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0.13.31\share\J\Eドライブ移行データ(H22.2.8)\20.野生生物保護班\クマ出没関係\H31\"/>
    </mc:Choice>
  </mc:AlternateContent>
  <bookViews>
    <workbookView xWindow="0" yWindow="0" windowWidth="20490" windowHeight="7530" tabRatio="557"/>
  </bookViews>
  <sheets>
    <sheet name="入力シート" sheetId="1" r:id="rId1"/>
    <sheet name="年度別" sheetId="6" state="hidden" r:id="rId2"/>
    <sheet name="年度別 (2)" sheetId="11" state="hidden" r:id="rId3"/>
    <sheet name="事務所別" sheetId="7" state="hidden" r:id="rId4"/>
    <sheet name="市町村別" sheetId="8" state="hidden" r:id="rId5"/>
    <sheet name="H31_捕獲リスト（事務所提出分）" sheetId="15" state="hidden" r:id="rId6"/>
    <sheet name="ドロップダウンリスト項目（旧市町村）" sheetId="13" state="hidden" r:id="rId7"/>
    <sheet name="チェックシート" sheetId="18" state="hidden" r:id="rId8"/>
    <sheet name="参考（H28入力シート）" sheetId="16" state="hidden" r:id="rId9"/>
    <sheet name="参考（H28捕獲リスト）" sheetId="17" state="hidden" r:id="rId10"/>
    <sheet name="ドロップダウンリスト項目" sheetId="5" state="hidden" r:id="rId11"/>
    <sheet name="ドロップダウンリスト項目（市町村）" sheetId="12" state="hidden" r:id="rId12"/>
  </sheets>
  <externalReferences>
    <externalReference r:id="rId13"/>
  </externalReferences>
  <definedNames>
    <definedName name="_xlnm._FilterDatabase" localSheetId="5" hidden="1">'H31_捕獲リスト（事務所提出分）'!$A$3:$X$132</definedName>
    <definedName name="_xlnm._FilterDatabase" localSheetId="7" hidden="1">チェックシート!$A$8:$W$8</definedName>
    <definedName name="_xlnm._FilterDatabase" localSheetId="8" hidden="1">'参考（H28入力シート）'!$D$3:$Z$1645</definedName>
    <definedName name="_xlnm._FilterDatabase" localSheetId="9" hidden="1">'参考（H28捕獲リスト）'!$A$3:$AA$135</definedName>
    <definedName name="_xlnm._FilterDatabase" localSheetId="0" hidden="1">入力シート!$A$3:$Z$923</definedName>
    <definedName name="_xlnm.Print_Area" localSheetId="5">'H31_捕獲リスト（事務所提出分）'!$A$1:$X$152</definedName>
    <definedName name="_xlnm.Print_Area" localSheetId="8">'参考（H28入力シート）'!$D$2:$X$1647</definedName>
    <definedName name="_xlnm.Print_Area" localSheetId="4">市町村別!$A$1:$P$260</definedName>
    <definedName name="_xlnm.Print_Area" localSheetId="3">事務所別!$A$1:$P$58</definedName>
    <definedName name="_xlnm.Print_Area" localSheetId="0">入力シート!$C$1:$W$929</definedName>
    <definedName name="_xlnm.Print_Area" localSheetId="1">年度別!$C$1:$T$85</definedName>
    <definedName name="_xlnm.Print_Area" localSheetId="2">'年度別 (2)'!$C$4:$T$68</definedName>
    <definedName name="_xlnm.Print_Titles" localSheetId="5">'H31_捕獲リスト（事務所提出分）'!$3:$3</definedName>
    <definedName name="_xlnm.Print_Titles" localSheetId="8">'参考（H28入力シート）'!$2:$3</definedName>
    <definedName name="_xlnm.Print_Titles" localSheetId="4">市町村別!$2:$2</definedName>
    <definedName name="_xlnm.Print_Titles" localSheetId="0">入力シート!$1:$3</definedName>
    <definedName name="_xlnm.Print_Titles" localSheetId="2">'年度別 (2)'!$1:$3</definedName>
    <definedName name="メッシュ番号" localSheetId="6">'ドロップダウンリスト項目（旧市町村）'!$C$2:$C$374</definedName>
    <definedName name="メッシュ番号" localSheetId="11">'ドロップダウンリスト項目（市町村）'!$C$2:$C$374</definedName>
    <definedName name="メッシュ番号">ドロップダウンリスト項目!$E$3:$E$375</definedName>
    <definedName name="加美町">'ドロップダウンリスト項目（旧市町村）'!$B$2:$B$11</definedName>
    <definedName name="気仙沼" localSheetId="6">'ドロップダウンリスト項目（旧市町村）'!$H$2:$H$19</definedName>
    <definedName name="気仙沼">'ドロップダウンリスト項目（市町村）'!$G$2:$G$19</definedName>
    <definedName name="気仙沼市">'ドロップダウンリスト項目（旧市町村）'!$H$2:$H$11</definedName>
    <definedName name="旧市町">'ドロップダウンリスト項目（旧市町村）'!$A$1:$I$1</definedName>
    <definedName name="旧市町村" localSheetId="6">'ドロップダウンリスト項目（旧市町村）'!$B$2:$B$43</definedName>
    <definedName name="旧市町村" localSheetId="11">'ドロップダウンリスト項目（市町村）'!$B$2:$B$43</definedName>
    <definedName name="旧市町村">ドロップダウンリスト項目!$D$4:$D$47</definedName>
    <definedName name="栗原" localSheetId="6">'ドロップダウンリスト項目（旧市町村）'!$D$2:$D$19</definedName>
    <definedName name="栗原">'ドロップダウンリスト項目（市町村）'!$D$2:$D$19</definedName>
    <definedName name="栗原市">'ドロップダウンリスト項目（旧市町村）'!$D$2:$D$11</definedName>
    <definedName name="月" localSheetId="6">'ドロップダウンリスト項目（旧市町村）'!#REF!</definedName>
    <definedName name="月">ドロップダウンリスト項目!$A$3:$A$14</definedName>
    <definedName name="現場の対応" localSheetId="6">'ドロップダウンリスト項目（旧市町村）'!#REF!</definedName>
    <definedName name="現場の対応">ドロップダウンリスト項目!$K$3:$K$6</definedName>
    <definedName name="今後の措置" localSheetId="6">'ドロップダウンリスト項目（旧市町村）'!#REF!</definedName>
    <definedName name="今後の措置">ドロップダウンリスト項目!$L$3:$L$6</definedName>
    <definedName name="痕跡" localSheetId="6">'ドロップダウンリスト項目（旧市町村）'!#REF!</definedName>
    <definedName name="痕跡">ドロップダウンリスト項目!$J$3:$J$8</definedName>
    <definedName name="市区町村" localSheetId="6">'ドロップダウンリスト項目（旧市町村）'!$A$2:$A$40</definedName>
    <definedName name="市区町村" localSheetId="11">'ドロップダウンリスト項目（市町村）'!$A$2:$A$40</definedName>
    <definedName name="市区町村">ドロップダウンリスト項目!$C$3:$C$41</definedName>
    <definedName name="事務所" localSheetId="6">'ドロップダウンリスト項目（旧市町村）'!#REF!</definedName>
    <definedName name="事務所" localSheetId="11">'ドロップダウンリスト項目（市町村）'!$D$2:$D$8</definedName>
    <definedName name="事務所">ドロップダウンリスト項目!$M$3:$M$9</definedName>
    <definedName name="性別">ドロップダウンリスト項目!$N$3:$N$4</definedName>
    <definedName name="石巻市">'ドロップダウンリスト項目（旧市町村）'!$F$2:$F$11</definedName>
    <definedName name="仙台" localSheetId="6">'ドロップダウンリスト項目（旧市町村）'!$B$2:$B$19</definedName>
    <definedName name="仙台">'ドロップダウンリスト項目（市町村）'!$B$2:$B$19</definedName>
    <definedName name="大河原" localSheetId="6">'ドロップダウンリスト項目（旧市町村）'!$A$2:$A$19</definedName>
    <definedName name="大河原">'ドロップダウンリスト項目（市町村）'!$A$2:$A$19</definedName>
    <definedName name="大崎市">'ドロップダウンリスト項目（旧市町村）'!$A$2:$A$11</definedName>
    <definedName name="登米" localSheetId="6">'ドロップダウンリスト項目（旧市町村）'!$E$2:$E$19</definedName>
    <definedName name="登米">'ドロップダウンリスト項目（市町村）'!$E$2:$E$19</definedName>
    <definedName name="登米市">'ドロップダウンリスト項目（旧市町村）'!$E$2:$E$11</definedName>
    <definedName name="東松島市">'ドロップダウンリスト項目（旧市町村）'!$G$2:$G$11</definedName>
    <definedName name="東部" localSheetId="6">'ドロップダウンリスト項目（旧市町村）'!$G$2:$G$19</definedName>
    <definedName name="東部">'ドロップダウンリスト項目（市町村）'!$F$2:$F$19</definedName>
    <definedName name="当面様子を見る" localSheetId="6">'ドロップダウンリスト項目（旧市町村）'!#REF!</definedName>
    <definedName name="当面様子を見る">ドロップダウンリスト項目!$L$3:$L$6</definedName>
    <definedName name="南三陸町">'ドロップダウンリスト項目（旧市町村）'!$I$2:$I$11</definedName>
    <definedName name="日" localSheetId="6">'ドロップダウンリスト項目（旧市町村）'!#REF!</definedName>
    <definedName name="日">ドロップダウンリスト項目!$B$3:$B$33</definedName>
    <definedName name="発見場所の特徴" localSheetId="6">'ドロップダウンリスト項目（旧市町村）'!#REF!</definedName>
    <definedName name="発見場所の特徴">ドロップダウンリスト項目!$F$3:$F$13</definedName>
    <definedName name="発見頭数1頭" localSheetId="6">'ドロップダウンリスト項目（旧市町村）'!#REF!</definedName>
    <definedName name="発見頭数1頭">ドロップダウンリスト項目!$G$3:$G$6</definedName>
    <definedName name="発見頭数2頭" localSheetId="6">'ドロップダウンリスト項目（旧市町村）'!#REF!</definedName>
    <definedName name="発見頭数2頭">ドロップダウンリスト項目!$H$3:$H$15</definedName>
    <definedName name="備考1">ドロップダウンリスト項目!$O$3:$O$6</definedName>
    <definedName name="美里町">'ドロップダウンリスト項目（旧市町村）'!$C$2:$C$11</definedName>
    <definedName name="北部" localSheetId="6">'ドロップダウンリスト項目（旧市町村）'!$C$2:$C$19</definedName>
    <definedName name="北部">'ドロップダウンリスト項目（市町村）'!$C$2:$C$19</definedName>
    <definedName name="目撃" localSheetId="6">'ドロップダウンリスト項目（旧市町村）'!#REF!</definedName>
    <definedName name="目撃">ドロップダウンリスト項目!$I$3:$I$6</definedName>
  </definedNames>
  <calcPr calcId="162913"/>
</workbook>
</file>

<file path=xl/calcChain.xml><?xml version="1.0" encoding="utf-8"?>
<calcChain xmlns="http://schemas.openxmlformats.org/spreadsheetml/2006/main">
  <c r="P11" i="7" l="1"/>
  <c r="E926" i="1" l="1"/>
  <c r="P32" i="7" l="1"/>
  <c r="P25" i="7"/>
  <c r="P18" i="7"/>
  <c r="Q80" i="6" l="1"/>
  <c r="P80" i="6"/>
  <c r="O80" i="6"/>
  <c r="N80" i="6"/>
  <c r="M80" i="6"/>
  <c r="L80" i="6"/>
  <c r="K80" i="6"/>
  <c r="J80" i="6"/>
  <c r="Q79" i="6"/>
  <c r="P79" i="6"/>
  <c r="O79" i="6"/>
  <c r="N79" i="6"/>
  <c r="M79" i="6"/>
  <c r="L79" i="6"/>
  <c r="K79" i="6"/>
  <c r="J79" i="6"/>
  <c r="I79" i="6"/>
  <c r="H79" i="6"/>
  <c r="G79" i="6"/>
  <c r="Q78" i="6"/>
  <c r="P78" i="6"/>
  <c r="O78" i="6"/>
  <c r="N78" i="6"/>
  <c r="M78" i="6"/>
  <c r="L78" i="6"/>
  <c r="K78" i="6"/>
  <c r="J78" i="6"/>
  <c r="I78" i="6"/>
  <c r="H78" i="6"/>
  <c r="G78" i="6"/>
  <c r="Q77" i="6"/>
  <c r="P77" i="6"/>
  <c r="O77" i="6"/>
  <c r="N77" i="6"/>
  <c r="M77" i="6"/>
  <c r="L77" i="6"/>
  <c r="K77" i="6"/>
  <c r="J77" i="6"/>
  <c r="Q76" i="6"/>
  <c r="P76" i="6"/>
  <c r="O76" i="6"/>
  <c r="N76" i="6"/>
  <c r="M76" i="6"/>
  <c r="L76" i="6"/>
  <c r="K76" i="6"/>
  <c r="J76" i="6"/>
  <c r="I76" i="6"/>
  <c r="H76" i="6"/>
  <c r="G76" i="6"/>
  <c r="Q75" i="6"/>
  <c r="P75" i="6"/>
  <c r="R4" i="6"/>
  <c r="R5" i="6"/>
  <c r="R6" i="6"/>
  <c r="R7" i="6"/>
  <c r="R8" i="6"/>
  <c r="R9" i="6"/>
  <c r="R10" i="6"/>
  <c r="R11" i="6"/>
  <c r="R12" i="6"/>
  <c r="R13" i="6"/>
  <c r="R14" i="6"/>
  <c r="R15" i="6"/>
  <c r="R16" i="6"/>
  <c r="R17" i="6"/>
  <c r="R18" i="6"/>
  <c r="R19" i="6"/>
  <c r="R24" i="6"/>
  <c r="R25" i="6"/>
  <c r="R26" i="6"/>
  <c r="R27" i="6"/>
  <c r="R28" i="6"/>
  <c r="R29" i="6"/>
  <c r="R30" i="6"/>
  <c r="R31" i="6"/>
  <c r="R32" i="6"/>
  <c r="R33" i="6"/>
  <c r="R34" i="6"/>
  <c r="R35" i="6"/>
  <c r="R36" i="6"/>
  <c r="R37" i="6"/>
  <c r="R38" i="6"/>
  <c r="R78" i="6" l="1"/>
  <c r="R79" i="6"/>
  <c r="R80" i="6"/>
  <c r="R77" i="6"/>
  <c r="R76" i="6"/>
  <c r="D147" i="8"/>
  <c r="F147" i="8"/>
  <c r="G147" i="8"/>
  <c r="H147" i="8"/>
  <c r="I147" i="8"/>
  <c r="J147" i="8"/>
  <c r="K147" i="8"/>
  <c r="L147" i="8"/>
  <c r="M147" i="8"/>
  <c r="N147" i="8"/>
  <c r="O147" i="8"/>
  <c r="K249" i="8" l="1"/>
  <c r="H57" i="8" l="1"/>
  <c r="I163" i="15" l="1"/>
  <c r="I155" i="15"/>
  <c r="I156" i="15"/>
  <c r="I157" i="15"/>
  <c r="I158" i="15"/>
  <c r="I159" i="15"/>
  <c r="I160" i="15"/>
  <c r="I161" i="15"/>
  <c r="I162" i="15"/>
  <c r="I164" i="15"/>
  <c r="I165" i="15"/>
  <c r="I166" i="15"/>
  <c r="I167" i="15"/>
  <c r="I168" i="15"/>
  <c r="I169" i="15"/>
  <c r="I170" i="15"/>
  <c r="I171" i="15"/>
  <c r="I172" i="15"/>
  <c r="I173" i="15"/>
  <c r="I174" i="15"/>
  <c r="I175" i="15"/>
  <c r="I176" i="15"/>
  <c r="I177" i="15"/>
  <c r="I178" i="15"/>
  <c r="I179" i="15"/>
  <c r="I180" i="15"/>
  <c r="I181" i="15"/>
  <c r="I182" i="15"/>
  <c r="I183" i="15"/>
  <c r="I184" i="15"/>
  <c r="I185" i="15"/>
  <c r="I186" i="15"/>
  <c r="I187" i="15"/>
  <c r="I188" i="15"/>
  <c r="I154" i="15"/>
  <c r="I189" i="15" l="1"/>
  <c r="L145" i="15"/>
  <c r="M145" i="15"/>
  <c r="N145" i="15"/>
  <c r="O145" i="15"/>
  <c r="P145" i="15"/>
  <c r="Q145" i="15"/>
  <c r="R145" i="15"/>
  <c r="S145" i="15"/>
  <c r="T145" i="15"/>
  <c r="U145" i="15"/>
  <c r="V145" i="15"/>
  <c r="L146" i="15"/>
  <c r="M146" i="15"/>
  <c r="N146" i="15"/>
  <c r="O146" i="15"/>
  <c r="P146" i="15"/>
  <c r="Q146" i="15"/>
  <c r="R146" i="15"/>
  <c r="S146" i="15"/>
  <c r="T146" i="15"/>
  <c r="U146" i="15"/>
  <c r="V146" i="15"/>
  <c r="L147" i="15"/>
  <c r="M147" i="15"/>
  <c r="N147" i="15"/>
  <c r="O147" i="15"/>
  <c r="P147" i="15"/>
  <c r="Q147" i="15"/>
  <c r="R147" i="15"/>
  <c r="S147" i="15"/>
  <c r="T147" i="15"/>
  <c r="U147" i="15"/>
  <c r="V147" i="15"/>
  <c r="L148" i="15"/>
  <c r="M148" i="15"/>
  <c r="N148" i="15"/>
  <c r="O148" i="15"/>
  <c r="P148" i="15"/>
  <c r="Q148" i="15"/>
  <c r="R148" i="15"/>
  <c r="S148" i="15"/>
  <c r="T148" i="15"/>
  <c r="U148" i="15"/>
  <c r="V148" i="15"/>
  <c r="L149" i="15"/>
  <c r="M149" i="15"/>
  <c r="N149" i="15"/>
  <c r="O149" i="15"/>
  <c r="P149" i="15"/>
  <c r="Q149" i="15"/>
  <c r="R149" i="15"/>
  <c r="S149" i="15"/>
  <c r="T149" i="15"/>
  <c r="U149" i="15"/>
  <c r="V149" i="15"/>
  <c r="L150" i="15"/>
  <c r="M150" i="15"/>
  <c r="N150" i="15"/>
  <c r="O150" i="15"/>
  <c r="P150" i="15"/>
  <c r="Q150" i="15"/>
  <c r="R150" i="15"/>
  <c r="S150" i="15"/>
  <c r="T150" i="15"/>
  <c r="U150" i="15"/>
  <c r="V150" i="15"/>
  <c r="L151" i="15"/>
  <c r="M151" i="15"/>
  <c r="N151" i="15"/>
  <c r="O151" i="15"/>
  <c r="P151" i="15"/>
  <c r="Q151" i="15"/>
  <c r="R151" i="15"/>
  <c r="S151" i="15"/>
  <c r="T151" i="15"/>
  <c r="U151" i="15"/>
  <c r="V151" i="15"/>
  <c r="K146" i="15"/>
  <c r="K147" i="15"/>
  <c r="K148" i="15"/>
  <c r="K149" i="15"/>
  <c r="K150" i="15"/>
  <c r="K151" i="15"/>
  <c r="K145" i="15"/>
  <c r="I146" i="15"/>
  <c r="I147" i="15"/>
  <c r="I148" i="15"/>
  <c r="I149" i="15"/>
  <c r="I150" i="15"/>
  <c r="I151" i="15"/>
  <c r="I145" i="15"/>
  <c r="E141" i="15"/>
  <c r="F141" i="15"/>
  <c r="E142" i="15"/>
  <c r="F142" i="15"/>
  <c r="E143" i="15"/>
  <c r="F143" i="15"/>
  <c r="E144" i="15"/>
  <c r="F144" i="15"/>
  <c r="E145" i="15"/>
  <c r="F145" i="15"/>
  <c r="E146" i="15"/>
  <c r="F146" i="15"/>
  <c r="E147" i="15"/>
  <c r="F147" i="15"/>
  <c r="E148" i="15"/>
  <c r="F148" i="15"/>
  <c r="E149" i="15"/>
  <c r="F149" i="15"/>
  <c r="E150" i="15"/>
  <c r="F150" i="15"/>
  <c r="E151" i="15"/>
  <c r="F151" i="15"/>
  <c r="F140" i="15"/>
  <c r="E140" i="15"/>
  <c r="W145" i="15" l="1"/>
  <c r="W148" i="15"/>
  <c r="I152" i="15"/>
  <c r="J149" i="15" s="1"/>
  <c r="W150" i="15"/>
  <c r="W146" i="15"/>
  <c r="E152" i="15"/>
  <c r="W151" i="15"/>
  <c r="W147" i="15"/>
  <c r="W149" i="15"/>
  <c r="F152" i="15"/>
  <c r="D141" i="15"/>
  <c r="D142" i="15"/>
  <c r="D143" i="15"/>
  <c r="D144" i="15"/>
  <c r="D145" i="15"/>
  <c r="D146" i="15"/>
  <c r="D147" i="15"/>
  <c r="D148" i="15"/>
  <c r="D149" i="15"/>
  <c r="D150" i="15"/>
  <c r="D151" i="15"/>
  <c r="D140" i="15"/>
  <c r="D152" i="15" l="1"/>
  <c r="X152" i="15"/>
  <c r="J151" i="15"/>
  <c r="J146" i="15"/>
  <c r="J148" i="15"/>
  <c r="J150" i="15"/>
  <c r="J145" i="15"/>
  <c r="J147" i="15"/>
  <c r="F136" i="17"/>
  <c r="F1647" i="16" l="1"/>
  <c r="F136" i="15" l="1"/>
  <c r="A5" i="15"/>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34" i="15"/>
  <c r="A4" i="15"/>
  <c r="V2" i="15"/>
  <c r="W2" i="17"/>
  <c r="R39" i="6" l="1"/>
  <c r="R40" i="6"/>
  <c r="O254" i="8" l="1"/>
  <c r="N254" i="8"/>
  <c r="M254" i="8"/>
  <c r="L254" i="8"/>
  <c r="K254" i="8"/>
  <c r="J254" i="8"/>
  <c r="I254" i="8"/>
  <c r="H254" i="8"/>
  <c r="G254" i="8"/>
  <c r="F254" i="8"/>
  <c r="E254" i="8"/>
  <c r="D254" i="8"/>
  <c r="O253" i="8"/>
  <c r="N253" i="8"/>
  <c r="M253" i="8"/>
  <c r="L253" i="8"/>
  <c r="K253" i="8"/>
  <c r="J253" i="8"/>
  <c r="I253" i="8"/>
  <c r="H253" i="8"/>
  <c r="G253" i="8"/>
  <c r="F253" i="8"/>
  <c r="E253" i="8"/>
  <c r="D253" i="8"/>
  <c r="O252" i="8"/>
  <c r="N252" i="8"/>
  <c r="M252" i="8"/>
  <c r="L252" i="8"/>
  <c r="K252" i="8"/>
  <c r="J252" i="8"/>
  <c r="I252" i="8"/>
  <c r="H252" i="8"/>
  <c r="G252" i="8"/>
  <c r="F252" i="8"/>
  <c r="E252" i="8"/>
  <c r="D252" i="8"/>
  <c r="O251" i="8"/>
  <c r="N251" i="8"/>
  <c r="M251" i="8"/>
  <c r="L251" i="8"/>
  <c r="K251" i="8"/>
  <c r="J251" i="8"/>
  <c r="I251" i="8"/>
  <c r="H251" i="8"/>
  <c r="G251" i="8"/>
  <c r="F251" i="8"/>
  <c r="E251" i="8"/>
  <c r="D251" i="8"/>
  <c r="O250" i="8"/>
  <c r="N250" i="8"/>
  <c r="M250" i="8"/>
  <c r="L250" i="8"/>
  <c r="K250" i="8"/>
  <c r="J250" i="8"/>
  <c r="I250" i="8"/>
  <c r="H250" i="8"/>
  <c r="G250" i="8"/>
  <c r="F250" i="8"/>
  <c r="E250" i="8"/>
  <c r="D250" i="8"/>
  <c r="O236" i="8"/>
  <c r="N236" i="8"/>
  <c r="M236" i="8"/>
  <c r="L236" i="8"/>
  <c r="K236" i="8"/>
  <c r="J236" i="8"/>
  <c r="I236" i="8"/>
  <c r="H236" i="8"/>
  <c r="G236" i="8"/>
  <c r="F236" i="8"/>
  <c r="E236" i="8"/>
  <c r="D236" i="8"/>
  <c r="O235" i="8"/>
  <c r="N235" i="8"/>
  <c r="M235" i="8"/>
  <c r="L235" i="8"/>
  <c r="K235" i="8"/>
  <c r="J235" i="8"/>
  <c r="I235" i="8"/>
  <c r="H235" i="8"/>
  <c r="G235" i="8"/>
  <c r="F235" i="8"/>
  <c r="E235" i="8"/>
  <c r="D235" i="8"/>
  <c r="O234" i="8"/>
  <c r="N234" i="8"/>
  <c r="M234" i="8"/>
  <c r="L234" i="8"/>
  <c r="K234" i="8"/>
  <c r="J234" i="8"/>
  <c r="I234" i="8"/>
  <c r="H234" i="8"/>
  <c r="G234" i="8"/>
  <c r="F234" i="8"/>
  <c r="E234" i="8"/>
  <c r="D234" i="8"/>
  <c r="O233" i="8"/>
  <c r="N233" i="8"/>
  <c r="M233" i="8"/>
  <c r="L233" i="8"/>
  <c r="K233" i="8"/>
  <c r="J233" i="8"/>
  <c r="I233" i="8"/>
  <c r="H233" i="8"/>
  <c r="G233" i="8"/>
  <c r="F233" i="8"/>
  <c r="E233" i="8"/>
  <c r="D233" i="8"/>
  <c r="O232" i="8"/>
  <c r="N232" i="8"/>
  <c r="M232" i="8"/>
  <c r="L232" i="8"/>
  <c r="K232" i="8"/>
  <c r="J232" i="8"/>
  <c r="I232" i="8"/>
  <c r="H232" i="8"/>
  <c r="G232" i="8"/>
  <c r="F232" i="8"/>
  <c r="E232" i="8"/>
  <c r="D232" i="8"/>
  <c r="O224" i="8"/>
  <c r="N224" i="8"/>
  <c r="M224" i="8"/>
  <c r="L224" i="8"/>
  <c r="K224" i="8"/>
  <c r="J224" i="8"/>
  <c r="I224" i="8"/>
  <c r="H224" i="8"/>
  <c r="G224" i="8"/>
  <c r="F224" i="8"/>
  <c r="E224" i="8"/>
  <c r="D224" i="8"/>
  <c r="O223" i="8"/>
  <c r="N223" i="8"/>
  <c r="M223" i="8"/>
  <c r="L223" i="8"/>
  <c r="K223" i="8"/>
  <c r="J223" i="8"/>
  <c r="I223" i="8"/>
  <c r="H223" i="8"/>
  <c r="G223" i="8"/>
  <c r="F223" i="8"/>
  <c r="E223" i="8"/>
  <c r="D223" i="8"/>
  <c r="O222" i="8"/>
  <c r="N222" i="8"/>
  <c r="M222" i="8"/>
  <c r="L222" i="8"/>
  <c r="K222" i="8"/>
  <c r="J222" i="8"/>
  <c r="I222" i="8"/>
  <c r="H222" i="8"/>
  <c r="G222" i="8"/>
  <c r="F222" i="8"/>
  <c r="E222" i="8"/>
  <c r="D222" i="8"/>
  <c r="O221" i="8"/>
  <c r="N221" i="8"/>
  <c r="M221" i="8"/>
  <c r="L221" i="8"/>
  <c r="K221" i="8"/>
  <c r="J221" i="8"/>
  <c r="I221" i="8"/>
  <c r="H221" i="8"/>
  <c r="G221" i="8"/>
  <c r="F221" i="8"/>
  <c r="E221" i="8"/>
  <c r="D221" i="8"/>
  <c r="O220" i="8"/>
  <c r="N220" i="8"/>
  <c r="M220" i="8"/>
  <c r="L220" i="8"/>
  <c r="K220" i="8"/>
  <c r="J220" i="8"/>
  <c r="I220" i="8"/>
  <c r="H220" i="8"/>
  <c r="G220" i="8"/>
  <c r="F220" i="8"/>
  <c r="E220" i="8"/>
  <c r="D220" i="8"/>
  <c r="O200" i="8"/>
  <c r="N200" i="8"/>
  <c r="M200" i="8"/>
  <c r="L200" i="8"/>
  <c r="K200" i="8"/>
  <c r="J200" i="8"/>
  <c r="I200" i="8"/>
  <c r="H200" i="8"/>
  <c r="G200" i="8"/>
  <c r="F200" i="8"/>
  <c r="E200" i="8"/>
  <c r="D200" i="8"/>
  <c r="O199" i="8"/>
  <c r="N199" i="8"/>
  <c r="M199" i="8"/>
  <c r="L199" i="8"/>
  <c r="K199" i="8"/>
  <c r="J199" i="8"/>
  <c r="I199" i="8"/>
  <c r="H199" i="8"/>
  <c r="G199" i="8"/>
  <c r="F199" i="8"/>
  <c r="E199" i="8"/>
  <c r="D199" i="8"/>
  <c r="O198" i="8"/>
  <c r="N198" i="8"/>
  <c r="M198" i="8"/>
  <c r="L198" i="8"/>
  <c r="K198" i="8"/>
  <c r="J198" i="8"/>
  <c r="I198" i="8"/>
  <c r="H198" i="8"/>
  <c r="G198" i="8"/>
  <c r="F198" i="8"/>
  <c r="E198" i="8"/>
  <c r="D198" i="8"/>
  <c r="O197" i="8"/>
  <c r="N197" i="8"/>
  <c r="M197" i="8"/>
  <c r="L197" i="8"/>
  <c r="K197" i="8"/>
  <c r="J197" i="8"/>
  <c r="I197" i="8"/>
  <c r="H197" i="8"/>
  <c r="G197" i="8"/>
  <c r="F197" i="8"/>
  <c r="E197" i="8"/>
  <c r="D197" i="8"/>
  <c r="O196" i="8"/>
  <c r="N196" i="8"/>
  <c r="M196" i="8"/>
  <c r="L196" i="8"/>
  <c r="K196" i="8"/>
  <c r="J196" i="8"/>
  <c r="I196" i="8"/>
  <c r="H196" i="8"/>
  <c r="G196" i="8"/>
  <c r="F196" i="8"/>
  <c r="E196" i="8"/>
  <c r="D196" i="8"/>
  <c r="O188" i="8"/>
  <c r="N188" i="8"/>
  <c r="M188" i="8"/>
  <c r="L188" i="8"/>
  <c r="K188" i="8"/>
  <c r="J188" i="8"/>
  <c r="I188" i="8"/>
  <c r="H188" i="8"/>
  <c r="G188" i="8"/>
  <c r="F188" i="8"/>
  <c r="E188" i="8"/>
  <c r="D188" i="8"/>
  <c r="O187" i="8"/>
  <c r="N187" i="8"/>
  <c r="M187" i="8"/>
  <c r="L187" i="8"/>
  <c r="K187" i="8"/>
  <c r="J187" i="8"/>
  <c r="I187" i="8"/>
  <c r="H187" i="8"/>
  <c r="G187" i="8"/>
  <c r="F187" i="8"/>
  <c r="E187" i="8"/>
  <c r="D187" i="8"/>
  <c r="O186" i="8"/>
  <c r="N186" i="8"/>
  <c r="M186" i="8"/>
  <c r="L186" i="8"/>
  <c r="K186" i="8"/>
  <c r="J186" i="8"/>
  <c r="I186" i="8"/>
  <c r="H186" i="8"/>
  <c r="G186" i="8"/>
  <c r="F186" i="8"/>
  <c r="E186" i="8"/>
  <c r="D186" i="8"/>
  <c r="O185" i="8"/>
  <c r="N185" i="8"/>
  <c r="M185" i="8"/>
  <c r="L185" i="8"/>
  <c r="K185" i="8"/>
  <c r="J185" i="8"/>
  <c r="I185" i="8"/>
  <c r="H185" i="8"/>
  <c r="G185" i="8"/>
  <c r="F185" i="8"/>
  <c r="E185" i="8"/>
  <c r="D185" i="8"/>
  <c r="O184" i="8"/>
  <c r="N184" i="8"/>
  <c r="M184" i="8"/>
  <c r="L184" i="8"/>
  <c r="K184" i="8"/>
  <c r="J184" i="8"/>
  <c r="I184" i="8"/>
  <c r="H184" i="8"/>
  <c r="G184" i="8"/>
  <c r="F184" i="8"/>
  <c r="E184" i="8"/>
  <c r="D184" i="8"/>
  <c r="O152" i="8"/>
  <c r="N152" i="8"/>
  <c r="M152" i="8"/>
  <c r="L152" i="8"/>
  <c r="K152" i="8"/>
  <c r="J152" i="8"/>
  <c r="I152" i="8"/>
  <c r="H152" i="8"/>
  <c r="G152" i="8"/>
  <c r="F152" i="8"/>
  <c r="E152" i="8"/>
  <c r="D152" i="8"/>
  <c r="O151" i="8"/>
  <c r="N151" i="8"/>
  <c r="M151" i="8"/>
  <c r="L151" i="8"/>
  <c r="K151" i="8"/>
  <c r="J151" i="8"/>
  <c r="I151" i="8"/>
  <c r="H151" i="8"/>
  <c r="G151" i="8"/>
  <c r="F151" i="8"/>
  <c r="E151" i="8"/>
  <c r="D151" i="8"/>
  <c r="O150" i="8"/>
  <c r="N150" i="8"/>
  <c r="M150" i="8"/>
  <c r="L150" i="8"/>
  <c r="K150" i="8"/>
  <c r="J150" i="8"/>
  <c r="I150" i="8"/>
  <c r="H150" i="8"/>
  <c r="G150" i="8"/>
  <c r="F150" i="8"/>
  <c r="E150" i="8"/>
  <c r="D150" i="8"/>
  <c r="O149" i="8"/>
  <c r="N149" i="8"/>
  <c r="M149" i="8"/>
  <c r="L149" i="8"/>
  <c r="K149" i="8"/>
  <c r="J149" i="8"/>
  <c r="I149" i="8"/>
  <c r="H149" i="8"/>
  <c r="G149" i="8"/>
  <c r="F149" i="8"/>
  <c r="E149" i="8"/>
  <c r="D149" i="8"/>
  <c r="O148" i="8"/>
  <c r="N148" i="8"/>
  <c r="M148" i="8"/>
  <c r="L148" i="8"/>
  <c r="K148" i="8"/>
  <c r="J148" i="8"/>
  <c r="I148" i="8"/>
  <c r="H148" i="8"/>
  <c r="G148" i="8"/>
  <c r="F148" i="8"/>
  <c r="E148" i="8"/>
  <c r="D148" i="8"/>
  <c r="O62" i="8"/>
  <c r="N62" i="8"/>
  <c r="M62" i="8"/>
  <c r="M260" i="8" s="1"/>
  <c r="L62" i="8"/>
  <c r="L260" i="8" s="1"/>
  <c r="K62" i="8"/>
  <c r="J62" i="8"/>
  <c r="J260" i="8" s="1"/>
  <c r="I62" i="8"/>
  <c r="H62" i="8"/>
  <c r="G62" i="8"/>
  <c r="F62" i="8"/>
  <c r="E62" i="8"/>
  <c r="D62" i="8"/>
  <c r="O61" i="8"/>
  <c r="N61" i="8"/>
  <c r="N259" i="8" s="1"/>
  <c r="M61" i="8"/>
  <c r="L61" i="8"/>
  <c r="K61" i="8"/>
  <c r="J61" i="8"/>
  <c r="J259" i="8" s="1"/>
  <c r="I61" i="8"/>
  <c r="I259" i="8" s="1"/>
  <c r="H61" i="8"/>
  <c r="G61" i="8"/>
  <c r="F61" i="8"/>
  <c r="E61" i="8"/>
  <c r="D61" i="8"/>
  <c r="O60" i="8"/>
  <c r="N60" i="8"/>
  <c r="N258" i="8" s="1"/>
  <c r="M60" i="8"/>
  <c r="L60" i="8"/>
  <c r="K60" i="8"/>
  <c r="J60" i="8"/>
  <c r="J258" i="8" s="1"/>
  <c r="I60" i="8"/>
  <c r="H60" i="8"/>
  <c r="G60" i="8"/>
  <c r="F60" i="8"/>
  <c r="E60" i="8"/>
  <c r="D60" i="8"/>
  <c r="O59" i="8"/>
  <c r="N59" i="8"/>
  <c r="M59" i="8"/>
  <c r="L59" i="8"/>
  <c r="L257" i="8" s="1"/>
  <c r="K59" i="8"/>
  <c r="K257" i="8" s="1"/>
  <c r="J59" i="8"/>
  <c r="I59" i="8"/>
  <c r="H59" i="8"/>
  <c r="G59" i="8"/>
  <c r="F59" i="8"/>
  <c r="E59" i="8"/>
  <c r="D59" i="8"/>
  <c r="O58" i="8"/>
  <c r="O256" i="8" s="1"/>
  <c r="N58" i="8"/>
  <c r="M58" i="8"/>
  <c r="L58" i="8"/>
  <c r="K58" i="8"/>
  <c r="J58" i="8"/>
  <c r="I58" i="8"/>
  <c r="H58" i="8"/>
  <c r="G58" i="8"/>
  <c r="F58" i="8"/>
  <c r="E58" i="8"/>
  <c r="D58" i="8"/>
  <c r="Q251" i="8"/>
  <c r="P248" i="8"/>
  <c r="P247" i="8"/>
  <c r="P246" i="8"/>
  <c r="P245" i="8"/>
  <c r="P244" i="8"/>
  <c r="P242" i="8"/>
  <c r="P241" i="8"/>
  <c r="P240" i="8"/>
  <c r="P239" i="8"/>
  <c r="P238" i="8"/>
  <c r="P206" i="8"/>
  <c r="P205" i="8"/>
  <c r="P204" i="8"/>
  <c r="P203" i="8"/>
  <c r="P202" i="8"/>
  <c r="P182" i="8"/>
  <c r="P181" i="8"/>
  <c r="P180" i="8"/>
  <c r="P179" i="8"/>
  <c r="P178" i="8"/>
  <c r="P176" i="8"/>
  <c r="P175" i="8"/>
  <c r="P174" i="8"/>
  <c r="P173" i="8"/>
  <c r="P172" i="8"/>
  <c r="P134" i="8"/>
  <c r="P133" i="8"/>
  <c r="P132" i="8"/>
  <c r="P131" i="8"/>
  <c r="P130" i="8"/>
  <c r="P116" i="8"/>
  <c r="P115" i="8"/>
  <c r="P114" i="8"/>
  <c r="P113" i="8"/>
  <c r="P112" i="8"/>
  <c r="P104" i="8"/>
  <c r="P103" i="8"/>
  <c r="P102" i="8"/>
  <c r="P101" i="8"/>
  <c r="P100" i="8"/>
  <c r="P98" i="8"/>
  <c r="P97" i="8"/>
  <c r="P96" i="8"/>
  <c r="P95" i="8"/>
  <c r="P94" i="8"/>
  <c r="P80" i="8"/>
  <c r="P79" i="8"/>
  <c r="P78" i="8"/>
  <c r="P77" i="8"/>
  <c r="P76" i="8"/>
  <c r="P74" i="8"/>
  <c r="P73" i="8"/>
  <c r="P72" i="8"/>
  <c r="P71" i="8"/>
  <c r="P70" i="8"/>
  <c r="P32" i="8"/>
  <c r="P31" i="8"/>
  <c r="P30" i="8"/>
  <c r="P29" i="8"/>
  <c r="P28" i="8"/>
  <c r="P218" i="8"/>
  <c r="P217" i="8"/>
  <c r="P216" i="8"/>
  <c r="P215" i="8"/>
  <c r="P214" i="8"/>
  <c r="P253" i="8" l="1"/>
  <c r="P250" i="8"/>
  <c r="P254" i="8"/>
  <c r="P252" i="8"/>
  <c r="N58" i="7"/>
  <c r="K56" i="7"/>
  <c r="M8" i="11" s="1"/>
  <c r="O56" i="7"/>
  <c r="G58" i="7"/>
  <c r="K58" i="7"/>
  <c r="M75" i="6" s="1"/>
  <c r="D258" i="8"/>
  <c r="L258" i="8"/>
  <c r="M258" i="8"/>
  <c r="M56" i="7"/>
  <c r="O8" i="11" s="1"/>
  <c r="O58" i="7"/>
  <c r="O54" i="7"/>
  <c r="O55" i="7"/>
  <c r="M53" i="7"/>
  <c r="M54" i="7"/>
  <c r="K55" i="7"/>
  <c r="L53" i="7"/>
  <c r="N53" i="7"/>
  <c r="D260" i="8"/>
  <c r="D259" i="8"/>
  <c r="E55" i="7"/>
  <c r="E259" i="8"/>
  <c r="E53" i="7"/>
  <c r="E54" i="7"/>
  <c r="G258" i="8"/>
  <c r="D58" i="7"/>
  <c r="I56" i="7"/>
  <c r="K54" i="7"/>
  <c r="M58" i="7"/>
  <c r="O75" i="6" s="1"/>
  <c r="M55" i="7"/>
  <c r="Q6" i="11"/>
  <c r="J58" i="7"/>
  <c r="L75" i="6" s="1"/>
  <c r="N257" i="8"/>
  <c r="N55" i="7"/>
  <c r="M256" i="8"/>
  <c r="O257" i="8"/>
  <c r="M259" i="8"/>
  <c r="N260" i="8"/>
  <c r="D56" i="7"/>
  <c r="J56" i="7"/>
  <c r="N56" i="7"/>
  <c r="N256" i="8"/>
  <c r="O53" i="7"/>
  <c r="J55" i="7"/>
  <c r="E56" i="7"/>
  <c r="F258" i="8"/>
  <c r="D55" i="7"/>
  <c r="E260" i="8"/>
  <c r="D53" i="7"/>
  <c r="D257" i="8"/>
  <c r="D54" i="7"/>
  <c r="D256" i="8"/>
  <c r="G56" i="7"/>
  <c r="H258" i="8"/>
  <c r="I258" i="8"/>
  <c r="I260" i="8"/>
  <c r="F260" i="8"/>
  <c r="E257" i="8"/>
  <c r="H56" i="7"/>
  <c r="E58" i="7"/>
  <c r="E256" i="8"/>
  <c r="O260" i="8"/>
  <c r="L256" i="8"/>
  <c r="M257" i="8"/>
  <c r="E258" i="8"/>
  <c r="K258" i="8"/>
  <c r="O258" i="8"/>
  <c r="H259" i="8"/>
  <c r="L259" i="8"/>
  <c r="L55" i="7"/>
  <c r="L58" i="7"/>
  <c r="N75" i="6" s="1"/>
  <c r="L56" i="7"/>
  <c r="I55" i="7"/>
  <c r="N54" i="7"/>
  <c r="F55" i="7"/>
  <c r="K260" i="8"/>
  <c r="L54" i="7"/>
  <c r="F257" i="8"/>
  <c r="K256" i="8"/>
  <c r="G259" i="8"/>
  <c r="K259" i="8"/>
  <c r="O259" i="8"/>
  <c r="G260" i="8"/>
  <c r="K53" i="7"/>
  <c r="J53" i="7"/>
  <c r="J256" i="8"/>
  <c r="J54" i="7"/>
  <c r="J257" i="8"/>
  <c r="H55" i="7"/>
  <c r="I256" i="8"/>
  <c r="I58" i="7"/>
  <c r="K75" i="6" s="1"/>
  <c r="I53" i="7"/>
  <c r="I54" i="7"/>
  <c r="I257" i="8"/>
  <c r="H58" i="7"/>
  <c r="J75" i="6" s="1"/>
  <c r="H260" i="8"/>
  <c r="F53" i="7"/>
  <c r="F56" i="7"/>
  <c r="H53" i="7"/>
  <c r="P251" i="8"/>
  <c r="H54" i="7"/>
  <c r="H256" i="8"/>
  <c r="H257" i="8"/>
  <c r="F54" i="7"/>
  <c r="G54" i="7"/>
  <c r="G256" i="8"/>
  <c r="G53" i="7"/>
  <c r="G257" i="8"/>
  <c r="G55" i="7"/>
  <c r="F256" i="8"/>
  <c r="F58" i="7"/>
  <c r="F259" i="8"/>
  <c r="D249" i="8"/>
  <c r="H249" i="8"/>
  <c r="L249" i="8"/>
  <c r="G249" i="8"/>
  <c r="O249" i="8"/>
  <c r="E249" i="8"/>
  <c r="I249" i="8"/>
  <c r="M249" i="8"/>
  <c r="F249" i="8"/>
  <c r="J249" i="8"/>
  <c r="N249" i="8"/>
  <c r="P243" i="8"/>
  <c r="P237" i="8"/>
  <c r="P201" i="8"/>
  <c r="P177" i="8"/>
  <c r="P171" i="8"/>
  <c r="P129" i="8"/>
  <c r="P111" i="8"/>
  <c r="P99" i="8"/>
  <c r="P93" i="8"/>
  <c r="P75" i="8"/>
  <c r="P69" i="8"/>
  <c r="P27" i="8"/>
  <c r="P213" i="8"/>
  <c r="R68" i="11"/>
  <c r="R67" i="11"/>
  <c r="R66" i="11"/>
  <c r="R65" i="11"/>
  <c r="R64" i="11"/>
  <c r="R63" i="11"/>
  <c r="R62" i="11"/>
  <c r="R61" i="11"/>
  <c r="R60" i="11"/>
  <c r="R59" i="11"/>
  <c r="R58" i="11"/>
  <c r="R57" i="11"/>
  <c r="R75" i="6" l="1"/>
  <c r="R74" i="6"/>
  <c r="G9" i="11"/>
  <c r="J9" i="11"/>
  <c r="K9" i="11"/>
  <c r="N9" i="11"/>
  <c r="M7" i="11"/>
  <c r="H9" i="11"/>
  <c r="F9" i="11"/>
  <c r="M9" i="11"/>
  <c r="P9" i="11"/>
  <c r="Q8" i="11"/>
  <c r="L9" i="11"/>
  <c r="O9" i="11"/>
  <c r="I9" i="11"/>
  <c r="Q9" i="11"/>
  <c r="O57" i="7"/>
  <c r="N5" i="11"/>
  <c r="Q7" i="11"/>
  <c r="G7" i="11"/>
  <c r="O6" i="11"/>
  <c r="R66" i="6"/>
  <c r="O5" i="11"/>
  <c r="P5" i="11"/>
  <c r="M57" i="7"/>
  <c r="R67" i="6"/>
  <c r="R65" i="6"/>
  <c r="R64" i="6"/>
  <c r="G6" i="11"/>
  <c r="G5" i="11"/>
  <c r="K57" i="7"/>
  <c r="M6" i="11"/>
  <c r="N8" i="11"/>
  <c r="N6" i="11"/>
  <c r="I8" i="11"/>
  <c r="P6" i="11"/>
  <c r="J7" i="11"/>
  <c r="N7" i="11"/>
  <c r="O7" i="11"/>
  <c r="L8" i="11"/>
  <c r="P8" i="11"/>
  <c r="K8" i="11"/>
  <c r="Q5" i="11"/>
  <c r="F8" i="11"/>
  <c r="H8" i="11"/>
  <c r="F5" i="11"/>
  <c r="N57" i="7"/>
  <c r="M5" i="11"/>
  <c r="K7" i="11"/>
  <c r="J8" i="11"/>
  <c r="L7" i="11"/>
  <c r="P7" i="11"/>
  <c r="L6" i="11"/>
  <c r="L5" i="11"/>
  <c r="I7" i="11"/>
  <c r="H7" i="11"/>
  <c r="I57" i="7"/>
  <c r="K6" i="11"/>
  <c r="K5" i="11"/>
  <c r="J5" i="11"/>
  <c r="J6" i="11"/>
  <c r="G57" i="7"/>
  <c r="I6" i="11"/>
  <c r="I5" i="11"/>
  <c r="H6" i="11"/>
  <c r="H5" i="11"/>
  <c r="F7" i="11"/>
  <c r="E57" i="7"/>
  <c r="G8" i="11"/>
  <c r="D57" i="7"/>
  <c r="F6" i="11"/>
  <c r="J57" i="7"/>
  <c r="H57" i="7"/>
  <c r="L57" i="7"/>
  <c r="F57" i="7"/>
  <c r="P249" i="8"/>
  <c r="R68" i="6" l="1"/>
  <c r="R9" i="11"/>
  <c r="R8" i="11"/>
  <c r="R7" i="11"/>
  <c r="R5" i="11"/>
  <c r="R6" i="11"/>
  <c r="P212" i="8" l="1"/>
  <c r="P224" i="8" s="1"/>
  <c r="P211" i="8"/>
  <c r="P223" i="8" s="1"/>
  <c r="P210" i="8"/>
  <c r="P222" i="8" s="1"/>
  <c r="P209" i="8"/>
  <c r="P221" i="8" s="1"/>
  <c r="P208" i="8"/>
  <c r="P220" i="8" s="1"/>
  <c r="P230" i="8"/>
  <c r="P236" i="8" s="1"/>
  <c r="P229" i="8"/>
  <c r="P235" i="8" s="1"/>
  <c r="P228" i="8"/>
  <c r="P234" i="8" s="1"/>
  <c r="P227" i="8"/>
  <c r="P233" i="8" s="1"/>
  <c r="P226" i="8"/>
  <c r="P232" i="8" s="1"/>
  <c r="P194" i="8"/>
  <c r="P200" i="8" s="1"/>
  <c r="P193" i="8"/>
  <c r="P199" i="8" s="1"/>
  <c r="P192" i="8"/>
  <c r="P198" i="8" s="1"/>
  <c r="P191" i="8"/>
  <c r="P197" i="8" s="1"/>
  <c r="P190" i="8"/>
  <c r="P196" i="8" s="1"/>
  <c r="P164" i="8"/>
  <c r="P163" i="8"/>
  <c r="P162" i="8"/>
  <c r="P161" i="8"/>
  <c r="P160" i="8"/>
  <c r="P170" i="8"/>
  <c r="P169" i="8"/>
  <c r="P168" i="8"/>
  <c r="P167" i="8"/>
  <c r="P166" i="8"/>
  <c r="P158" i="8"/>
  <c r="P157" i="8"/>
  <c r="P156" i="8"/>
  <c r="P155" i="8"/>
  <c r="P154" i="8"/>
  <c r="P146" i="8"/>
  <c r="P145" i="8"/>
  <c r="P144" i="8"/>
  <c r="P143" i="8"/>
  <c r="P142" i="8"/>
  <c r="P140" i="8"/>
  <c r="P139" i="8"/>
  <c r="P138" i="8"/>
  <c r="P137" i="8"/>
  <c r="P136" i="8"/>
  <c r="P128" i="8"/>
  <c r="P127" i="8"/>
  <c r="P126" i="8"/>
  <c r="P125" i="8"/>
  <c r="P124" i="8"/>
  <c r="P122" i="8"/>
  <c r="P121" i="8"/>
  <c r="P120" i="8"/>
  <c r="P119" i="8"/>
  <c r="P118" i="8"/>
  <c r="P110" i="8"/>
  <c r="P109" i="8"/>
  <c r="P108" i="8"/>
  <c r="P107" i="8"/>
  <c r="P106" i="8"/>
  <c r="P92" i="8"/>
  <c r="P91" i="8"/>
  <c r="P90" i="8"/>
  <c r="P89" i="8"/>
  <c r="P88" i="8"/>
  <c r="P86" i="8"/>
  <c r="P85" i="8"/>
  <c r="P84" i="8"/>
  <c r="P83" i="8"/>
  <c r="P82" i="8"/>
  <c r="P68" i="8"/>
  <c r="P67" i="8"/>
  <c r="P66" i="8"/>
  <c r="P65" i="8"/>
  <c r="P64" i="8"/>
  <c r="P44" i="8"/>
  <c r="P43" i="8"/>
  <c r="P42" i="8"/>
  <c r="P41" i="8"/>
  <c r="P40" i="8"/>
  <c r="P38" i="8"/>
  <c r="P37" i="8"/>
  <c r="P36" i="8"/>
  <c r="P35" i="8"/>
  <c r="P34" i="8"/>
  <c r="P50" i="8"/>
  <c r="P49" i="8"/>
  <c r="P48" i="8"/>
  <c r="P47" i="8"/>
  <c r="P46" i="8"/>
  <c r="P26" i="8"/>
  <c r="P25" i="8"/>
  <c r="P24" i="8"/>
  <c r="P23" i="8"/>
  <c r="P22" i="8"/>
  <c r="P20" i="8"/>
  <c r="P19" i="8"/>
  <c r="P18" i="8"/>
  <c r="P17" i="8"/>
  <c r="P16" i="8"/>
  <c r="P8" i="8"/>
  <c r="P7" i="8"/>
  <c r="P6" i="8"/>
  <c r="P5" i="8"/>
  <c r="P4" i="8"/>
  <c r="P56" i="8"/>
  <c r="P55" i="8"/>
  <c r="P54" i="8"/>
  <c r="P53" i="8"/>
  <c r="P52" i="8"/>
  <c r="P14" i="8"/>
  <c r="P13" i="8"/>
  <c r="P12" i="8"/>
  <c r="P11" i="8"/>
  <c r="P10" i="8"/>
  <c r="P187" i="8" l="1"/>
  <c r="P152" i="8"/>
  <c r="P150" i="8"/>
  <c r="P186" i="8"/>
  <c r="P61" i="8"/>
  <c r="P62" i="8"/>
  <c r="P151" i="8"/>
  <c r="P148" i="8"/>
  <c r="P188" i="8"/>
  <c r="P60" i="8"/>
  <c r="P185" i="8"/>
  <c r="P149" i="8"/>
  <c r="P184" i="8"/>
  <c r="P58" i="8"/>
  <c r="P59" i="8"/>
  <c r="R44" i="6"/>
  <c r="R43" i="6"/>
  <c r="R42" i="6"/>
  <c r="R41" i="6"/>
  <c r="P37" i="7"/>
  <c r="P259" i="8" l="1"/>
  <c r="P258" i="8"/>
  <c r="P260" i="8"/>
  <c r="P257" i="8"/>
  <c r="P256" i="8"/>
  <c r="O266" i="8" l="1"/>
  <c r="N266" i="8"/>
  <c r="M266" i="8"/>
  <c r="L266" i="8"/>
  <c r="K266" i="8"/>
  <c r="J266" i="8"/>
  <c r="I266" i="8"/>
  <c r="H266" i="8"/>
  <c r="G266" i="8"/>
  <c r="F266" i="8"/>
  <c r="E266" i="8"/>
  <c r="D266" i="8"/>
  <c r="O219" i="8"/>
  <c r="O231" i="8"/>
  <c r="O195" i="8"/>
  <c r="O270" i="8"/>
  <c r="O268" i="8"/>
  <c r="O264" i="8"/>
  <c r="N270" i="8"/>
  <c r="N268" i="8"/>
  <c r="N264" i="8"/>
  <c r="M270" i="8"/>
  <c r="M268" i="8"/>
  <c r="M264" i="8"/>
  <c r="N219" i="8"/>
  <c r="N231" i="8"/>
  <c r="N195" i="8"/>
  <c r="M219" i="8"/>
  <c r="M231" i="8"/>
  <c r="M195" i="8"/>
  <c r="L219" i="8"/>
  <c r="L231" i="8"/>
  <c r="L195" i="8"/>
  <c r="L270" i="8"/>
  <c r="L268" i="8"/>
  <c r="L264" i="8"/>
  <c r="K270" i="8"/>
  <c r="K268" i="8"/>
  <c r="K264" i="8"/>
  <c r="K219" i="8"/>
  <c r="K231" i="8"/>
  <c r="K195" i="8"/>
  <c r="Q59" i="8"/>
  <c r="K183" i="8" l="1"/>
  <c r="N183" i="8"/>
  <c r="K57" i="8"/>
  <c r="L57" i="8"/>
  <c r="L183" i="8"/>
  <c r="N57" i="8"/>
  <c r="O57" i="8"/>
  <c r="O183" i="8"/>
  <c r="M57" i="8"/>
  <c r="M183" i="8"/>
  <c r="P105" i="8"/>
  <c r="J219" i="8"/>
  <c r="J231" i="8"/>
  <c r="J195" i="8"/>
  <c r="J270" i="8"/>
  <c r="J268" i="8"/>
  <c r="J264" i="8"/>
  <c r="E268" i="8"/>
  <c r="F264" i="8"/>
  <c r="G264" i="8"/>
  <c r="H264" i="8"/>
  <c r="H268" i="8"/>
  <c r="G268" i="8"/>
  <c r="F268" i="8"/>
  <c r="E264" i="8"/>
  <c r="H231" i="8"/>
  <c r="I270" i="8"/>
  <c r="I268" i="8"/>
  <c r="I264" i="8"/>
  <c r="I219" i="8"/>
  <c r="I231" i="8"/>
  <c r="I195" i="8"/>
  <c r="H270" i="8"/>
  <c r="H195" i="8"/>
  <c r="Q221" i="8"/>
  <c r="Q233" i="8"/>
  <c r="Q197" i="8"/>
  <c r="Q185" i="8"/>
  <c r="J57" i="8" l="1"/>
  <c r="L52" i="7"/>
  <c r="H183" i="8"/>
  <c r="G183" i="8"/>
  <c r="M255" i="8"/>
  <c r="M52" i="7"/>
  <c r="O52" i="7"/>
  <c r="O255" i="8"/>
  <c r="L255" i="8"/>
  <c r="K255" i="8"/>
  <c r="N52" i="7"/>
  <c r="N255" i="8"/>
  <c r="I57" i="8"/>
  <c r="I183" i="8"/>
  <c r="J183" i="8"/>
  <c r="K52" i="7"/>
  <c r="P3" i="8"/>
  <c r="P51" i="8"/>
  <c r="P15" i="8"/>
  <c r="P87" i="8"/>
  <c r="P21" i="8"/>
  <c r="P9" i="8"/>
  <c r="Q149" i="8"/>
  <c r="Q257" i="8" s="1"/>
  <c r="P4" i="11" l="1"/>
  <c r="Q4" i="11"/>
  <c r="O4" i="11"/>
  <c r="N4" i="11"/>
  <c r="M4" i="11"/>
  <c r="J255" i="8"/>
  <c r="J52" i="7"/>
  <c r="I255" i="8"/>
  <c r="P39" i="8"/>
  <c r="P44" i="7"/>
  <c r="L4" i="11" l="1"/>
  <c r="K4" i="11"/>
  <c r="P9" i="7"/>
  <c r="P16" i="7"/>
  <c r="P30" i="7"/>
  <c r="P51" i="7"/>
  <c r="H219" i="8"/>
  <c r="D219" i="8"/>
  <c r="E219" i="8"/>
  <c r="F219" i="8"/>
  <c r="G219" i="8"/>
  <c r="H255" i="8" l="1"/>
  <c r="P207" i="8"/>
  <c r="P219" i="8" s="1"/>
  <c r="P33" i="8"/>
  <c r="P23" i="7"/>
  <c r="G270" i="8"/>
  <c r="F270" i="8"/>
  <c r="E270" i="8"/>
  <c r="D270" i="8"/>
  <c r="D268" i="8"/>
  <c r="D264" i="8"/>
  <c r="G231" i="8"/>
  <c r="F231" i="8"/>
  <c r="E231" i="8"/>
  <c r="D231" i="8"/>
  <c r="G195" i="8"/>
  <c r="F195" i="8"/>
  <c r="E195" i="8"/>
  <c r="D195" i="8"/>
  <c r="G57" i="8"/>
  <c r="F57" i="8"/>
  <c r="E57" i="8"/>
  <c r="D57" i="8"/>
  <c r="P27" i="7"/>
  <c r="P50" i="7"/>
  <c r="P49" i="7"/>
  <c r="P48" i="7"/>
  <c r="P47" i="7"/>
  <c r="P43" i="7"/>
  <c r="P42" i="7"/>
  <c r="P41" i="7"/>
  <c r="P40" i="7"/>
  <c r="P36" i="7"/>
  <c r="P35" i="7"/>
  <c r="P34" i="7"/>
  <c r="P33" i="7"/>
  <c r="P29" i="7"/>
  <c r="P28" i="7"/>
  <c r="P26" i="7"/>
  <c r="P22" i="7"/>
  <c r="P21" i="7"/>
  <c r="P19" i="7"/>
  <c r="P15" i="7"/>
  <c r="P14" i="7"/>
  <c r="P12" i="7"/>
  <c r="P8" i="7"/>
  <c r="P7" i="7"/>
  <c r="P5" i="7"/>
  <c r="J4" i="11" l="1"/>
  <c r="F183" i="8"/>
  <c r="D183" i="8"/>
  <c r="E147" i="8"/>
  <c r="P31" i="7"/>
  <c r="E183" i="8"/>
  <c r="P159" i="8"/>
  <c r="P189" i="8"/>
  <c r="P195" i="8" s="1"/>
  <c r="P225" i="8"/>
  <c r="P231" i="8" s="1"/>
  <c r="P165" i="8"/>
  <c r="P45" i="8"/>
  <c r="P57" i="8" s="1"/>
  <c r="P81" i="8"/>
  <c r="P117" i="8"/>
  <c r="P123" i="8"/>
  <c r="P135" i="8"/>
  <c r="P141" i="8"/>
  <c r="P153" i="8"/>
  <c r="P58" i="7"/>
  <c r="P53" i="7"/>
  <c r="P45" i="7"/>
  <c r="P13" i="7"/>
  <c r="P55" i="7"/>
  <c r="P20" i="7"/>
  <c r="P56" i="7"/>
  <c r="P6" i="7"/>
  <c r="F52" i="7" l="1"/>
  <c r="G255" i="8"/>
  <c r="D255" i="8"/>
  <c r="E52" i="7"/>
  <c r="E255" i="8"/>
  <c r="P183" i="8"/>
  <c r="F255" i="8"/>
  <c r="D52" i="7"/>
  <c r="P38" i="7"/>
  <c r="P63" i="8"/>
  <c r="P147" i="8" s="1"/>
  <c r="P24" i="7"/>
  <c r="P57" i="7"/>
  <c r="R69" i="6" l="1"/>
  <c r="R63" i="6"/>
  <c r="G4" i="11"/>
  <c r="I4" i="11"/>
  <c r="F4" i="11"/>
  <c r="H4" i="11"/>
  <c r="P255" i="8"/>
  <c r="P10" i="7"/>
  <c r="P17" i="7"/>
  <c r="P54" i="7"/>
  <c r="P3" i="7"/>
  <c r="R4" i="11" l="1"/>
  <c r="P52" i="7"/>
</calcChain>
</file>

<file path=xl/comments1.xml><?xml version="1.0" encoding="utf-8"?>
<comments xmlns="http://schemas.openxmlformats.org/spreadsheetml/2006/main">
  <authors>
    <author>宮城県</author>
  </authors>
  <commentList>
    <comment ref="J2" authorId="0" shapeId="0">
      <text>
        <r>
          <rPr>
            <sz val="10"/>
            <color indexed="81"/>
            <rFont val="ＭＳ Ｐゴシック"/>
            <family val="3"/>
            <charset val="128"/>
          </rPr>
          <t>必要に応じて。</t>
        </r>
      </text>
    </comment>
    <comment ref="G3" authorId="0" shapeId="0">
      <text>
        <r>
          <rPr>
            <sz val="10"/>
            <color indexed="81"/>
            <rFont val="ＭＳ Ｐゴシック"/>
            <family val="3"/>
            <charset val="128"/>
          </rPr>
          <t>分からない場合は，午前・午後の別など。</t>
        </r>
      </text>
    </comment>
    <comment ref="N3" authorId="0" shapeId="0">
      <text>
        <r>
          <rPr>
            <sz val="10"/>
            <color indexed="81"/>
            <rFont val="ＭＳ Ｐゴシック"/>
            <family val="3"/>
            <charset val="128"/>
          </rPr>
          <t>「畑」を選択したときの作物種や「養魚場」を選択した場合の魚種などを記入。</t>
        </r>
      </text>
    </comment>
    <comment ref="T3" authorId="0" shapeId="0">
      <text>
        <r>
          <rPr>
            <sz val="10"/>
            <color indexed="81"/>
            <rFont val="ＭＳ Ｐゴシック"/>
            <family val="3"/>
            <charset val="128"/>
          </rPr>
          <t>「目撃」で「移動」を選択した場合に，どこからどこに移動したか。
「痕跡」で「食痕」を選択した場合に，何を食べられどのくらいの被害量なのかなど。</t>
        </r>
      </text>
    </comment>
  </commentList>
</comments>
</file>

<file path=xl/comments2.xml><?xml version="1.0" encoding="utf-8"?>
<comments xmlns="http://schemas.openxmlformats.org/spreadsheetml/2006/main">
  <authors>
    <author>宮城県</author>
  </authors>
  <commentList>
    <comment ref="K2" authorId="0" shapeId="0">
      <text>
        <r>
          <rPr>
            <sz val="10"/>
            <color indexed="81"/>
            <rFont val="ＭＳ Ｐゴシック"/>
            <family val="3"/>
            <charset val="128"/>
          </rPr>
          <t>必要に応じて。</t>
        </r>
      </text>
    </comment>
    <comment ref="H3" authorId="0" shapeId="0">
      <text>
        <r>
          <rPr>
            <sz val="12"/>
            <color indexed="81"/>
            <rFont val="ＭＳ Ｐゴシック"/>
            <family val="3"/>
            <charset val="128"/>
          </rPr>
          <t>分からない場合は，午前・午後の別など。</t>
        </r>
      </text>
    </comment>
    <comment ref="O3" authorId="0" shapeId="0">
      <text>
        <r>
          <rPr>
            <sz val="10"/>
            <color indexed="81"/>
            <rFont val="ＭＳ Ｐゴシック"/>
            <family val="3"/>
            <charset val="128"/>
          </rPr>
          <t>「畑」を選択したときの作物種や「養魚場」を選択した場合の魚種などを記入。</t>
        </r>
      </text>
    </comment>
    <comment ref="U3" authorId="0" shapeId="0">
      <text>
        <r>
          <rPr>
            <sz val="10"/>
            <color indexed="81"/>
            <rFont val="ＭＳ Ｐゴシック"/>
            <family val="3"/>
            <charset val="128"/>
          </rPr>
          <t>「目撃」で「移動」を選択した場合に，どこからどこに移動したか。
「痕跡」で「食痕」を選択した場合に，何を食べられどのくらいの被害量なのかなど。</t>
        </r>
      </text>
    </comment>
  </commentList>
</comments>
</file>

<file path=xl/sharedStrings.xml><?xml version="1.0" encoding="utf-8"?>
<sst xmlns="http://schemas.openxmlformats.org/spreadsheetml/2006/main" count="30423" uniqueCount="6640">
  <si>
    <t>No.</t>
    <phoneticPr fontId="3"/>
  </si>
  <si>
    <t>地区</t>
    <rPh sb="0" eb="2">
      <t>チク</t>
    </rPh>
    <phoneticPr fontId="3"/>
  </si>
  <si>
    <t>発見日時</t>
    <rPh sb="0" eb="2">
      <t>ハッケン</t>
    </rPh>
    <rPh sb="2" eb="3">
      <t>ビ</t>
    </rPh>
    <rPh sb="3" eb="4">
      <t>ジ</t>
    </rPh>
    <phoneticPr fontId="3"/>
  </si>
  <si>
    <t>月</t>
    <rPh sb="0" eb="1">
      <t>ツキ</t>
    </rPh>
    <phoneticPr fontId="3"/>
  </si>
  <si>
    <t>日</t>
    <rPh sb="0" eb="1">
      <t>ヒ</t>
    </rPh>
    <phoneticPr fontId="3"/>
  </si>
  <si>
    <t>市区町村</t>
    <rPh sb="0" eb="1">
      <t>シ</t>
    </rPh>
    <rPh sb="1" eb="2">
      <t>ク</t>
    </rPh>
    <rPh sb="2" eb="3">
      <t>マチ</t>
    </rPh>
    <rPh sb="3" eb="4">
      <t>ムラ</t>
    </rPh>
    <phoneticPr fontId="3"/>
  </si>
  <si>
    <t>旧市町村</t>
    <rPh sb="0" eb="1">
      <t>キュウ</t>
    </rPh>
    <rPh sb="1" eb="4">
      <t>シチョウソン</t>
    </rPh>
    <phoneticPr fontId="3"/>
  </si>
  <si>
    <t>時刻</t>
    <rPh sb="0" eb="2">
      <t>ジコク</t>
    </rPh>
    <phoneticPr fontId="3"/>
  </si>
  <si>
    <t>発見場所の特徴</t>
    <rPh sb="0" eb="2">
      <t>ハッケン</t>
    </rPh>
    <rPh sb="2" eb="4">
      <t>バショ</t>
    </rPh>
    <rPh sb="5" eb="7">
      <t>トクチョウ</t>
    </rPh>
    <phoneticPr fontId="3"/>
  </si>
  <si>
    <t>1頭</t>
    <rPh sb="1" eb="2">
      <t>トウ</t>
    </rPh>
    <phoneticPr fontId="3"/>
  </si>
  <si>
    <t>2頭</t>
    <rPh sb="1" eb="2">
      <t>トウ</t>
    </rPh>
    <phoneticPr fontId="3"/>
  </si>
  <si>
    <t>50cm前後</t>
    <rPh sb="4" eb="6">
      <t>ゼンゴ</t>
    </rPh>
    <phoneticPr fontId="3"/>
  </si>
  <si>
    <t>70cm前後</t>
    <rPh sb="4" eb="6">
      <t>ゼンゴ</t>
    </rPh>
    <phoneticPr fontId="3"/>
  </si>
  <si>
    <t>100cm以上</t>
    <rPh sb="5" eb="7">
      <t>イジョウ</t>
    </rPh>
    <phoneticPr fontId="3"/>
  </si>
  <si>
    <t>2頭以上</t>
    <rPh sb="1" eb="2">
      <t>トウ</t>
    </rPh>
    <rPh sb="2" eb="4">
      <t>イジョウ</t>
    </rPh>
    <phoneticPr fontId="3"/>
  </si>
  <si>
    <t>発見頭数</t>
    <rPh sb="0" eb="2">
      <t>ハッケン</t>
    </rPh>
    <rPh sb="2" eb="4">
      <t>トウスウ</t>
    </rPh>
    <phoneticPr fontId="3"/>
  </si>
  <si>
    <t>その他</t>
    <rPh sb="2" eb="3">
      <t>タ</t>
    </rPh>
    <phoneticPr fontId="3"/>
  </si>
  <si>
    <t>発見時の状況</t>
    <rPh sb="0" eb="2">
      <t>ハッケン</t>
    </rPh>
    <rPh sb="2" eb="3">
      <t>ジ</t>
    </rPh>
    <rPh sb="4" eb="6">
      <t>ジョウキョウ</t>
    </rPh>
    <phoneticPr fontId="3"/>
  </si>
  <si>
    <t>目撃</t>
    <rPh sb="0" eb="2">
      <t>モクゲキ</t>
    </rPh>
    <phoneticPr fontId="3"/>
  </si>
  <si>
    <t>痕跡</t>
    <rPh sb="0" eb="2">
      <t>コンセキ</t>
    </rPh>
    <phoneticPr fontId="3"/>
  </si>
  <si>
    <t>備考</t>
    <rPh sb="0" eb="2">
      <t>ビコウ</t>
    </rPh>
    <phoneticPr fontId="3"/>
  </si>
  <si>
    <t>現場の対応</t>
    <rPh sb="0" eb="2">
      <t>ゲンバ</t>
    </rPh>
    <rPh sb="3" eb="5">
      <t>タイオウ</t>
    </rPh>
    <phoneticPr fontId="3"/>
  </si>
  <si>
    <t>今後の措置</t>
    <rPh sb="0" eb="2">
      <t>コンゴ</t>
    </rPh>
    <rPh sb="3" eb="5">
      <t>ソチ</t>
    </rPh>
    <phoneticPr fontId="3"/>
  </si>
  <si>
    <t>山林（針葉樹）</t>
    <rPh sb="0" eb="2">
      <t>サンリン</t>
    </rPh>
    <rPh sb="3" eb="6">
      <t>シンヨウジュ</t>
    </rPh>
    <phoneticPr fontId="3"/>
  </si>
  <si>
    <t>山林（広葉樹）</t>
    <rPh sb="0" eb="2">
      <t>サンリン</t>
    </rPh>
    <rPh sb="3" eb="6">
      <t>コウヨウジュ</t>
    </rPh>
    <phoneticPr fontId="3"/>
  </si>
  <si>
    <t>山林（竹林）</t>
    <rPh sb="0" eb="2">
      <t>サンリン</t>
    </rPh>
    <rPh sb="3" eb="5">
      <t>チクリン</t>
    </rPh>
    <phoneticPr fontId="3"/>
  </si>
  <si>
    <t>渓流</t>
    <rPh sb="0" eb="2">
      <t>ケイリュウ</t>
    </rPh>
    <phoneticPr fontId="3"/>
  </si>
  <si>
    <t>田</t>
    <rPh sb="0" eb="1">
      <t>タ</t>
    </rPh>
    <phoneticPr fontId="3"/>
  </si>
  <si>
    <t>畑</t>
    <rPh sb="0" eb="1">
      <t>ハタケ</t>
    </rPh>
    <phoneticPr fontId="3"/>
  </si>
  <si>
    <t>畜舎</t>
    <rPh sb="0" eb="2">
      <t>チクシャ</t>
    </rPh>
    <phoneticPr fontId="3"/>
  </si>
  <si>
    <t>養魚場</t>
    <rPh sb="0" eb="3">
      <t>ヨウギョジョウ</t>
    </rPh>
    <phoneticPr fontId="3"/>
  </si>
  <si>
    <t>道路</t>
    <rPh sb="0" eb="2">
      <t>ドウロ</t>
    </rPh>
    <phoneticPr fontId="3"/>
  </si>
  <si>
    <t>50cm前後，50cm前後</t>
    <rPh sb="4" eb="6">
      <t>ゼンゴ</t>
    </rPh>
    <rPh sb="11" eb="13">
      <t>ゼンゴ</t>
    </rPh>
    <phoneticPr fontId="3"/>
  </si>
  <si>
    <t>50cm前後，70cm前後</t>
    <rPh sb="4" eb="6">
      <t>ゼンゴ</t>
    </rPh>
    <rPh sb="11" eb="13">
      <t>ゼンゴ</t>
    </rPh>
    <phoneticPr fontId="3"/>
  </si>
  <si>
    <t>50cm前後，100cm以上</t>
    <rPh sb="4" eb="6">
      <t>ゼンゴ</t>
    </rPh>
    <rPh sb="12" eb="14">
      <t>イジョウ</t>
    </rPh>
    <phoneticPr fontId="3"/>
  </si>
  <si>
    <t>70cm前後，50cm前後</t>
    <rPh sb="4" eb="6">
      <t>ゼンゴ</t>
    </rPh>
    <rPh sb="11" eb="13">
      <t>ゼンゴ</t>
    </rPh>
    <phoneticPr fontId="3"/>
  </si>
  <si>
    <t>70cm前後，70cm前後</t>
    <rPh sb="4" eb="6">
      <t>ゼンゴ</t>
    </rPh>
    <rPh sb="11" eb="13">
      <t>ゼンゴ</t>
    </rPh>
    <phoneticPr fontId="3"/>
  </si>
  <si>
    <t>70cm前後，100cm以上</t>
    <rPh sb="4" eb="6">
      <t>ゼンゴ</t>
    </rPh>
    <rPh sb="12" eb="14">
      <t>イジョウ</t>
    </rPh>
    <phoneticPr fontId="3"/>
  </si>
  <si>
    <t>100cm以上，50cm以上</t>
    <rPh sb="5" eb="7">
      <t>イジョウ</t>
    </rPh>
    <rPh sb="12" eb="14">
      <t>イジョウ</t>
    </rPh>
    <phoneticPr fontId="3"/>
  </si>
  <si>
    <t>100cm以上，70cm以上</t>
    <rPh sb="5" eb="7">
      <t>イジョウ</t>
    </rPh>
    <rPh sb="12" eb="14">
      <t>イジョウ</t>
    </rPh>
    <phoneticPr fontId="3"/>
  </si>
  <si>
    <t>100cm以上，100cm以上</t>
    <rPh sb="5" eb="7">
      <t>イジョウ</t>
    </rPh>
    <rPh sb="13" eb="15">
      <t>イジョウ</t>
    </rPh>
    <phoneticPr fontId="3"/>
  </si>
  <si>
    <t>メッシュ番号</t>
    <rPh sb="4" eb="6">
      <t>バンゴウ</t>
    </rPh>
    <phoneticPr fontId="3"/>
  </si>
  <si>
    <t>メッシュ　　　番号</t>
    <rPh sb="7" eb="9">
      <t>バンゴウ</t>
    </rPh>
    <phoneticPr fontId="3"/>
  </si>
  <si>
    <t>移動</t>
    <rPh sb="0" eb="2">
      <t>イドウ</t>
    </rPh>
    <phoneticPr fontId="3"/>
  </si>
  <si>
    <t>採食中</t>
    <rPh sb="0" eb="2">
      <t>サイショク</t>
    </rPh>
    <rPh sb="2" eb="3">
      <t>チュウ</t>
    </rPh>
    <phoneticPr fontId="3"/>
  </si>
  <si>
    <t>休憩</t>
    <rPh sb="0" eb="2">
      <t>キュウケイ</t>
    </rPh>
    <phoneticPr fontId="3"/>
  </si>
  <si>
    <t>爪跡</t>
    <rPh sb="0" eb="2">
      <t>ツメアト</t>
    </rPh>
    <phoneticPr fontId="3"/>
  </si>
  <si>
    <t>足跡</t>
    <rPh sb="0" eb="2">
      <t>アシアト</t>
    </rPh>
    <phoneticPr fontId="3"/>
  </si>
  <si>
    <t>フン</t>
    <phoneticPr fontId="3"/>
  </si>
  <si>
    <t>食痕</t>
    <rPh sb="0" eb="1">
      <t>ショク</t>
    </rPh>
    <rPh sb="1" eb="2">
      <t>コン</t>
    </rPh>
    <phoneticPr fontId="3"/>
  </si>
  <si>
    <t>広報・看板等で注意喚起</t>
    <rPh sb="0" eb="2">
      <t>コウホウ</t>
    </rPh>
    <rPh sb="3" eb="6">
      <t>カンバントウ</t>
    </rPh>
    <rPh sb="7" eb="9">
      <t>チュウイ</t>
    </rPh>
    <rPh sb="9" eb="11">
      <t>カンキ</t>
    </rPh>
    <phoneticPr fontId="3"/>
  </si>
  <si>
    <t>誘因物を除去</t>
    <rPh sb="0" eb="2">
      <t>ユウイン</t>
    </rPh>
    <rPh sb="2" eb="3">
      <t>ブツ</t>
    </rPh>
    <rPh sb="4" eb="6">
      <t>ジョキョ</t>
    </rPh>
    <phoneticPr fontId="3"/>
  </si>
  <si>
    <t>自主防除を指導</t>
    <rPh sb="0" eb="2">
      <t>ジシュ</t>
    </rPh>
    <rPh sb="2" eb="4">
      <t>ボウジョ</t>
    </rPh>
    <rPh sb="5" eb="7">
      <t>シドウ</t>
    </rPh>
    <phoneticPr fontId="3"/>
  </si>
  <si>
    <t>当面様子を見る</t>
    <rPh sb="0" eb="2">
      <t>トウメン</t>
    </rPh>
    <rPh sb="2" eb="4">
      <t>ヨウス</t>
    </rPh>
    <rPh sb="5" eb="6">
      <t>ミ</t>
    </rPh>
    <phoneticPr fontId="3"/>
  </si>
  <si>
    <t>仙台市青葉区</t>
    <rPh sb="0" eb="3">
      <t>センダイシ</t>
    </rPh>
    <phoneticPr fontId="1"/>
  </si>
  <si>
    <t>仙台市宮城野区</t>
    <rPh sb="0" eb="3">
      <t>センダイシ</t>
    </rPh>
    <phoneticPr fontId="1"/>
  </si>
  <si>
    <t>仙台市若林区</t>
    <rPh sb="0" eb="3">
      <t>センダイシ</t>
    </rPh>
    <phoneticPr fontId="1"/>
  </si>
  <si>
    <t>仙台市太白区</t>
    <rPh sb="0" eb="3">
      <t>センダイシ</t>
    </rPh>
    <phoneticPr fontId="1"/>
  </si>
  <si>
    <t>仙台市泉区</t>
    <rPh sb="0" eb="3">
      <t>センダイシ</t>
    </rPh>
    <phoneticPr fontId="1"/>
  </si>
  <si>
    <t>石巻市</t>
    <rPh sb="0" eb="3">
      <t>イシノマキシ</t>
    </rPh>
    <phoneticPr fontId="1"/>
  </si>
  <si>
    <t>塩竃市</t>
    <rPh sb="0" eb="3">
      <t>シオガマシ</t>
    </rPh>
    <phoneticPr fontId="1"/>
  </si>
  <si>
    <t>気仙沼市</t>
    <rPh sb="0" eb="4">
      <t>ケセンヌマシ</t>
    </rPh>
    <phoneticPr fontId="1"/>
  </si>
  <si>
    <t>白石市</t>
    <rPh sb="0" eb="3">
      <t>シロイシシ</t>
    </rPh>
    <phoneticPr fontId="1"/>
  </si>
  <si>
    <t>名取市</t>
    <rPh sb="0" eb="2">
      <t>ナトリ</t>
    </rPh>
    <rPh sb="2" eb="3">
      <t>シ</t>
    </rPh>
    <phoneticPr fontId="1"/>
  </si>
  <si>
    <t>角田市</t>
    <rPh sb="0" eb="3">
      <t>カクダシ</t>
    </rPh>
    <phoneticPr fontId="1"/>
  </si>
  <si>
    <t>多賀城市</t>
    <rPh sb="0" eb="4">
      <t>タガジョウシ</t>
    </rPh>
    <phoneticPr fontId="1"/>
  </si>
  <si>
    <t>岩沼市</t>
    <rPh sb="0" eb="3">
      <t>イワヌマシ</t>
    </rPh>
    <phoneticPr fontId="1"/>
  </si>
  <si>
    <t>登米市</t>
    <rPh sb="0" eb="2">
      <t>トメ</t>
    </rPh>
    <rPh sb="2" eb="3">
      <t>シ</t>
    </rPh>
    <phoneticPr fontId="1"/>
  </si>
  <si>
    <t>栗原市</t>
    <rPh sb="0" eb="2">
      <t>クリハラ</t>
    </rPh>
    <rPh sb="2" eb="3">
      <t>シ</t>
    </rPh>
    <phoneticPr fontId="1"/>
  </si>
  <si>
    <t>東松島市</t>
    <rPh sb="0" eb="1">
      <t>ヒガシ</t>
    </rPh>
    <rPh sb="1" eb="3">
      <t>マツシマ</t>
    </rPh>
    <rPh sb="3" eb="4">
      <t>シ</t>
    </rPh>
    <phoneticPr fontId="1"/>
  </si>
  <si>
    <t>大崎市</t>
    <rPh sb="0" eb="2">
      <t>オオサキ</t>
    </rPh>
    <rPh sb="2" eb="3">
      <t>シ</t>
    </rPh>
    <phoneticPr fontId="1"/>
  </si>
  <si>
    <t>蔵王町</t>
    <rPh sb="0" eb="3">
      <t>ザオウチョウ</t>
    </rPh>
    <phoneticPr fontId="1"/>
  </si>
  <si>
    <t>七ヶ宿町</t>
    <rPh sb="0" eb="3">
      <t>シチガシュク</t>
    </rPh>
    <rPh sb="3" eb="4">
      <t>マチ</t>
    </rPh>
    <phoneticPr fontId="1"/>
  </si>
  <si>
    <t>大河原町</t>
    <rPh sb="0" eb="4">
      <t>オオガワラマチ</t>
    </rPh>
    <phoneticPr fontId="1"/>
  </si>
  <si>
    <t>村田町</t>
    <rPh sb="0" eb="2">
      <t>ムラタ</t>
    </rPh>
    <rPh sb="2" eb="3">
      <t>チョウ</t>
    </rPh>
    <phoneticPr fontId="1"/>
  </si>
  <si>
    <t>柴田町</t>
    <rPh sb="0" eb="1">
      <t>シバ</t>
    </rPh>
    <rPh sb="1" eb="2">
      <t>タ</t>
    </rPh>
    <rPh sb="2" eb="3">
      <t>チョウ</t>
    </rPh>
    <phoneticPr fontId="1"/>
  </si>
  <si>
    <t>川崎町</t>
    <rPh sb="0" eb="2">
      <t>カワサキ</t>
    </rPh>
    <rPh sb="2" eb="3">
      <t>マチ</t>
    </rPh>
    <phoneticPr fontId="1"/>
  </si>
  <si>
    <t>丸森町</t>
    <rPh sb="0" eb="3">
      <t>マルモリマチ</t>
    </rPh>
    <phoneticPr fontId="1"/>
  </si>
  <si>
    <t>亘理町</t>
    <rPh sb="0" eb="3">
      <t>ワタリチョウ</t>
    </rPh>
    <phoneticPr fontId="1"/>
  </si>
  <si>
    <t>山元町</t>
    <rPh sb="0" eb="3">
      <t>ヤマモトチョウ</t>
    </rPh>
    <phoneticPr fontId="1"/>
  </si>
  <si>
    <t>松島町</t>
    <rPh sb="0" eb="3">
      <t>マツシママチ</t>
    </rPh>
    <phoneticPr fontId="1"/>
  </si>
  <si>
    <t>七ヶ浜町</t>
    <rPh sb="0" eb="4">
      <t>シチガハママチ</t>
    </rPh>
    <phoneticPr fontId="1"/>
  </si>
  <si>
    <t>利府町</t>
    <rPh sb="0" eb="2">
      <t>リフ</t>
    </rPh>
    <rPh sb="2" eb="3">
      <t>マチ</t>
    </rPh>
    <phoneticPr fontId="1"/>
  </si>
  <si>
    <t>大和町</t>
    <rPh sb="0" eb="2">
      <t>タイワ</t>
    </rPh>
    <rPh sb="2" eb="3">
      <t>マチ</t>
    </rPh>
    <phoneticPr fontId="1"/>
  </si>
  <si>
    <t>大郷町</t>
    <rPh sb="0" eb="2">
      <t>オオサト</t>
    </rPh>
    <rPh sb="2" eb="3">
      <t>マチ</t>
    </rPh>
    <phoneticPr fontId="1"/>
  </si>
  <si>
    <t>大衡村</t>
    <rPh sb="0" eb="3">
      <t>オオヒラムラ</t>
    </rPh>
    <phoneticPr fontId="1"/>
  </si>
  <si>
    <t>色麻町</t>
    <rPh sb="0" eb="2">
      <t>シカマ</t>
    </rPh>
    <rPh sb="2" eb="3">
      <t>マチ</t>
    </rPh>
    <phoneticPr fontId="1"/>
  </si>
  <si>
    <t>加美町</t>
    <rPh sb="0" eb="3">
      <t>カミマチ</t>
    </rPh>
    <phoneticPr fontId="1"/>
  </si>
  <si>
    <t>涌谷町</t>
    <rPh sb="0" eb="3">
      <t>ワクヤチョウ</t>
    </rPh>
    <phoneticPr fontId="1"/>
  </si>
  <si>
    <t>美里町</t>
    <rPh sb="0" eb="3">
      <t>ミサトマチ</t>
    </rPh>
    <phoneticPr fontId="1"/>
  </si>
  <si>
    <t>女川町</t>
    <rPh sb="0" eb="2">
      <t>オナガワ</t>
    </rPh>
    <rPh sb="2" eb="3">
      <t>マチ</t>
    </rPh>
    <phoneticPr fontId="1"/>
  </si>
  <si>
    <t>南三陸町</t>
    <rPh sb="0" eb="1">
      <t>ミナミ</t>
    </rPh>
    <rPh sb="1" eb="4">
      <t>サンリクチョウ</t>
    </rPh>
    <phoneticPr fontId="1"/>
  </si>
  <si>
    <t>旧中新田町</t>
    <rPh sb="0" eb="1">
      <t>キュウ</t>
    </rPh>
    <phoneticPr fontId="1"/>
  </si>
  <si>
    <t>旧小野田町</t>
    <rPh sb="0" eb="1">
      <t>キュウ</t>
    </rPh>
    <phoneticPr fontId="1"/>
  </si>
  <si>
    <t>旧宮崎町</t>
    <rPh sb="0" eb="1">
      <t>キュウ</t>
    </rPh>
    <phoneticPr fontId="1"/>
  </si>
  <si>
    <t>旧松山町</t>
    <rPh sb="0" eb="1">
      <t>キュウ</t>
    </rPh>
    <phoneticPr fontId="1"/>
  </si>
  <si>
    <t>旧三本木町</t>
    <rPh sb="0" eb="1">
      <t>キュウ</t>
    </rPh>
    <phoneticPr fontId="1"/>
  </si>
  <si>
    <t>旧鹿島台町</t>
    <rPh sb="0" eb="1">
      <t>キュウ</t>
    </rPh>
    <phoneticPr fontId="1"/>
  </si>
  <si>
    <t>旧岩出山町</t>
    <rPh sb="0" eb="1">
      <t>キュウ</t>
    </rPh>
    <phoneticPr fontId="1"/>
  </si>
  <si>
    <t>旧鳴子町</t>
    <rPh sb="0" eb="1">
      <t>キュウ</t>
    </rPh>
    <phoneticPr fontId="1"/>
  </si>
  <si>
    <t>旧田尻町</t>
    <rPh sb="0" eb="1">
      <t>キュウ</t>
    </rPh>
    <phoneticPr fontId="1"/>
  </si>
  <si>
    <t>旧小牛田町</t>
    <rPh sb="0" eb="1">
      <t>キュウ</t>
    </rPh>
    <phoneticPr fontId="1"/>
  </si>
  <si>
    <t>旧南郷町</t>
    <rPh sb="0" eb="1">
      <t>キュウ</t>
    </rPh>
    <phoneticPr fontId="1"/>
  </si>
  <si>
    <t>旧築館町</t>
    <rPh sb="0" eb="1">
      <t>キュウ</t>
    </rPh>
    <phoneticPr fontId="1"/>
  </si>
  <si>
    <t>旧若柳町</t>
    <rPh sb="0" eb="1">
      <t>キュウ</t>
    </rPh>
    <phoneticPr fontId="1"/>
  </si>
  <si>
    <t>旧栗駒町</t>
    <rPh sb="0" eb="1">
      <t>キュウ</t>
    </rPh>
    <phoneticPr fontId="1"/>
  </si>
  <si>
    <t>旧高清水町</t>
    <rPh sb="0" eb="1">
      <t>キュウ</t>
    </rPh>
    <phoneticPr fontId="1"/>
  </si>
  <si>
    <t>旧一迫町</t>
    <rPh sb="0" eb="1">
      <t>キュウ</t>
    </rPh>
    <phoneticPr fontId="1"/>
  </si>
  <si>
    <t>旧瀬峰町</t>
    <rPh sb="0" eb="1">
      <t>キュウ</t>
    </rPh>
    <phoneticPr fontId="1"/>
  </si>
  <si>
    <t>旧鶯沢町</t>
    <rPh sb="0" eb="1">
      <t>キュウ</t>
    </rPh>
    <phoneticPr fontId="1"/>
  </si>
  <si>
    <t>旧金成町</t>
    <rPh sb="0" eb="1">
      <t>キュウ</t>
    </rPh>
    <phoneticPr fontId="1"/>
  </si>
  <si>
    <t>旧志波姫町</t>
    <rPh sb="0" eb="1">
      <t>キュウ</t>
    </rPh>
    <phoneticPr fontId="1"/>
  </si>
  <si>
    <t>旧花山村</t>
    <rPh sb="0" eb="1">
      <t>キュウ</t>
    </rPh>
    <phoneticPr fontId="1"/>
  </si>
  <si>
    <t>旧迫町</t>
    <rPh sb="0" eb="1">
      <t>キュウ</t>
    </rPh>
    <phoneticPr fontId="1"/>
  </si>
  <si>
    <t>旧登米町</t>
    <rPh sb="0" eb="1">
      <t>キュウ</t>
    </rPh>
    <phoneticPr fontId="1"/>
  </si>
  <si>
    <t>旧東和町</t>
    <rPh sb="0" eb="1">
      <t>キュウ</t>
    </rPh>
    <phoneticPr fontId="1"/>
  </si>
  <si>
    <t>旧中田町</t>
    <rPh sb="0" eb="1">
      <t>キュウ</t>
    </rPh>
    <phoneticPr fontId="1"/>
  </si>
  <si>
    <t>旧豊里町</t>
    <rPh sb="0" eb="1">
      <t>キュウ</t>
    </rPh>
    <phoneticPr fontId="1"/>
  </si>
  <si>
    <t>旧米山町</t>
    <rPh sb="0" eb="1">
      <t>キュウ</t>
    </rPh>
    <phoneticPr fontId="1"/>
  </si>
  <si>
    <t>旧石越町</t>
    <rPh sb="0" eb="1">
      <t>キュウ</t>
    </rPh>
    <phoneticPr fontId="1"/>
  </si>
  <si>
    <t>旧南方町</t>
    <rPh sb="0" eb="1">
      <t>キュウ</t>
    </rPh>
    <phoneticPr fontId="1"/>
  </si>
  <si>
    <t>旧河北町</t>
    <rPh sb="0" eb="1">
      <t>キュウ</t>
    </rPh>
    <phoneticPr fontId="1"/>
  </si>
  <si>
    <t>旧矢本町</t>
    <rPh sb="0" eb="1">
      <t>キュウ</t>
    </rPh>
    <phoneticPr fontId="1"/>
  </si>
  <si>
    <t>旧雄勝町</t>
    <rPh sb="0" eb="1">
      <t>キュウ</t>
    </rPh>
    <phoneticPr fontId="1"/>
  </si>
  <si>
    <t>旧河南町</t>
    <rPh sb="0" eb="1">
      <t>キュウ</t>
    </rPh>
    <phoneticPr fontId="1"/>
  </si>
  <si>
    <t>旧桃生町</t>
    <rPh sb="0" eb="1">
      <t>キュウ</t>
    </rPh>
    <phoneticPr fontId="1"/>
  </si>
  <si>
    <t>旧鳴瀬町</t>
    <rPh sb="0" eb="1">
      <t>キュウ</t>
    </rPh>
    <phoneticPr fontId="1"/>
  </si>
  <si>
    <t>旧北上町</t>
    <rPh sb="0" eb="1">
      <t>キュウ</t>
    </rPh>
    <phoneticPr fontId="1"/>
  </si>
  <si>
    <t>旧牡鹿町</t>
    <rPh sb="0" eb="1">
      <t>キュウ</t>
    </rPh>
    <phoneticPr fontId="1"/>
  </si>
  <si>
    <t>旧志津川町</t>
    <rPh sb="0" eb="1">
      <t>キュウ</t>
    </rPh>
    <phoneticPr fontId="1"/>
  </si>
  <si>
    <t>旧津山町</t>
    <rPh sb="0" eb="1">
      <t>キュウ</t>
    </rPh>
    <phoneticPr fontId="1"/>
  </si>
  <si>
    <t>旧本吉町</t>
    <rPh sb="0" eb="1">
      <t>キュウ</t>
    </rPh>
    <phoneticPr fontId="1"/>
  </si>
  <si>
    <t>旧唐桑町</t>
    <rPh sb="0" eb="1">
      <t>キュウ</t>
    </rPh>
    <phoneticPr fontId="1"/>
  </si>
  <si>
    <t>旧歌津町</t>
    <rPh sb="0" eb="1">
      <t>キュウ</t>
    </rPh>
    <phoneticPr fontId="1"/>
  </si>
  <si>
    <t>発見頭数及び大きさ</t>
    <rPh sb="0" eb="2">
      <t>ハッケン</t>
    </rPh>
    <rPh sb="2" eb="4">
      <t>トウスウ</t>
    </rPh>
    <rPh sb="4" eb="5">
      <t>オヨ</t>
    </rPh>
    <rPh sb="6" eb="7">
      <t>オオ</t>
    </rPh>
    <phoneticPr fontId="3"/>
  </si>
  <si>
    <t>事務所</t>
    <rPh sb="0" eb="2">
      <t>ジム</t>
    </rPh>
    <rPh sb="2" eb="3">
      <t>ショ</t>
    </rPh>
    <phoneticPr fontId="3"/>
  </si>
  <si>
    <t>大河原</t>
    <rPh sb="0" eb="3">
      <t>オオガワラ</t>
    </rPh>
    <phoneticPr fontId="3"/>
  </si>
  <si>
    <t>仙台</t>
    <rPh sb="0" eb="2">
      <t>センダイ</t>
    </rPh>
    <phoneticPr fontId="3"/>
  </si>
  <si>
    <t>北部</t>
    <rPh sb="0" eb="2">
      <t>ホクブ</t>
    </rPh>
    <phoneticPr fontId="3"/>
  </si>
  <si>
    <t>東部</t>
    <rPh sb="0" eb="2">
      <t>トウブ</t>
    </rPh>
    <phoneticPr fontId="3"/>
  </si>
  <si>
    <t>栗原</t>
    <rPh sb="0" eb="2">
      <t>クリハラ</t>
    </rPh>
    <phoneticPr fontId="3"/>
  </si>
  <si>
    <t>登米</t>
    <rPh sb="0" eb="2">
      <t>トメ</t>
    </rPh>
    <phoneticPr fontId="3"/>
  </si>
  <si>
    <t>気仙沼</t>
    <rPh sb="0" eb="3">
      <t>ケセンヌマ</t>
    </rPh>
    <phoneticPr fontId="3"/>
  </si>
  <si>
    <t>不明</t>
    <rPh sb="0" eb="2">
      <t>フメイ</t>
    </rPh>
    <phoneticPr fontId="3"/>
  </si>
  <si>
    <t>山林</t>
    <rPh sb="0" eb="2">
      <t>サンリン</t>
    </rPh>
    <phoneticPr fontId="3"/>
  </si>
  <si>
    <t>番号</t>
    <rPh sb="0" eb="2">
      <t>バンゴウ</t>
    </rPh>
    <phoneticPr fontId="3"/>
  </si>
  <si>
    <t>合計</t>
    <rPh sb="0" eb="2">
      <t>ゴウケイ</t>
    </rPh>
    <phoneticPr fontId="3"/>
  </si>
  <si>
    <t>住宅集合地</t>
    <rPh sb="0" eb="2">
      <t>ジュウタク</t>
    </rPh>
    <rPh sb="2" eb="4">
      <t>シュウゴウ</t>
    </rPh>
    <rPh sb="4" eb="5">
      <t>チ</t>
    </rPh>
    <phoneticPr fontId="3"/>
  </si>
  <si>
    <t>栗原市</t>
    <rPh sb="0" eb="2">
      <t>クリハラ</t>
    </rPh>
    <rPh sb="2" eb="3">
      <t>シ</t>
    </rPh>
    <phoneticPr fontId="3"/>
  </si>
  <si>
    <t>色麻町</t>
    <rPh sb="0" eb="3">
      <t>シカマチョウ</t>
    </rPh>
    <phoneticPr fontId="3"/>
  </si>
  <si>
    <t>白石市</t>
    <rPh sb="0" eb="3">
      <t>シロイシシ</t>
    </rPh>
    <phoneticPr fontId="3"/>
  </si>
  <si>
    <t>川崎町</t>
    <rPh sb="0" eb="2">
      <t>カワサキ</t>
    </rPh>
    <rPh sb="2" eb="3">
      <t>マチ</t>
    </rPh>
    <phoneticPr fontId="3"/>
  </si>
  <si>
    <t>大和町</t>
    <rPh sb="0" eb="2">
      <t>タイワ</t>
    </rPh>
    <rPh sb="2" eb="3">
      <t>チョウ</t>
    </rPh>
    <phoneticPr fontId="3"/>
  </si>
  <si>
    <t>蔵王町</t>
    <rPh sb="0" eb="3">
      <t>ザオウチョウ</t>
    </rPh>
    <phoneticPr fontId="3"/>
  </si>
  <si>
    <t>富谷町</t>
    <rPh sb="0" eb="3">
      <t>トミヤマチ</t>
    </rPh>
    <phoneticPr fontId="3"/>
  </si>
  <si>
    <t>大崎市</t>
    <rPh sb="0" eb="2">
      <t>オオサキ</t>
    </rPh>
    <rPh sb="2" eb="3">
      <t>シ</t>
    </rPh>
    <phoneticPr fontId="3"/>
  </si>
  <si>
    <t>大衡村</t>
    <rPh sb="0" eb="3">
      <t>オオヒラムラ</t>
    </rPh>
    <phoneticPr fontId="3"/>
  </si>
  <si>
    <t>有害鳥獣捕獲を検討</t>
    <rPh sb="0" eb="2">
      <t>ユウガイ</t>
    </rPh>
    <rPh sb="2" eb="4">
      <t>チョウジュウ</t>
    </rPh>
    <rPh sb="4" eb="6">
      <t>ホカク</t>
    </rPh>
    <rPh sb="7" eb="9">
      <t>ケントウ</t>
    </rPh>
    <phoneticPr fontId="3"/>
  </si>
  <si>
    <t>有害鳥獣捕獲を申請予定</t>
    <rPh sb="0" eb="2">
      <t>ユウガイ</t>
    </rPh>
    <rPh sb="2" eb="4">
      <t>チョウジュウ</t>
    </rPh>
    <rPh sb="4" eb="6">
      <t>ホカク</t>
    </rPh>
    <rPh sb="7" eb="9">
      <t>シンセイ</t>
    </rPh>
    <rPh sb="9" eb="11">
      <t>ヨテイ</t>
    </rPh>
    <phoneticPr fontId="3"/>
  </si>
  <si>
    <t>登米市</t>
    <rPh sb="0" eb="2">
      <t>トメ</t>
    </rPh>
    <rPh sb="2" eb="3">
      <t>シ</t>
    </rPh>
    <phoneticPr fontId="3"/>
  </si>
  <si>
    <t>七ヶ宿町</t>
    <rPh sb="0" eb="4">
      <t>シチカシュクマチ</t>
    </rPh>
    <phoneticPr fontId="3"/>
  </si>
  <si>
    <t>計</t>
    <rPh sb="0" eb="1">
      <t>ケイ</t>
    </rPh>
    <phoneticPr fontId="3"/>
  </si>
  <si>
    <t>仙台市</t>
    <rPh sb="0" eb="3">
      <t>センダイシ</t>
    </rPh>
    <phoneticPr fontId="3"/>
  </si>
  <si>
    <t>名取市</t>
    <rPh sb="0" eb="2">
      <t>ナトリ</t>
    </rPh>
    <rPh sb="2" eb="3">
      <t>シ</t>
    </rPh>
    <phoneticPr fontId="3"/>
  </si>
  <si>
    <t>利府町</t>
    <rPh sb="0" eb="3">
      <t>リフチョウ</t>
    </rPh>
    <phoneticPr fontId="3"/>
  </si>
  <si>
    <t>加美町</t>
    <rPh sb="0" eb="3">
      <t>カミチョウ</t>
    </rPh>
    <phoneticPr fontId="3"/>
  </si>
  <si>
    <t>４月</t>
  </si>
  <si>
    <t>６月</t>
  </si>
  <si>
    <t>７月</t>
  </si>
  <si>
    <t>８月</t>
  </si>
  <si>
    <t>９月</t>
  </si>
  <si>
    <t>ツ　キ　ノ　ワ　グ　マ　捕　獲　等　状　況　（年　度　別）</t>
    <rPh sb="12" eb="13">
      <t>ト</t>
    </rPh>
    <rPh sb="14" eb="15">
      <t>ト</t>
    </rPh>
    <rPh sb="16" eb="17">
      <t>トウ</t>
    </rPh>
    <rPh sb="18" eb="19">
      <t>ジョウ</t>
    </rPh>
    <rPh sb="20" eb="21">
      <t>キョウ</t>
    </rPh>
    <rPh sb="23" eb="24">
      <t>ネン</t>
    </rPh>
    <rPh sb="25" eb="26">
      <t>ド</t>
    </rPh>
    <rPh sb="27" eb="28">
      <t>ベツ</t>
    </rPh>
    <phoneticPr fontId="3"/>
  </si>
  <si>
    <t>年度</t>
    <rPh sb="0" eb="2">
      <t>ネンド</t>
    </rPh>
    <phoneticPr fontId="3"/>
  </si>
  <si>
    <t>4月</t>
    <rPh sb="1" eb="2">
      <t>ツキ</t>
    </rPh>
    <phoneticPr fontId="3"/>
  </si>
  <si>
    <t>5月</t>
  </si>
  <si>
    <t>6月</t>
  </si>
  <si>
    <t>7月</t>
  </si>
  <si>
    <t>8月</t>
  </si>
  <si>
    <t>9月</t>
  </si>
  <si>
    <t>10月</t>
  </si>
  <si>
    <t>11月</t>
  </si>
  <si>
    <t>12月</t>
  </si>
  <si>
    <t>1月</t>
  </si>
  <si>
    <t>2月</t>
  </si>
  <si>
    <t>3月</t>
  </si>
  <si>
    <t>ブナ結実時豊凶</t>
    <rPh sb="2" eb="4">
      <t>ケツジツ</t>
    </rPh>
    <rPh sb="4" eb="5">
      <t>ジ</t>
    </rPh>
    <rPh sb="5" eb="7">
      <t>ホウキョウ</t>
    </rPh>
    <phoneticPr fontId="3"/>
  </si>
  <si>
    <t>平成17年度</t>
    <rPh sb="0" eb="2">
      <t>ヘイセイ</t>
    </rPh>
    <rPh sb="4" eb="6">
      <t>ネンド</t>
    </rPh>
    <phoneticPr fontId="3"/>
  </si>
  <si>
    <t>有害捕獲数</t>
    <rPh sb="0" eb="2">
      <t>ユウガイ</t>
    </rPh>
    <rPh sb="2" eb="4">
      <t>ホカク</t>
    </rPh>
    <rPh sb="4" eb="5">
      <t>スウ</t>
    </rPh>
    <phoneticPr fontId="3"/>
  </si>
  <si>
    <t>放獣数</t>
    <rPh sb="0" eb="1">
      <t>ホウ</t>
    </rPh>
    <rPh sb="1" eb="2">
      <t>ケモノ</t>
    </rPh>
    <rPh sb="2" eb="3">
      <t>スウ</t>
    </rPh>
    <phoneticPr fontId="3"/>
  </si>
  <si>
    <t>豊作</t>
    <rPh sb="0" eb="2">
      <t>ホウサク</t>
    </rPh>
    <phoneticPr fontId="3"/>
  </si>
  <si>
    <t>人身被害</t>
    <rPh sb="0" eb="2">
      <t>ジンシン</t>
    </rPh>
    <rPh sb="2" eb="4">
      <t>ヒガイ</t>
    </rPh>
    <phoneticPr fontId="3"/>
  </si>
  <si>
    <t>出没状況</t>
    <rPh sb="0" eb="2">
      <t>シュツボツ</t>
    </rPh>
    <rPh sb="2" eb="4">
      <t>ジョウキョウ</t>
    </rPh>
    <phoneticPr fontId="3"/>
  </si>
  <si>
    <t>平成18年度</t>
    <rPh sb="0" eb="2">
      <t>ヘイセイ</t>
    </rPh>
    <rPh sb="4" eb="6">
      <t>ネンド</t>
    </rPh>
    <phoneticPr fontId="3"/>
  </si>
  <si>
    <t>皆無</t>
    <rPh sb="0" eb="2">
      <t>カイム</t>
    </rPh>
    <phoneticPr fontId="3"/>
  </si>
  <si>
    <t>凶作</t>
    <rPh sb="0" eb="2">
      <t>キョウサク</t>
    </rPh>
    <phoneticPr fontId="3"/>
  </si>
  <si>
    <t>平成20年度</t>
    <rPh sb="0" eb="2">
      <t>ヘイセイ</t>
    </rPh>
    <rPh sb="4" eb="6">
      <t>ネンド</t>
    </rPh>
    <phoneticPr fontId="3"/>
  </si>
  <si>
    <t>平成21年度</t>
    <rPh sb="0" eb="2">
      <t>ヘイセイ</t>
    </rPh>
    <rPh sb="4" eb="6">
      <t>ネンド</t>
    </rPh>
    <phoneticPr fontId="3"/>
  </si>
  <si>
    <t>平成22年度</t>
    <rPh sb="0" eb="2">
      <t>ヘイセイ</t>
    </rPh>
    <rPh sb="4" eb="6">
      <t>ネンド</t>
    </rPh>
    <phoneticPr fontId="3"/>
  </si>
  <si>
    <t>許可件数</t>
    <rPh sb="0" eb="2">
      <t>キョカ</t>
    </rPh>
    <rPh sb="2" eb="4">
      <t>ケンスウ</t>
    </rPh>
    <phoneticPr fontId="3"/>
  </si>
  <si>
    <t>平成23年度</t>
    <rPh sb="0" eb="2">
      <t>ヘイセイ</t>
    </rPh>
    <rPh sb="4" eb="6">
      <t>ネンド</t>
    </rPh>
    <phoneticPr fontId="3"/>
  </si>
  <si>
    <t>事故死</t>
    <rPh sb="0" eb="3">
      <t>ジコシ</t>
    </rPh>
    <phoneticPr fontId="3"/>
  </si>
  <si>
    <t>※放獣数は内数</t>
    <rPh sb="1" eb="3">
      <t>ホウジュウ</t>
    </rPh>
    <rPh sb="3" eb="4">
      <t>スウ</t>
    </rPh>
    <rPh sb="5" eb="6">
      <t>ウチ</t>
    </rPh>
    <rPh sb="6" eb="7">
      <t>スウ</t>
    </rPh>
    <phoneticPr fontId="3"/>
  </si>
  <si>
    <t>3．5以上</t>
    <phoneticPr fontId="3"/>
  </si>
  <si>
    <t>2以上3．5未満</t>
    <phoneticPr fontId="3"/>
  </si>
  <si>
    <t>1以上2未満</t>
    <phoneticPr fontId="3"/>
  </si>
  <si>
    <t>1未満</t>
    <phoneticPr fontId="3"/>
  </si>
  <si>
    <t>ツ　キ　ノ　ワ　グ　マ　捕　獲　等　状　況　（事　務　所　別）</t>
    <rPh sb="12" eb="13">
      <t>ホ</t>
    </rPh>
    <rPh sb="14" eb="15">
      <t>エ</t>
    </rPh>
    <rPh sb="16" eb="17">
      <t>トウ</t>
    </rPh>
    <rPh sb="18" eb="19">
      <t>ジョウ</t>
    </rPh>
    <rPh sb="20" eb="21">
      <t>キョウ</t>
    </rPh>
    <rPh sb="23" eb="24">
      <t>コト</t>
    </rPh>
    <rPh sb="25" eb="26">
      <t>ム</t>
    </rPh>
    <rPh sb="27" eb="28">
      <t>ショ</t>
    </rPh>
    <rPh sb="29" eb="30">
      <t>ベツ</t>
    </rPh>
    <phoneticPr fontId="3"/>
  </si>
  <si>
    <t>事務所名</t>
    <rPh sb="0" eb="2">
      <t>ジム</t>
    </rPh>
    <rPh sb="2" eb="3">
      <t>ショ</t>
    </rPh>
    <rPh sb="3" eb="4">
      <t>メイ</t>
    </rPh>
    <phoneticPr fontId="3"/>
  </si>
  <si>
    <t>区　　分</t>
    <rPh sb="0" eb="1">
      <t>ク</t>
    </rPh>
    <rPh sb="3" eb="4">
      <t>ブン</t>
    </rPh>
    <phoneticPr fontId="3"/>
  </si>
  <si>
    <t>５月</t>
    <rPh sb="1" eb="2">
      <t>ガツ</t>
    </rPh>
    <phoneticPr fontId="3"/>
  </si>
  <si>
    <t>７月</t>
    <rPh sb="1" eb="2">
      <t>ガツ</t>
    </rPh>
    <phoneticPr fontId="3"/>
  </si>
  <si>
    <t>8月</t>
    <rPh sb="1" eb="2">
      <t>ガツ</t>
    </rPh>
    <phoneticPr fontId="3"/>
  </si>
  <si>
    <t>9月</t>
    <rPh sb="1" eb="2">
      <t>ガツ</t>
    </rPh>
    <phoneticPr fontId="3"/>
  </si>
  <si>
    <t>１０月</t>
    <rPh sb="2" eb="3">
      <t>ガツ</t>
    </rPh>
    <phoneticPr fontId="3"/>
  </si>
  <si>
    <t>１１月</t>
  </si>
  <si>
    <t>１２月</t>
  </si>
  <si>
    <t>１月</t>
  </si>
  <si>
    <t>２月</t>
  </si>
  <si>
    <t>３月</t>
  </si>
  <si>
    <t>許可</t>
    <rPh sb="0" eb="2">
      <t>キョカ</t>
    </rPh>
    <phoneticPr fontId="3"/>
  </si>
  <si>
    <t>捕獲</t>
    <rPh sb="0" eb="2">
      <t>ホカク</t>
    </rPh>
    <phoneticPr fontId="3"/>
  </si>
  <si>
    <t>　非捕殺（内数）</t>
    <rPh sb="1" eb="2">
      <t>ヒ</t>
    </rPh>
    <rPh sb="2" eb="4">
      <t>ホサツ</t>
    </rPh>
    <rPh sb="5" eb="6">
      <t>ウチ</t>
    </rPh>
    <rPh sb="6" eb="7">
      <t>スウ</t>
    </rPh>
    <phoneticPr fontId="3"/>
  </si>
  <si>
    <t>出没</t>
    <rPh sb="0" eb="2">
      <t>シュツボツ</t>
    </rPh>
    <phoneticPr fontId="3"/>
  </si>
  <si>
    <t>捕獲＋事故死</t>
    <rPh sb="0" eb="2">
      <t>ホカク</t>
    </rPh>
    <rPh sb="3" eb="6">
      <t>ジコシ</t>
    </rPh>
    <phoneticPr fontId="3"/>
  </si>
  <si>
    <t>市町村名</t>
    <rPh sb="0" eb="3">
      <t>シチョウソン</t>
    </rPh>
    <rPh sb="3" eb="4">
      <t>メイ</t>
    </rPh>
    <phoneticPr fontId="3"/>
  </si>
  <si>
    <t>項目</t>
    <rPh sb="0" eb="2">
      <t>コウモク</t>
    </rPh>
    <phoneticPr fontId="3"/>
  </si>
  <si>
    <t>４月</t>
    <rPh sb="1" eb="2">
      <t>ガツ</t>
    </rPh>
    <phoneticPr fontId="3"/>
  </si>
  <si>
    <t>１０月</t>
  </si>
  <si>
    <t>青葉区</t>
    <rPh sb="0" eb="3">
      <t>アオバク</t>
    </rPh>
    <phoneticPr fontId="3"/>
  </si>
  <si>
    <t>太白区</t>
    <rPh sb="0" eb="3">
      <t>タイハクク</t>
    </rPh>
    <phoneticPr fontId="3"/>
  </si>
  <si>
    <t>泉区</t>
    <rPh sb="0" eb="2">
      <t>イズミク</t>
    </rPh>
    <phoneticPr fontId="3"/>
  </si>
  <si>
    <t>気仙沼市</t>
    <rPh sb="0" eb="3">
      <t>ケセンヌマ</t>
    </rPh>
    <rPh sb="3" eb="4">
      <t>シ</t>
    </rPh>
    <phoneticPr fontId="3"/>
  </si>
  <si>
    <t>捕獲調書提出済</t>
    <rPh sb="0" eb="2">
      <t>ホカク</t>
    </rPh>
    <rPh sb="2" eb="4">
      <t>チョウショ</t>
    </rPh>
    <rPh sb="4" eb="6">
      <t>テイシュツ</t>
    </rPh>
    <rPh sb="6" eb="7">
      <t>ズ</t>
    </rPh>
    <phoneticPr fontId="3"/>
  </si>
  <si>
    <t>村田町</t>
    <rPh sb="0" eb="2">
      <t>ムラタ</t>
    </rPh>
    <rPh sb="2" eb="3">
      <t>マチ</t>
    </rPh>
    <phoneticPr fontId="3"/>
  </si>
  <si>
    <t>許可</t>
    <rPh sb="0" eb="2">
      <t>キョカ</t>
    </rPh>
    <phoneticPr fontId="3"/>
  </si>
  <si>
    <t>人身被害</t>
    <rPh sb="0" eb="2">
      <t>ジンシン</t>
    </rPh>
    <rPh sb="2" eb="4">
      <t>ヒガイ</t>
    </rPh>
    <phoneticPr fontId="3"/>
  </si>
  <si>
    <t>ツ　キ　ノ　ワ　グ　マ　捕　獲　等　状　況　（市　　町　　村　　別）</t>
    <rPh sb="12" eb="13">
      <t>ト</t>
    </rPh>
    <rPh sb="14" eb="15">
      <t>ト</t>
    </rPh>
    <rPh sb="16" eb="17">
      <t>トウ</t>
    </rPh>
    <rPh sb="18" eb="19">
      <t>ジョウ</t>
    </rPh>
    <rPh sb="20" eb="21">
      <t>キョウ</t>
    </rPh>
    <rPh sb="23" eb="24">
      <t>シ</t>
    </rPh>
    <rPh sb="26" eb="27">
      <t>マチ</t>
    </rPh>
    <rPh sb="29" eb="30">
      <t>ソン</t>
    </rPh>
    <rPh sb="32" eb="33">
      <t>ベツ</t>
    </rPh>
    <phoneticPr fontId="3"/>
  </si>
  <si>
    <t>放獣</t>
    <rPh sb="0" eb="2">
      <t>ホウジュウ</t>
    </rPh>
    <phoneticPr fontId="3"/>
  </si>
  <si>
    <t>事故死</t>
    <rPh sb="0" eb="3">
      <t>ジコシ</t>
    </rPh>
    <phoneticPr fontId="3"/>
  </si>
  <si>
    <t>放獣</t>
    <rPh sb="0" eb="2">
      <t>ホウジュウ</t>
    </rPh>
    <phoneticPr fontId="3"/>
  </si>
  <si>
    <t>柴田町</t>
    <rPh sb="0" eb="2">
      <t>シバタ</t>
    </rPh>
    <rPh sb="2" eb="3">
      <t>マチ</t>
    </rPh>
    <phoneticPr fontId="3"/>
  </si>
  <si>
    <t>角田市</t>
    <rPh sb="0" eb="3">
      <t>カクダシ</t>
    </rPh>
    <phoneticPr fontId="3"/>
  </si>
  <si>
    <t>並作</t>
    <rPh sb="0" eb="1">
      <t>ナミ</t>
    </rPh>
    <rPh sb="1" eb="2">
      <t>サク</t>
    </rPh>
    <phoneticPr fontId="3"/>
  </si>
  <si>
    <t>岩沼市</t>
    <rPh sb="0" eb="3">
      <t>イワヌマシ</t>
    </rPh>
    <phoneticPr fontId="3"/>
  </si>
  <si>
    <t>番号</t>
    <rPh sb="0" eb="2">
      <t>バンゴウ</t>
    </rPh>
    <phoneticPr fontId="18"/>
  </si>
  <si>
    <t>事務所</t>
    <rPh sb="0" eb="3">
      <t>ジムショ</t>
    </rPh>
    <phoneticPr fontId="18"/>
  </si>
  <si>
    <t>市町村</t>
    <rPh sb="0" eb="3">
      <t>シチョウソン</t>
    </rPh>
    <phoneticPr fontId="18"/>
  </si>
  <si>
    <t>MAP番号</t>
    <rPh sb="3" eb="5">
      <t>バンゴウ</t>
    </rPh>
    <phoneticPr fontId="18"/>
  </si>
  <si>
    <t>丸森町</t>
    <rPh sb="0" eb="3">
      <t>マルモリマチ</t>
    </rPh>
    <phoneticPr fontId="3"/>
  </si>
  <si>
    <t>平成25年度</t>
    <rPh sb="0" eb="2">
      <t>ヘイセイ</t>
    </rPh>
    <rPh sb="4" eb="6">
      <t>ネンド</t>
    </rPh>
    <phoneticPr fontId="3"/>
  </si>
  <si>
    <t>平成24年度</t>
    <rPh sb="0" eb="2">
      <t>ヘイセイ</t>
    </rPh>
    <rPh sb="4" eb="6">
      <t>ネンド</t>
    </rPh>
    <phoneticPr fontId="3"/>
  </si>
  <si>
    <t>フン</t>
  </si>
  <si>
    <t>松島町</t>
    <rPh sb="0" eb="3">
      <t>マツシマチョウ</t>
    </rPh>
    <phoneticPr fontId="3"/>
  </si>
  <si>
    <t>オス</t>
  </si>
  <si>
    <t>駐車場</t>
    <rPh sb="0" eb="3">
      <t>チュウシャジョウ</t>
    </rPh>
    <phoneticPr fontId="3"/>
  </si>
  <si>
    <t>早朝</t>
    <rPh sb="0" eb="2">
      <t>ソウチョウ</t>
    </rPh>
    <phoneticPr fontId="3"/>
  </si>
  <si>
    <t>朝方</t>
    <rPh sb="0" eb="2">
      <t>アサガタ</t>
    </rPh>
    <phoneticPr fontId="3"/>
  </si>
  <si>
    <t>未明</t>
    <rPh sb="0" eb="2">
      <t>ミメイ</t>
    </rPh>
    <phoneticPr fontId="3"/>
  </si>
  <si>
    <t>宮城野区</t>
    <rPh sb="0" eb="4">
      <t>ミヤギノク</t>
    </rPh>
    <phoneticPr fontId="3"/>
  </si>
  <si>
    <t>夜間</t>
    <rPh sb="0" eb="2">
      <t>ヤカン</t>
    </rPh>
    <phoneticPr fontId="3"/>
  </si>
  <si>
    <t>栗原市</t>
    <rPh sb="0" eb="3">
      <t>クリハラシ</t>
    </rPh>
    <phoneticPr fontId="3"/>
  </si>
  <si>
    <t>河川敷</t>
    <rPh sb="0" eb="3">
      <t>カセンジキ</t>
    </rPh>
    <phoneticPr fontId="3"/>
  </si>
  <si>
    <t>平成26年度</t>
    <rPh sb="0" eb="2">
      <t>ヘイセイ</t>
    </rPh>
    <rPh sb="4" eb="6">
      <t>ネンド</t>
    </rPh>
    <phoneticPr fontId="3"/>
  </si>
  <si>
    <t>平成19年度</t>
    <rPh sb="0" eb="2">
      <t>ヘイセイ</t>
    </rPh>
    <rPh sb="4" eb="6">
      <t>ネンド</t>
    </rPh>
    <phoneticPr fontId="3"/>
  </si>
  <si>
    <t>午後</t>
    <rPh sb="0" eb="2">
      <t>ゴゴ</t>
    </rPh>
    <phoneticPr fontId="3"/>
  </si>
  <si>
    <t>加美町</t>
    <rPh sb="0" eb="3">
      <t>カミマチ</t>
    </rPh>
    <phoneticPr fontId="3"/>
  </si>
  <si>
    <t>遊歩道</t>
    <rPh sb="0" eb="3">
      <t>ユウホドウ</t>
    </rPh>
    <phoneticPr fontId="3"/>
  </si>
  <si>
    <t>国道398号</t>
    <rPh sb="0" eb="2">
      <t>コクドウ</t>
    </rPh>
    <rPh sb="5" eb="6">
      <t>ゴウ</t>
    </rPh>
    <phoneticPr fontId="3"/>
  </si>
  <si>
    <t>大河原</t>
    <rPh sb="0" eb="3">
      <t>オオカワラ</t>
    </rPh>
    <phoneticPr fontId="3"/>
  </si>
  <si>
    <t>午前</t>
    <rPh sb="0" eb="2">
      <t>ゴゼン</t>
    </rPh>
    <phoneticPr fontId="3"/>
  </si>
  <si>
    <t>町道</t>
    <rPh sb="0" eb="2">
      <t>チョウドウ</t>
    </rPh>
    <phoneticPr fontId="3"/>
  </si>
  <si>
    <t>単月</t>
    <rPh sb="0" eb="1">
      <t>タン</t>
    </rPh>
    <rPh sb="1" eb="2">
      <t>ツキ</t>
    </rPh>
    <phoneticPr fontId="3"/>
  </si>
  <si>
    <t>トータル</t>
    <phoneticPr fontId="3"/>
  </si>
  <si>
    <t>計3頭</t>
    <rPh sb="0" eb="1">
      <t>ケイ</t>
    </rPh>
    <rPh sb="2" eb="3">
      <t>トウ</t>
    </rPh>
    <phoneticPr fontId="3"/>
  </si>
  <si>
    <t>大崎市</t>
    <rPh sb="0" eb="3">
      <t>オオサキシ</t>
    </rPh>
    <phoneticPr fontId="3"/>
  </si>
  <si>
    <t>旧古川市</t>
    <rPh sb="0" eb="1">
      <t>キュウ</t>
    </rPh>
    <rPh sb="1" eb="4">
      <t>フルカワシ</t>
    </rPh>
    <phoneticPr fontId="3"/>
  </si>
  <si>
    <t>美里町</t>
    <rPh sb="0" eb="3">
      <t>ミサトチョウ</t>
    </rPh>
    <phoneticPr fontId="3"/>
  </si>
  <si>
    <t>石巻市</t>
    <rPh sb="0" eb="3">
      <t>イシノマキシ</t>
    </rPh>
    <phoneticPr fontId="3"/>
  </si>
  <si>
    <t>東松島市</t>
    <rPh sb="0" eb="4">
      <t>ヒガシマツシマシ</t>
    </rPh>
    <phoneticPr fontId="3"/>
  </si>
  <si>
    <t>旧石巻市</t>
    <rPh sb="0" eb="1">
      <t>キュウ</t>
    </rPh>
    <rPh sb="1" eb="4">
      <t>イシノマキシ</t>
    </rPh>
    <phoneticPr fontId="1"/>
  </si>
  <si>
    <t>南三陸町</t>
    <rPh sb="0" eb="4">
      <t>ミナミサンリクチョウ</t>
    </rPh>
    <phoneticPr fontId="3"/>
  </si>
  <si>
    <t>旧気仙沼市</t>
    <rPh sb="0" eb="1">
      <t>キュウ</t>
    </rPh>
    <rPh sb="1" eb="5">
      <t>ケセンヌマシ</t>
    </rPh>
    <phoneticPr fontId="1"/>
  </si>
  <si>
    <t>旧古川市</t>
    <rPh sb="0" eb="1">
      <t>キュウ</t>
    </rPh>
    <rPh sb="1" eb="3">
      <t>フルカワ</t>
    </rPh>
    <rPh sb="3" eb="4">
      <t>シ</t>
    </rPh>
    <phoneticPr fontId="3"/>
  </si>
  <si>
    <t>旧石巻市</t>
    <rPh sb="0" eb="1">
      <t>キュウ</t>
    </rPh>
    <rPh sb="1" eb="4">
      <t>イシノマキシ</t>
    </rPh>
    <phoneticPr fontId="3"/>
  </si>
  <si>
    <t>旧気仙沼市</t>
    <rPh sb="0" eb="1">
      <t>キュウ</t>
    </rPh>
    <rPh sb="1" eb="5">
      <t>ケセンヌマシ</t>
    </rPh>
    <phoneticPr fontId="3"/>
  </si>
  <si>
    <t>牧草地</t>
    <rPh sb="0" eb="3">
      <t>ボクソウチ</t>
    </rPh>
    <phoneticPr fontId="3"/>
  </si>
  <si>
    <t>鶏舎</t>
    <rPh sb="0" eb="2">
      <t>ケイシャ</t>
    </rPh>
    <phoneticPr fontId="3"/>
  </si>
  <si>
    <t>養鶏場</t>
    <rPh sb="0" eb="3">
      <t>ヨウケイジョウ</t>
    </rPh>
    <phoneticPr fontId="3"/>
  </si>
  <si>
    <t>確認のみ</t>
    <rPh sb="0" eb="2">
      <t>カクニン</t>
    </rPh>
    <phoneticPr fontId="3"/>
  </si>
  <si>
    <t>道路を横断</t>
    <rPh sb="0" eb="2">
      <t>ドウロ</t>
    </rPh>
    <rPh sb="3" eb="5">
      <t>オウダン</t>
    </rPh>
    <phoneticPr fontId="3"/>
  </si>
  <si>
    <t>大河原町</t>
    <rPh sb="0" eb="3">
      <t>オオカワラ</t>
    </rPh>
    <rPh sb="3" eb="4">
      <t>マチ</t>
    </rPh>
    <phoneticPr fontId="3"/>
  </si>
  <si>
    <t>塩竃市</t>
    <rPh sb="0" eb="3">
      <t>シオガマシ</t>
    </rPh>
    <phoneticPr fontId="3"/>
  </si>
  <si>
    <t>多賀城市</t>
    <rPh sb="0" eb="3">
      <t>タガジョウ</t>
    </rPh>
    <rPh sb="3" eb="4">
      <t>シ</t>
    </rPh>
    <phoneticPr fontId="3"/>
  </si>
  <si>
    <t>亘理町</t>
    <rPh sb="0" eb="3">
      <t>ワタリチョウ</t>
    </rPh>
    <phoneticPr fontId="3"/>
  </si>
  <si>
    <t>山元町</t>
    <rPh sb="0" eb="3">
      <t>ヤマモトチョウ</t>
    </rPh>
    <phoneticPr fontId="3"/>
  </si>
  <si>
    <t>七ヶ浜町</t>
    <rPh sb="0" eb="3">
      <t>シチガハマ</t>
    </rPh>
    <rPh sb="3" eb="4">
      <t>チョウ</t>
    </rPh>
    <phoneticPr fontId="3"/>
  </si>
  <si>
    <t>大郷町</t>
    <rPh sb="0" eb="3">
      <t>オオサトチョウ</t>
    </rPh>
    <phoneticPr fontId="3"/>
  </si>
  <si>
    <t>涌谷町</t>
    <rPh sb="0" eb="3">
      <t>ワクヤチョウ</t>
    </rPh>
    <phoneticPr fontId="3"/>
  </si>
  <si>
    <t>女川町</t>
    <rPh sb="0" eb="3">
      <t>オナガワチョウ</t>
    </rPh>
    <phoneticPr fontId="3"/>
  </si>
  <si>
    <t>気仙沼市</t>
    <rPh sb="0" eb="4">
      <t>ケセンヌマシ</t>
    </rPh>
    <phoneticPr fontId="3"/>
  </si>
  <si>
    <t>不明，不明</t>
    <rPh sb="0" eb="2">
      <t>フメイ</t>
    </rPh>
    <rPh sb="3" eb="5">
      <t>フメイ</t>
    </rPh>
    <phoneticPr fontId="3"/>
  </si>
  <si>
    <t>計2頭</t>
    <rPh sb="0" eb="1">
      <t>ケイ</t>
    </rPh>
    <rPh sb="2" eb="3">
      <t>トウ</t>
    </rPh>
    <phoneticPr fontId="3"/>
  </si>
  <si>
    <t>現地調査</t>
    <rPh sb="0" eb="2">
      <t>ゲンチ</t>
    </rPh>
    <rPh sb="2" eb="4">
      <t>チョウサ</t>
    </rPh>
    <phoneticPr fontId="3"/>
  </si>
  <si>
    <t>詳細不明</t>
    <rPh sb="0" eb="2">
      <t>ショウサイ</t>
    </rPh>
    <rPh sb="2" eb="4">
      <t>フメイ</t>
    </rPh>
    <phoneticPr fontId="3"/>
  </si>
  <si>
    <t>オス</t>
    <phoneticPr fontId="3"/>
  </si>
  <si>
    <t>メス</t>
    <phoneticPr fontId="3"/>
  </si>
  <si>
    <t>性別</t>
    <rPh sb="0" eb="2">
      <t>セイベツ</t>
    </rPh>
    <phoneticPr fontId="3"/>
  </si>
  <si>
    <t>桑の実</t>
    <rPh sb="0" eb="1">
      <t>クワ</t>
    </rPh>
    <rPh sb="2" eb="3">
      <t>ミ</t>
    </rPh>
    <phoneticPr fontId="3"/>
  </si>
  <si>
    <t>山林へ</t>
    <rPh sb="0" eb="2">
      <t>サンリン</t>
    </rPh>
    <phoneticPr fontId="3"/>
  </si>
  <si>
    <t>県道</t>
    <rPh sb="0" eb="2">
      <t>ケンドウ</t>
    </rPh>
    <phoneticPr fontId="3"/>
  </si>
  <si>
    <t>現場確認</t>
    <rPh sb="0" eb="2">
      <t>ゲンバ</t>
    </rPh>
    <rPh sb="2" eb="4">
      <t>カクニン</t>
    </rPh>
    <phoneticPr fontId="3"/>
  </si>
  <si>
    <t>柿</t>
    <rPh sb="0" eb="1">
      <t>カキ</t>
    </rPh>
    <phoneticPr fontId="3"/>
  </si>
  <si>
    <t>国道457号</t>
    <rPh sb="0" eb="2">
      <t>コクドウ</t>
    </rPh>
    <rPh sb="5" eb="6">
      <t>ゴウ</t>
    </rPh>
    <phoneticPr fontId="3"/>
  </si>
  <si>
    <t>県道仙台山寺線</t>
    <rPh sb="0" eb="2">
      <t>ケンドウ</t>
    </rPh>
    <rPh sb="2" eb="4">
      <t>センダイ</t>
    </rPh>
    <rPh sb="4" eb="6">
      <t>ヤマデラ</t>
    </rPh>
    <rPh sb="6" eb="7">
      <t>セン</t>
    </rPh>
    <phoneticPr fontId="3"/>
  </si>
  <si>
    <t>備考1</t>
    <rPh sb="0" eb="2">
      <t>ビコウ</t>
    </rPh>
    <phoneticPr fontId="3"/>
  </si>
  <si>
    <t>山林へ</t>
    <rPh sb="0" eb="2">
      <t>サンリン</t>
    </rPh>
    <phoneticPr fontId="3"/>
  </si>
  <si>
    <t>道路を横断</t>
    <rPh sb="0" eb="2">
      <t>ドウロ</t>
    </rPh>
    <rPh sb="3" eb="5">
      <t>オウダン</t>
    </rPh>
    <phoneticPr fontId="3"/>
  </si>
  <si>
    <t>詳細不明</t>
    <rPh sb="0" eb="2">
      <t>ショウサイ</t>
    </rPh>
    <rPh sb="2" eb="4">
      <t>フメイ</t>
    </rPh>
    <phoneticPr fontId="3"/>
  </si>
  <si>
    <t>県道仙台大衡線</t>
    <rPh sb="0" eb="2">
      <t>ケンドウ</t>
    </rPh>
    <rPh sb="2" eb="4">
      <t>センダイ</t>
    </rPh>
    <rPh sb="4" eb="6">
      <t>オオヒラ</t>
    </rPh>
    <rPh sb="6" eb="7">
      <t>セン</t>
    </rPh>
    <phoneticPr fontId="3"/>
  </si>
  <si>
    <t>国道349号</t>
    <rPh sb="0" eb="2">
      <t>コクドウ</t>
    </rPh>
    <rPh sb="5" eb="6">
      <t>ゴウ</t>
    </rPh>
    <phoneticPr fontId="3"/>
  </si>
  <si>
    <t>蜂の巣</t>
    <rPh sb="0" eb="1">
      <t>ハチ</t>
    </rPh>
    <rPh sb="2" eb="3">
      <t>ス</t>
    </rPh>
    <phoneticPr fontId="3"/>
  </si>
  <si>
    <t>桃</t>
    <rPh sb="0" eb="1">
      <t>モモ</t>
    </rPh>
    <phoneticPr fontId="3"/>
  </si>
  <si>
    <t>牛飼料</t>
    <rPh sb="0" eb="1">
      <t>ウシ</t>
    </rPh>
    <rPh sb="1" eb="3">
      <t>シリョウ</t>
    </rPh>
    <phoneticPr fontId="3"/>
  </si>
  <si>
    <t>爆竹</t>
    <rPh sb="0" eb="2">
      <t>バクチク</t>
    </rPh>
    <phoneticPr fontId="3"/>
  </si>
  <si>
    <t>放射性測定</t>
    <rPh sb="0" eb="3">
      <t>ホウシャセイ</t>
    </rPh>
    <rPh sb="3" eb="5">
      <t>ソクテイ</t>
    </rPh>
    <phoneticPr fontId="3"/>
  </si>
  <si>
    <t>頭</t>
    <rPh sb="0" eb="1">
      <t>トウ</t>
    </rPh>
    <phoneticPr fontId="3"/>
  </si>
  <si>
    <t>果樹園</t>
    <rPh sb="0" eb="3">
      <t>カジュエン</t>
    </rPh>
    <phoneticPr fontId="3"/>
  </si>
  <si>
    <t>宅地内</t>
    <rPh sb="0" eb="3">
      <t>タクチナイ</t>
    </rPh>
    <phoneticPr fontId="3"/>
  </si>
  <si>
    <t>蜂蜜</t>
    <rPh sb="0" eb="2">
      <t>ハチミツ</t>
    </rPh>
    <phoneticPr fontId="3"/>
  </si>
  <si>
    <t>夕方</t>
    <rPh sb="0" eb="2">
      <t>ユウガタ</t>
    </rPh>
    <phoneticPr fontId="3"/>
  </si>
  <si>
    <t>月末
チェック</t>
    <rPh sb="0" eb="2">
      <t>ゲツマツ</t>
    </rPh>
    <phoneticPr fontId="3"/>
  </si>
  <si>
    <t>県道泉ヶ岳公園線</t>
    <rPh sb="0" eb="2">
      <t>ケンドウ</t>
    </rPh>
    <rPh sb="2" eb="3">
      <t>イズミ</t>
    </rPh>
    <rPh sb="4" eb="5">
      <t>タケ</t>
    </rPh>
    <rPh sb="5" eb="7">
      <t>コウエン</t>
    </rPh>
    <rPh sb="7" eb="8">
      <t>セン</t>
    </rPh>
    <phoneticPr fontId="3"/>
  </si>
  <si>
    <t>空き地</t>
    <rPh sb="0" eb="1">
      <t>ア</t>
    </rPh>
    <rPh sb="2" eb="3">
      <t>チ</t>
    </rPh>
    <phoneticPr fontId="3"/>
  </si>
  <si>
    <t>※　放獣は，外数で捕獲には含まない。</t>
    <rPh sb="2" eb="4">
      <t>ホウジュウ</t>
    </rPh>
    <rPh sb="6" eb="8">
      <t>ソトスウ</t>
    </rPh>
    <rPh sb="9" eb="11">
      <t>ホカク</t>
    </rPh>
    <rPh sb="13" eb="14">
      <t>フク</t>
    </rPh>
    <phoneticPr fontId="3"/>
  </si>
  <si>
    <t>50cm前後，不明</t>
    <rPh sb="4" eb="6">
      <t>ゼンゴ</t>
    </rPh>
    <rPh sb="7" eb="9">
      <t>フメイ</t>
    </rPh>
    <phoneticPr fontId="3"/>
  </si>
  <si>
    <t>70cm前後，不明</t>
    <rPh sb="4" eb="6">
      <t>ゼンゴ</t>
    </rPh>
    <rPh sb="7" eb="9">
      <t>フメイ</t>
    </rPh>
    <phoneticPr fontId="3"/>
  </si>
  <si>
    <t>100cm以上，不明</t>
    <rPh sb="5" eb="7">
      <t>イジョウ</t>
    </rPh>
    <rPh sb="8" eb="10">
      <t>フメイ</t>
    </rPh>
    <phoneticPr fontId="3"/>
  </si>
  <si>
    <t>平成27年度</t>
    <rPh sb="0" eb="2">
      <t>ヘイセイ</t>
    </rPh>
    <rPh sb="4" eb="6">
      <t>ネンド</t>
    </rPh>
    <phoneticPr fontId="3"/>
  </si>
  <si>
    <t>国道346号</t>
    <rPh sb="0" eb="2">
      <t>コクドウ</t>
    </rPh>
    <rPh sb="5" eb="6">
      <t>ゴウ</t>
    </rPh>
    <phoneticPr fontId="3"/>
  </si>
  <si>
    <t>宅地</t>
    <rPh sb="0" eb="2">
      <t>タクチ</t>
    </rPh>
    <phoneticPr fontId="3"/>
  </si>
  <si>
    <t>自宅前</t>
    <rPh sb="0" eb="2">
      <t>ジタク</t>
    </rPh>
    <rPh sb="2" eb="3">
      <t>マエ</t>
    </rPh>
    <phoneticPr fontId="3"/>
  </si>
  <si>
    <t>金成稲荷75-22</t>
    <rPh sb="0" eb="2">
      <t>カンナリ</t>
    </rPh>
    <rPh sb="2" eb="4">
      <t>イナリ</t>
    </rPh>
    <phoneticPr fontId="3"/>
  </si>
  <si>
    <t>ダブルカウントを防ぐため，ホームページ掲載前に入力シートの入力行をペーストする。</t>
    <rPh sb="8" eb="9">
      <t>フセ</t>
    </rPh>
    <rPh sb="19" eb="21">
      <t>ケイサイ</t>
    </rPh>
    <rPh sb="21" eb="22">
      <t>マエ</t>
    </rPh>
    <rPh sb="23" eb="25">
      <t>ニュウリョク</t>
    </rPh>
    <rPh sb="29" eb="31">
      <t>ニュウリョク</t>
    </rPh>
    <rPh sb="31" eb="32">
      <t>ギョウ</t>
    </rPh>
    <phoneticPr fontId="3"/>
  </si>
  <si>
    <t>フィルタで事務所ごとに確認する。</t>
    <rPh sb="5" eb="7">
      <t>ジム</t>
    </rPh>
    <rPh sb="7" eb="8">
      <t>ショ</t>
    </rPh>
    <rPh sb="11" eb="13">
      <t>カクニン</t>
    </rPh>
    <phoneticPr fontId="3"/>
  </si>
  <si>
    <t>発見日時時刻等が同じものが２以上ある場合は，ダブルカウントの可能性があるので事務所に確認する。</t>
    <rPh sb="0" eb="2">
      <t>ハッケン</t>
    </rPh>
    <rPh sb="2" eb="4">
      <t>ニチジ</t>
    </rPh>
    <rPh sb="4" eb="7">
      <t>ジコクトウ</t>
    </rPh>
    <rPh sb="8" eb="9">
      <t>オナ</t>
    </rPh>
    <rPh sb="14" eb="16">
      <t>イジョウ</t>
    </rPh>
    <rPh sb="18" eb="20">
      <t>バアイ</t>
    </rPh>
    <rPh sb="30" eb="33">
      <t>カノウセイ</t>
    </rPh>
    <rPh sb="38" eb="40">
      <t>ジム</t>
    </rPh>
    <rPh sb="40" eb="41">
      <t>ショ</t>
    </rPh>
    <rPh sb="42" eb="44">
      <t>カクニン</t>
    </rPh>
    <phoneticPr fontId="3"/>
  </si>
  <si>
    <t>ダブルカウント確認　及び　発見日時あたり出没数確認用チェックシート</t>
    <rPh sb="7" eb="9">
      <t>カクニン</t>
    </rPh>
    <rPh sb="10" eb="11">
      <t>オヨ</t>
    </rPh>
    <rPh sb="13" eb="15">
      <t>ハッケン</t>
    </rPh>
    <rPh sb="15" eb="17">
      <t>ニチジ</t>
    </rPh>
    <rPh sb="20" eb="22">
      <t>シュツボツ</t>
    </rPh>
    <rPh sb="22" eb="23">
      <t>スウ</t>
    </rPh>
    <rPh sb="23" eb="25">
      <t>カクニン</t>
    </rPh>
    <rPh sb="25" eb="26">
      <t>ヨウ</t>
    </rPh>
    <phoneticPr fontId="3"/>
  </si>
  <si>
    <t>並べ替え条件：（優先度１）発見日時の月，（優先度2）発見日時の日，（優先度３）発見日時の時刻</t>
    <rPh sb="0" eb="1">
      <t>ナラ</t>
    </rPh>
    <rPh sb="2" eb="3">
      <t>カ</t>
    </rPh>
    <rPh sb="4" eb="6">
      <t>ジョウケン</t>
    </rPh>
    <rPh sb="8" eb="11">
      <t>ユウセンド</t>
    </rPh>
    <rPh sb="13" eb="15">
      <t>ハッケン</t>
    </rPh>
    <rPh sb="15" eb="17">
      <t>ニチジ</t>
    </rPh>
    <rPh sb="18" eb="19">
      <t>ツキ</t>
    </rPh>
    <rPh sb="21" eb="24">
      <t>ユウセンド</t>
    </rPh>
    <rPh sb="26" eb="28">
      <t>ハッケン</t>
    </rPh>
    <rPh sb="28" eb="30">
      <t>ニチジ</t>
    </rPh>
    <rPh sb="31" eb="32">
      <t>ヒ</t>
    </rPh>
    <rPh sb="34" eb="37">
      <t>ユウセンド</t>
    </rPh>
    <rPh sb="39" eb="41">
      <t>ハッケン</t>
    </rPh>
    <rPh sb="41" eb="43">
      <t>ニチジ</t>
    </rPh>
    <rPh sb="44" eb="46">
      <t>ジコク</t>
    </rPh>
    <phoneticPr fontId="3"/>
  </si>
  <si>
    <t>カメラ設置</t>
    <rPh sb="3" eb="5">
      <t>セッチ</t>
    </rPh>
    <phoneticPr fontId="3"/>
  </si>
  <si>
    <t>自宅脇</t>
    <rPh sb="0" eb="2">
      <t>ジタク</t>
    </rPh>
    <rPh sb="2" eb="3">
      <t>ワキ</t>
    </rPh>
    <phoneticPr fontId="3"/>
  </si>
  <si>
    <t>ため池</t>
    <rPh sb="2" eb="3">
      <t>イケ</t>
    </rPh>
    <phoneticPr fontId="3"/>
  </si>
  <si>
    <t>現地調査予定</t>
    <rPh sb="0" eb="2">
      <t>ゲンチ</t>
    </rPh>
    <rPh sb="2" eb="4">
      <t>チョウサ</t>
    </rPh>
    <rPh sb="4" eb="6">
      <t>ヨテイ</t>
    </rPh>
    <phoneticPr fontId="3"/>
  </si>
  <si>
    <t>市町村による現場の対応</t>
    <rPh sb="0" eb="2">
      <t>シチョウ</t>
    </rPh>
    <rPh sb="2" eb="3">
      <t>ソン</t>
    </rPh>
    <rPh sb="6" eb="8">
      <t>ゲンバ</t>
    </rPh>
    <rPh sb="9" eb="11">
      <t>タイオウ</t>
    </rPh>
    <phoneticPr fontId="3"/>
  </si>
  <si>
    <t>市町村の今後の措置</t>
    <rPh sb="0" eb="2">
      <t>シチョウ</t>
    </rPh>
    <rPh sb="2" eb="3">
      <t>ソン</t>
    </rPh>
    <rPh sb="4" eb="6">
      <t>コンゴ</t>
    </rPh>
    <rPh sb="7" eb="9">
      <t>ソチ</t>
    </rPh>
    <phoneticPr fontId="3"/>
  </si>
  <si>
    <t>庭先</t>
    <rPh sb="0" eb="2">
      <t>ニワサキ</t>
    </rPh>
    <phoneticPr fontId="3"/>
  </si>
  <si>
    <t>下記情報は，各市町村からの報告を県が取りまとめているものです。</t>
    <rPh sb="0" eb="2">
      <t>カキ</t>
    </rPh>
    <rPh sb="2" eb="4">
      <t>ジョウホウ</t>
    </rPh>
    <rPh sb="6" eb="7">
      <t>カク</t>
    </rPh>
    <rPh sb="7" eb="9">
      <t>シチョウ</t>
    </rPh>
    <rPh sb="9" eb="10">
      <t>ソン</t>
    </rPh>
    <rPh sb="13" eb="15">
      <t>ホウコク</t>
    </rPh>
    <rPh sb="16" eb="17">
      <t>ケン</t>
    </rPh>
    <rPh sb="18" eb="19">
      <t>ト</t>
    </rPh>
    <phoneticPr fontId="3"/>
  </si>
  <si>
    <t>※『市町村の今後の措置』における「当面様子を見る」について</t>
    <rPh sb="2" eb="4">
      <t>シチョウ</t>
    </rPh>
    <rPh sb="4" eb="5">
      <t>ソン</t>
    </rPh>
    <rPh sb="6" eb="8">
      <t>コンゴ</t>
    </rPh>
    <rPh sb="9" eb="11">
      <t>ソチ</t>
    </rPh>
    <rPh sb="17" eb="19">
      <t>トウメン</t>
    </rPh>
    <rPh sb="19" eb="21">
      <t>ヨウス</t>
    </rPh>
    <rPh sb="22" eb="23">
      <t>ミ</t>
    </rPh>
    <phoneticPr fontId="3"/>
  </si>
  <si>
    <t>旧栗駒町</t>
    <rPh sb="0" eb="1">
      <t>キュウ</t>
    </rPh>
    <rPh sb="1" eb="4">
      <t>クリコママチ</t>
    </rPh>
    <phoneticPr fontId="3"/>
  </si>
  <si>
    <t>鹿原川底上ノ原地内</t>
    <rPh sb="0" eb="1">
      <t>シカ</t>
    </rPh>
    <rPh sb="1" eb="2">
      <t>ハラ</t>
    </rPh>
    <rPh sb="2" eb="4">
      <t>カワソコ</t>
    </rPh>
    <rPh sb="4" eb="5">
      <t>ウエ</t>
    </rPh>
    <rPh sb="6" eb="7">
      <t>ハラ</t>
    </rPh>
    <rPh sb="7" eb="9">
      <t>チナイ</t>
    </rPh>
    <phoneticPr fontId="3"/>
  </si>
  <si>
    <t>並作</t>
    <rPh sb="0" eb="1">
      <t>ナミ</t>
    </rPh>
    <rPh sb="1" eb="2">
      <t>サク</t>
    </rPh>
    <phoneticPr fontId="3"/>
  </si>
  <si>
    <t>民家周辺</t>
    <rPh sb="0" eb="2">
      <t>ミンカ</t>
    </rPh>
    <rPh sb="2" eb="4">
      <t>シュウヘン</t>
    </rPh>
    <phoneticPr fontId="3"/>
  </si>
  <si>
    <t>花火・ラジオ</t>
    <rPh sb="0" eb="2">
      <t>ハナビ</t>
    </rPh>
    <phoneticPr fontId="3"/>
  </si>
  <si>
    <t>追い払い</t>
    <rPh sb="0" eb="1">
      <t>オ</t>
    </rPh>
    <rPh sb="2" eb="3">
      <t>ハラ</t>
    </rPh>
    <phoneticPr fontId="3"/>
  </si>
  <si>
    <t>菜切谷青木原地内</t>
    <rPh sb="0" eb="1">
      <t>ナ</t>
    </rPh>
    <rPh sb="1" eb="2">
      <t>キ</t>
    </rPh>
    <rPh sb="2" eb="3">
      <t>タニ</t>
    </rPh>
    <rPh sb="3" eb="6">
      <t>アオキハラ</t>
    </rPh>
    <rPh sb="6" eb="8">
      <t>チナイ</t>
    </rPh>
    <phoneticPr fontId="3"/>
  </si>
  <si>
    <t>林道</t>
    <rPh sb="0" eb="2">
      <t>リンドウ</t>
    </rPh>
    <phoneticPr fontId="3"/>
  </si>
  <si>
    <t>金成上富田地内</t>
    <rPh sb="0" eb="2">
      <t>カンナリ</t>
    </rPh>
    <rPh sb="2" eb="3">
      <t>ウエ</t>
    </rPh>
    <rPh sb="3" eb="5">
      <t>トミタ</t>
    </rPh>
    <rPh sb="5" eb="7">
      <t>チナイ</t>
    </rPh>
    <phoneticPr fontId="3"/>
  </si>
  <si>
    <t>牛舎脇飼料タンク</t>
    <rPh sb="0" eb="2">
      <t>ギュウシャ</t>
    </rPh>
    <rPh sb="2" eb="3">
      <t>ワキ</t>
    </rPh>
    <rPh sb="3" eb="5">
      <t>シリョウ</t>
    </rPh>
    <phoneticPr fontId="3"/>
  </si>
  <si>
    <t>休耕田</t>
    <rPh sb="0" eb="3">
      <t>キュウコウデン</t>
    </rPh>
    <phoneticPr fontId="3"/>
  </si>
  <si>
    <t>色麻町</t>
    <rPh sb="0" eb="2">
      <t>シカマ</t>
    </rPh>
    <rPh sb="2" eb="3">
      <t>マチ</t>
    </rPh>
    <phoneticPr fontId="3"/>
  </si>
  <si>
    <t>仙台市青葉区</t>
    <rPh sb="0" eb="3">
      <t>センダイシ</t>
    </rPh>
    <rPh sb="3" eb="6">
      <t>アオバク</t>
    </rPh>
    <phoneticPr fontId="3"/>
  </si>
  <si>
    <t>住宅敷地内</t>
    <rPh sb="0" eb="2">
      <t>ジュウタク</t>
    </rPh>
    <rPh sb="2" eb="5">
      <t>シキチナイ</t>
    </rPh>
    <phoneticPr fontId="3"/>
  </si>
  <si>
    <t>上愛子字道半地内</t>
    <rPh sb="0" eb="3">
      <t>カミアヤシ</t>
    </rPh>
    <rPh sb="3" eb="4">
      <t>アザ</t>
    </rPh>
    <rPh sb="4" eb="5">
      <t>ミチ</t>
    </rPh>
    <rPh sb="5" eb="6">
      <t>ハン</t>
    </rPh>
    <rPh sb="6" eb="8">
      <t>チナイ</t>
    </rPh>
    <phoneticPr fontId="3"/>
  </si>
  <si>
    <t>平成28年度</t>
    <rPh sb="0" eb="2">
      <t>ヘイセイ</t>
    </rPh>
    <rPh sb="4" eb="6">
      <t>ネンド</t>
    </rPh>
    <phoneticPr fontId="3"/>
  </si>
  <si>
    <t>登米町大字日根牛上羽沢地内</t>
    <rPh sb="0" eb="3">
      <t>トヨママチ</t>
    </rPh>
    <rPh sb="3" eb="5">
      <t>オオアザ</t>
    </rPh>
    <rPh sb="5" eb="6">
      <t>ヒ</t>
    </rPh>
    <rPh sb="6" eb="7">
      <t>ネ</t>
    </rPh>
    <rPh sb="7" eb="8">
      <t>ウシ</t>
    </rPh>
    <rPh sb="8" eb="9">
      <t>カミ</t>
    </rPh>
    <rPh sb="9" eb="11">
      <t>ハザワ</t>
    </rPh>
    <rPh sb="11" eb="12">
      <t>チ</t>
    </rPh>
    <rPh sb="12" eb="13">
      <t>ナイ</t>
    </rPh>
    <phoneticPr fontId="3"/>
  </si>
  <si>
    <t>県道172号</t>
    <rPh sb="0" eb="2">
      <t>ケンドウ</t>
    </rPh>
    <rPh sb="5" eb="6">
      <t>ゴウ</t>
    </rPh>
    <phoneticPr fontId="3"/>
  </si>
  <si>
    <t>鳴子温泉鬼首湯沢周辺</t>
    <rPh sb="0" eb="4">
      <t>ナルコオンセン</t>
    </rPh>
    <rPh sb="4" eb="5">
      <t>オニ</t>
    </rPh>
    <rPh sb="5" eb="6">
      <t>コウベ</t>
    </rPh>
    <rPh sb="6" eb="8">
      <t>ユザワ</t>
    </rPh>
    <rPh sb="8" eb="10">
      <t>シュウヘン</t>
    </rPh>
    <phoneticPr fontId="3"/>
  </si>
  <si>
    <t>荒雄湖畔公園</t>
    <rPh sb="0" eb="1">
      <t>アラ</t>
    </rPh>
    <rPh sb="1" eb="2">
      <t>オ</t>
    </rPh>
    <rPh sb="2" eb="4">
      <t>コハン</t>
    </rPh>
    <rPh sb="4" eb="6">
      <t>コウエン</t>
    </rPh>
    <phoneticPr fontId="3"/>
  </si>
  <si>
    <t>旧岩出山町</t>
    <rPh sb="0" eb="1">
      <t>キュウ</t>
    </rPh>
    <rPh sb="1" eb="5">
      <t>イワデヤママチ</t>
    </rPh>
    <phoneticPr fontId="3"/>
  </si>
  <si>
    <t>岩出山上真山新田地内</t>
    <rPh sb="0" eb="3">
      <t>イワデヤマ</t>
    </rPh>
    <rPh sb="3" eb="4">
      <t>カミ</t>
    </rPh>
    <rPh sb="4" eb="6">
      <t>マヤマ</t>
    </rPh>
    <rPh sb="6" eb="8">
      <t>ニッタ</t>
    </rPh>
    <rPh sb="8" eb="9">
      <t>チ</t>
    </rPh>
    <rPh sb="9" eb="10">
      <t>ナイ</t>
    </rPh>
    <phoneticPr fontId="3"/>
  </si>
  <si>
    <t>旧花山村</t>
    <rPh sb="0" eb="1">
      <t>キュウ</t>
    </rPh>
    <rPh sb="1" eb="4">
      <t>ハナヤマムラ</t>
    </rPh>
    <phoneticPr fontId="3"/>
  </si>
  <si>
    <t>花山字天狗森</t>
    <rPh sb="0" eb="2">
      <t>ハナヤマ</t>
    </rPh>
    <rPh sb="2" eb="3">
      <t>アザ</t>
    </rPh>
    <rPh sb="3" eb="5">
      <t>テング</t>
    </rPh>
    <rPh sb="5" eb="6">
      <t>モリ</t>
    </rPh>
    <phoneticPr fontId="3"/>
  </si>
  <si>
    <t>旧鳴子町</t>
    <rPh sb="0" eb="1">
      <t>キュウ</t>
    </rPh>
    <rPh sb="1" eb="3">
      <t>ナルコ</t>
    </rPh>
    <rPh sb="3" eb="4">
      <t>マチ</t>
    </rPh>
    <phoneticPr fontId="3"/>
  </si>
  <si>
    <t>鳴子温泉尿前周辺</t>
    <rPh sb="0" eb="4">
      <t>ナルコオンセン</t>
    </rPh>
    <rPh sb="4" eb="5">
      <t>ニョウ</t>
    </rPh>
    <rPh sb="5" eb="6">
      <t>マエ</t>
    </rPh>
    <rPh sb="6" eb="8">
      <t>シュウヘン</t>
    </rPh>
    <phoneticPr fontId="3"/>
  </si>
  <si>
    <t>小深沢遊歩道入口</t>
    <rPh sb="0" eb="2">
      <t>コブカ</t>
    </rPh>
    <rPh sb="2" eb="3">
      <t>サワ</t>
    </rPh>
    <rPh sb="3" eb="6">
      <t>ユウホドウ</t>
    </rPh>
    <rPh sb="6" eb="7">
      <t>イ</t>
    </rPh>
    <rPh sb="7" eb="8">
      <t>クチ</t>
    </rPh>
    <phoneticPr fontId="3"/>
  </si>
  <si>
    <t>花山字本沢山下地内</t>
    <rPh sb="0" eb="2">
      <t>ハナヤマ</t>
    </rPh>
    <rPh sb="2" eb="3">
      <t>アザ</t>
    </rPh>
    <rPh sb="3" eb="4">
      <t>モト</t>
    </rPh>
    <rPh sb="4" eb="5">
      <t>サワ</t>
    </rPh>
    <rPh sb="5" eb="7">
      <t>ヤマシタ</t>
    </rPh>
    <rPh sb="7" eb="8">
      <t>チ</t>
    </rPh>
    <rPh sb="8" eb="9">
      <t>ナイ</t>
    </rPh>
    <phoneticPr fontId="3"/>
  </si>
  <si>
    <t>築館字太田小清水５６－５</t>
    <rPh sb="0" eb="2">
      <t>ツキダテ</t>
    </rPh>
    <rPh sb="2" eb="3">
      <t>アザ</t>
    </rPh>
    <rPh sb="3" eb="5">
      <t>オオタ</t>
    </rPh>
    <rPh sb="5" eb="8">
      <t>コシミズ</t>
    </rPh>
    <phoneticPr fontId="3"/>
  </si>
  <si>
    <t>岩出山上真山坊帰日向地内</t>
    <rPh sb="0" eb="3">
      <t>イワデヤマ</t>
    </rPh>
    <rPh sb="3" eb="4">
      <t>カミ</t>
    </rPh>
    <rPh sb="4" eb="6">
      <t>マヤマ</t>
    </rPh>
    <rPh sb="6" eb="7">
      <t>ボウ</t>
    </rPh>
    <rPh sb="7" eb="8">
      <t>キ</t>
    </rPh>
    <rPh sb="8" eb="10">
      <t>ヒナタ</t>
    </rPh>
    <rPh sb="10" eb="11">
      <t>チ</t>
    </rPh>
    <rPh sb="11" eb="12">
      <t>ナイ</t>
    </rPh>
    <phoneticPr fontId="3"/>
  </si>
  <si>
    <t>遠刈田温泉字七日原１－１０２</t>
    <rPh sb="0" eb="1">
      <t>トオ</t>
    </rPh>
    <rPh sb="1" eb="3">
      <t>カッタ</t>
    </rPh>
    <rPh sb="3" eb="5">
      <t>オンセン</t>
    </rPh>
    <rPh sb="5" eb="6">
      <t>アザ</t>
    </rPh>
    <rPh sb="6" eb="8">
      <t>ナノカ</t>
    </rPh>
    <rPh sb="8" eb="9">
      <t>ハラ</t>
    </rPh>
    <phoneticPr fontId="3"/>
  </si>
  <si>
    <t>福岡蔵本字石神１番</t>
    <rPh sb="0" eb="2">
      <t>フクオカ</t>
    </rPh>
    <rPh sb="2" eb="4">
      <t>クラモト</t>
    </rPh>
    <rPh sb="4" eb="5">
      <t>アザ</t>
    </rPh>
    <rPh sb="5" eb="7">
      <t>イシガミ</t>
    </rPh>
    <rPh sb="8" eb="9">
      <t>バン</t>
    </rPh>
    <phoneticPr fontId="3"/>
  </si>
  <si>
    <t>大張川張字西風沢地内</t>
    <rPh sb="0" eb="1">
      <t>オオ</t>
    </rPh>
    <rPh sb="1" eb="2">
      <t>ハリ</t>
    </rPh>
    <rPh sb="2" eb="3">
      <t>カワ</t>
    </rPh>
    <rPh sb="3" eb="4">
      <t>ハリ</t>
    </rPh>
    <rPh sb="4" eb="5">
      <t>アザ</t>
    </rPh>
    <rPh sb="5" eb="6">
      <t>ニシ</t>
    </rPh>
    <rPh sb="6" eb="7">
      <t>カゼ</t>
    </rPh>
    <rPh sb="7" eb="8">
      <t>サワ</t>
    </rPh>
    <rPh sb="8" eb="9">
      <t>チ</t>
    </rPh>
    <rPh sb="9" eb="10">
      <t>ナイ</t>
    </rPh>
    <phoneticPr fontId="3"/>
  </si>
  <si>
    <t>字坂下地内</t>
    <rPh sb="0" eb="1">
      <t>アザ</t>
    </rPh>
    <rPh sb="1" eb="3">
      <t>サカシタ</t>
    </rPh>
    <rPh sb="3" eb="4">
      <t>チ</t>
    </rPh>
    <rPh sb="4" eb="5">
      <t>ナイ</t>
    </rPh>
    <phoneticPr fontId="3"/>
  </si>
  <si>
    <t>箱わな</t>
    <rPh sb="0" eb="1">
      <t>ハコ</t>
    </rPh>
    <phoneticPr fontId="3"/>
  </si>
  <si>
    <t>岩出山南沢木戸脇裏地内</t>
    <rPh sb="0" eb="3">
      <t>イワデヤマ</t>
    </rPh>
    <rPh sb="3" eb="5">
      <t>ミナミサワ</t>
    </rPh>
    <rPh sb="5" eb="7">
      <t>キド</t>
    </rPh>
    <rPh sb="7" eb="8">
      <t>ワキ</t>
    </rPh>
    <rPh sb="8" eb="9">
      <t>ウラ</t>
    </rPh>
    <rPh sb="9" eb="10">
      <t>チ</t>
    </rPh>
    <rPh sb="10" eb="11">
      <t>ナイ</t>
    </rPh>
    <phoneticPr fontId="3"/>
  </si>
  <si>
    <t>市道</t>
    <rPh sb="0" eb="2">
      <t>シドウ</t>
    </rPh>
    <phoneticPr fontId="3"/>
  </si>
  <si>
    <t>鳴子温泉鬼首字吹上</t>
    <rPh sb="0" eb="4">
      <t>ナルコオンセン</t>
    </rPh>
    <rPh sb="4" eb="5">
      <t>オニ</t>
    </rPh>
    <rPh sb="5" eb="6">
      <t>コウベ</t>
    </rPh>
    <rPh sb="6" eb="7">
      <t>アザ</t>
    </rPh>
    <rPh sb="7" eb="9">
      <t>フキアゲ</t>
    </rPh>
    <phoneticPr fontId="3"/>
  </si>
  <si>
    <t>穀田</t>
    <rPh sb="0" eb="1">
      <t>コク</t>
    </rPh>
    <rPh sb="1" eb="2">
      <t>タ</t>
    </rPh>
    <phoneticPr fontId="3"/>
  </si>
  <si>
    <t>富谷IC付近</t>
    <rPh sb="0" eb="2">
      <t>トミヤ</t>
    </rPh>
    <rPh sb="4" eb="6">
      <t>フキン</t>
    </rPh>
    <phoneticPr fontId="3"/>
  </si>
  <si>
    <t>西成田字追分付近</t>
    <rPh sb="0" eb="1">
      <t>ニシ</t>
    </rPh>
    <rPh sb="1" eb="3">
      <t>ナリタ</t>
    </rPh>
    <rPh sb="3" eb="4">
      <t>アザ</t>
    </rPh>
    <rPh sb="4" eb="6">
      <t>オイワケ</t>
    </rPh>
    <rPh sb="6" eb="8">
      <t>フキン</t>
    </rPh>
    <phoneticPr fontId="3"/>
  </si>
  <si>
    <t>パトロール実施</t>
    <rPh sb="5" eb="7">
      <t>ジッシ</t>
    </rPh>
    <phoneticPr fontId="3"/>
  </si>
  <si>
    <t>穀田字高屋敷地内</t>
    <rPh sb="0" eb="1">
      <t>コク</t>
    </rPh>
    <rPh sb="1" eb="2">
      <t>タ</t>
    </rPh>
    <rPh sb="2" eb="3">
      <t>アザ</t>
    </rPh>
    <rPh sb="3" eb="4">
      <t>タカ</t>
    </rPh>
    <rPh sb="4" eb="6">
      <t>ヤシキ</t>
    </rPh>
    <rPh sb="6" eb="7">
      <t>チ</t>
    </rPh>
    <rPh sb="7" eb="8">
      <t>ナイ</t>
    </rPh>
    <phoneticPr fontId="3"/>
  </si>
  <si>
    <t>石積字荒屋敷２０付近</t>
    <rPh sb="0" eb="1">
      <t>イシ</t>
    </rPh>
    <rPh sb="1" eb="2">
      <t>ヅミ</t>
    </rPh>
    <rPh sb="2" eb="3">
      <t>アザ</t>
    </rPh>
    <rPh sb="3" eb="4">
      <t>アラ</t>
    </rPh>
    <rPh sb="4" eb="6">
      <t>ヤシキ</t>
    </rPh>
    <rPh sb="8" eb="10">
      <t>フキン</t>
    </rPh>
    <phoneticPr fontId="3"/>
  </si>
  <si>
    <t>大倉字獅籠地内</t>
    <rPh sb="0" eb="2">
      <t>オオクラ</t>
    </rPh>
    <rPh sb="2" eb="3">
      <t>アザ</t>
    </rPh>
    <rPh sb="3" eb="4">
      <t>シ</t>
    </rPh>
    <rPh sb="4" eb="5">
      <t>カゴ</t>
    </rPh>
    <rPh sb="5" eb="6">
      <t>チ</t>
    </rPh>
    <rPh sb="6" eb="7">
      <t>ナイ</t>
    </rPh>
    <phoneticPr fontId="3"/>
  </si>
  <si>
    <t>西成田字長柴一番地内</t>
    <rPh sb="0" eb="1">
      <t>ニシ</t>
    </rPh>
    <rPh sb="1" eb="3">
      <t>ナリタ</t>
    </rPh>
    <rPh sb="3" eb="4">
      <t>アザ</t>
    </rPh>
    <rPh sb="4" eb="5">
      <t>ナガ</t>
    </rPh>
    <rPh sb="5" eb="6">
      <t>シバ</t>
    </rPh>
    <rPh sb="6" eb="8">
      <t>イチバン</t>
    </rPh>
    <rPh sb="8" eb="9">
      <t>チ</t>
    </rPh>
    <rPh sb="9" eb="10">
      <t>ナイ</t>
    </rPh>
    <phoneticPr fontId="3"/>
  </si>
  <si>
    <t>計３頭</t>
    <rPh sb="0" eb="1">
      <t>ケイ</t>
    </rPh>
    <rPh sb="2" eb="3">
      <t>トウ</t>
    </rPh>
    <phoneticPr fontId="3"/>
  </si>
  <si>
    <t>鳴子温泉鬼首字黒森周辺</t>
    <rPh sb="0" eb="4">
      <t>ナルコオンセン</t>
    </rPh>
    <rPh sb="4" eb="5">
      <t>オニ</t>
    </rPh>
    <rPh sb="5" eb="6">
      <t>コウベ</t>
    </rPh>
    <rPh sb="6" eb="7">
      <t>アザ</t>
    </rPh>
    <rPh sb="7" eb="8">
      <t>クロ</t>
    </rPh>
    <rPh sb="8" eb="9">
      <t>モリ</t>
    </rPh>
    <rPh sb="9" eb="11">
      <t>シュウヘン</t>
    </rPh>
    <phoneticPr fontId="3"/>
  </si>
  <si>
    <t>蟹沢線・片山線合流点</t>
    <rPh sb="0" eb="2">
      <t>カニサワ</t>
    </rPh>
    <rPh sb="2" eb="3">
      <t>セン</t>
    </rPh>
    <rPh sb="4" eb="6">
      <t>カタヤマ</t>
    </rPh>
    <rPh sb="6" eb="7">
      <t>セン</t>
    </rPh>
    <rPh sb="7" eb="10">
      <t>ゴウリュウテン</t>
    </rPh>
    <phoneticPr fontId="3"/>
  </si>
  <si>
    <t>岩出山字下真山六田地内</t>
    <rPh sb="0" eb="3">
      <t>イワデヤマ</t>
    </rPh>
    <rPh sb="3" eb="4">
      <t>アザ</t>
    </rPh>
    <rPh sb="4" eb="5">
      <t>シモ</t>
    </rPh>
    <rPh sb="5" eb="7">
      <t>マヤマ</t>
    </rPh>
    <rPh sb="7" eb="8">
      <t>ロク</t>
    </rPh>
    <rPh sb="8" eb="9">
      <t>タ</t>
    </rPh>
    <rPh sb="9" eb="10">
      <t>チ</t>
    </rPh>
    <rPh sb="10" eb="11">
      <t>ナイ</t>
    </rPh>
    <phoneticPr fontId="3"/>
  </si>
  <si>
    <t>大倉字大原地内</t>
    <rPh sb="0" eb="2">
      <t>オオクラ</t>
    </rPh>
    <rPh sb="2" eb="3">
      <t>アザ</t>
    </rPh>
    <rPh sb="3" eb="5">
      <t>オオハラ</t>
    </rPh>
    <rPh sb="5" eb="6">
      <t>チ</t>
    </rPh>
    <rPh sb="6" eb="7">
      <t>ナイ</t>
    </rPh>
    <phoneticPr fontId="3"/>
  </si>
  <si>
    <t>斎川字間松地内</t>
    <rPh sb="0" eb="2">
      <t>サイカワ</t>
    </rPh>
    <rPh sb="2" eb="3">
      <t>アザ</t>
    </rPh>
    <rPh sb="3" eb="4">
      <t>アイダ</t>
    </rPh>
    <rPh sb="4" eb="5">
      <t>マツ</t>
    </rPh>
    <rPh sb="5" eb="6">
      <t>チ</t>
    </rPh>
    <rPh sb="6" eb="7">
      <t>ナイ</t>
    </rPh>
    <phoneticPr fontId="3"/>
  </si>
  <si>
    <t>状況確認</t>
    <rPh sb="0" eb="2">
      <t>ジョウキョウ</t>
    </rPh>
    <rPh sb="2" eb="4">
      <t>カクニン</t>
    </rPh>
    <phoneticPr fontId="3"/>
  </si>
  <si>
    <t>大鷹沢三沢字黒内地内</t>
    <rPh sb="0" eb="1">
      <t>オオ</t>
    </rPh>
    <rPh sb="1" eb="2">
      <t>タカ</t>
    </rPh>
    <rPh sb="2" eb="3">
      <t>サワ</t>
    </rPh>
    <rPh sb="3" eb="5">
      <t>ミサワ</t>
    </rPh>
    <rPh sb="5" eb="6">
      <t>アザ</t>
    </rPh>
    <rPh sb="6" eb="7">
      <t>クロ</t>
    </rPh>
    <rPh sb="7" eb="8">
      <t>ナイ</t>
    </rPh>
    <rPh sb="8" eb="9">
      <t>チ</t>
    </rPh>
    <rPh sb="9" eb="10">
      <t>ナイ</t>
    </rPh>
    <phoneticPr fontId="3"/>
  </si>
  <si>
    <t>高根字新山一番地内</t>
    <rPh sb="0" eb="2">
      <t>タカネ</t>
    </rPh>
    <rPh sb="2" eb="3">
      <t>アザ</t>
    </rPh>
    <rPh sb="3" eb="5">
      <t>ニイヤマ</t>
    </rPh>
    <rPh sb="5" eb="7">
      <t>イチバン</t>
    </rPh>
    <rPh sb="7" eb="8">
      <t>チ</t>
    </rPh>
    <rPh sb="8" eb="9">
      <t>ナイ</t>
    </rPh>
    <phoneticPr fontId="3"/>
  </si>
  <si>
    <t>県：凶作</t>
    <rPh sb="0" eb="1">
      <t>ケン</t>
    </rPh>
    <rPh sb="2" eb="4">
      <t>キョウサク</t>
    </rPh>
    <phoneticPr fontId="3"/>
  </si>
  <si>
    <t>県：豊作</t>
    <rPh sb="0" eb="1">
      <t>ケン</t>
    </rPh>
    <rPh sb="2" eb="4">
      <t>ホウサク</t>
    </rPh>
    <phoneticPr fontId="3"/>
  </si>
  <si>
    <t>金ヶ作地内</t>
    <rPh sb="0" eb="1">
      <t>キン</t>
    </rPh>
    <rPh sb="2" eb="3">
      <t>サク</t>
    </rPh>
    <rPh sb="3" eb="4">
      <t>チ</t>
    </rPh>
    <rPh sb="4" eb="5">
      <t>ナイ</t>
    </rPh>
    <phoneticPr fontId="3"/>
  </si>
  <si>
    <t>筆甫字川下ニ地内</t>
    <rPh sb="0" eb="1">
      <t>ヒツ</t>
    </rPh>
    <rPh sb="1" eb="2">
      <t>ホ</t>
    </rPh>
    <rPh sb="2" eb="3">
      <t>アザ</t>
    </rPh>
    <rPh sb="3" eb="5">
      <t>カワシモ</t>
    </rPh>
    <rPh sb="6" eb="7">
      <t>チ</t>
    </rPh>
    <rPh sb="7" eb="8">
      <t>ナイ</t>
    </rPh>
    <phoneticPr fontId="3"/>
  </si>
  <si>
    <t>味ヶ袋荒立１－１</t>
    <rPh sb="0" eb="1">
      <t>アジ</t>
    </rPh>
    <rPh sb="2" eb="3">
      <t>フクロ</t>
    </rPh>
    <rPh sb="3" eb="4">
      <t>アラ</t>
    </rPh>
    <rPh sb="4" eb="5">
      <t>タテ</t>
    </rPh>
    <phoneticPr fontId="3"/>
  </si>
  <si>
    <t>巣穴</t>
    <rPh sb="0" eb="2">
      <t>スアナ</t>
    </rPh>
    <phoneticPr fontId="3"/>
  </si>
  <si>
    <t>筆甫字下南山地内</t>
    <rPh sb="0" eb="1">
      <t>ヒツ</t>
    </rPh>
    <rPh sb="1" eb="2">
      <t>ホ</t>
    </rPh>
    <rPh sb="2" eb="3">
      <t>アザ</t>
    </rPh>
    <rPh sb="3" eb="4">
      <t>シタ</t>
    </rPh>
    <rPh sb="4" eb="6">
      <t>ミナミヤマ</t>
    </rPh>
    <rPh sb="6" eb="7">
      <t>チ</t>
    </rPh>
    <rPh sb="7" eb="8">
      <t>ナイ</t>
    </rPh>
    <phoneticPr fontId="3"/>
  </si>
  <si>
    <t>平沢字立目場５９地先</t>
    <rPh sb="0" eb="2">
      <t>ヒラサワ</t>
    </rPh>
    <rPh sb="2" eb="3">
      <t>アザ</t>
    </rPh>
    <rPh sb="3" eb="4">
      <t>タ</t>
    </rPh>
    <rPh sb="4" eb="5">
      <t>メ</t>
    </rPh>
    <rPh sb="5" eb="6">
      <t>バ</t>
    </rPh>
    <rPh sb="8" eb="9">
      <t>チ</t>
    </rPh>
    <rPh sb="9" eb="10">
      <t>サキ</t>
    </rPh>
    <phoneticPr fontId="3"/>
  </si>
  <si>
    <t>松島町</t>
    <rPh sb="0" eb="3">
      <t>マツシママチ</t>
    </rPh>
    <phoneticPr fontId="3"/>
  </si>
  <si>
    <t>初原字志戸内５４番地の４</t>
    <rPh sb="0" eb="1">
      <t>ハツ</t>
    </rPh>
    <rPh sb="1" eb="2">
      <t>ハラ</t>
    </rPh>
    <rPh sb="2" eb="3">
      <t>アザ</t>
    </rPh>
    <rPh sb="3" eb="4">
      <t>シ</t>
    </rPh>
    <rPh sb="4" eb="5">
      <t>ト</t>
    </rPh>
    <rPh sb="5" eb="6">
      <t>ウチ</t>
    </rPh>
    <rPh sb="8" eb="10">
      <t>バンチ</t>
    </rPh>
    <phoneticPr fontId="3"/>
  </si>
  <si>
    <t>岩出山字上真山仲居地内</t>
    <rPh sb="0" eb="3">
      <t>イワデヤマ</t>
    </rPh>
    <rPh sb="3" eb="4">
      <t>アザ</t>
    </rPh>
    <rPh sb="4" eb="5">
      <t>カミ</t>
    </rPh>
    <rPh sb="5" eb="7">
      <t>マヤマ</t>
    </rPh>
    <rPh sb="7" eb="9">
      <t>ナカイ</t>
    </rPh>
    <rPh sb="9" eb="10">
      <t>チ</t>
    </rPh>
    <rPh sb="10" eb="11">
      <t>ナイ</t>
    </rPh>
    <phoneticPr fontId="3"/>
  </si>
  <si>
    <t>原町六角４３－４地内</t>
    <rPh sb="0" eb="2">
      <t>ハラマチ</t>
    </rPh>
    <rPh sb="2" eb="4">
      <t>ロッカク</t>
    </rPh>
    <rPh sb="8" eb="9">
      <t>チ</t>
    </rPh>
    <rPh sb="9" eb="10">
      <t>ナイ</t>
    </rPh>
    <phoneticPr fontId="3"/>
  </si>
  <si>
    <t>境内</t>
    <rPh sb="0" eb="2">
      <t>ケイダイ</t>
    </rPh>
    <phoneticPr fontId="3"/>
  </si>
  <si>
    <t>長清水東地内</t>
    <rPh sb="0" eb="3">
      <t>ナガシミズ</t>
    </rPh>
    <rPh sb="3" eb="4">
      <t>ヒガシ</t>
    </rPh>
    <rPh sb="4" eb="5">
      <t>チ</t>
    </rPh>
    <rPh sb="5" eb="6">
      <t>ナイ</t>
    </rPh>
    <phoneticPr fontId="3"/>
  </si>
  <si>
    <t>上野目皆伝寺地内</t>
    <rPh sb="0" eb="2">
      <t>カミノ</t>
    </rPh>
    <rPh sb="2" eb="3">
      <t>メ</t>
    </rPh>
    <rPh sb="3" eb="4">
      <t>ミナ</t>
    </rPh>
    <rPh sb="4" eb="5">
      <t>ツタ</t>
    </rPh>
    <rPh sb="5" eb="6">
      <t>テラ</t>
    </rPh>
    <rPh sb="6" eb="7">
      <t>チ</t>
    </rPh>
    <rPh sb="7" eb="8">
      <t>ナイ</t>
    </rPh>
    <phoneticPr fontId="3"/>
  </si>
  <si>
    <t>県道鳴子小野田線</t>
    <rPh sb="0" eb="2">
      <t>ケンドウ</t>
    </rPh>
    <rPh sb="2" eb="4">
      <t>ナルコ</t>
    </rPh>
    <rPh sb="4" eb="7">
      <t>オノダ</t>
    </rPh>
    <rPh sb="7" eb="8">
      <t>セン</t>
    </rPh>
    <phoneticPr fontId="3"/>
  </si>
  <si>
    <t>谷地森字新石神１地内</t>
    <rPh sb="0" eb="2">
      <t>ヤチ</t>
    </rPh>
    <rPh sb="2" eb="3">
      <t>モリ</t>
    </rPh>
    <rPh sb="3" eb="4">
      <t>アザ</t>
    </rPh>
    <rPh sb="4" eb="5">
      <t>シン</t>
    </rPh>
    <rPh sb="5" eb="7">
      <t>イシガミ</t>
    </rPh>
    <rPh sb="8" eb="9">
      <t>チ</t>
    </rPh>
    <rPh sb="9" eb="10">
      <t>ナイ</t>
    </rPh>
    <phoneticPr fontId="3"/>
  </si>
  <si>
    <t>大衡字五反田地内</t>
    <rPh sb="0" eb="2">
      <t>オオヒラ</t>
    </rPh>
    <rPh sb="2" eb="3">
      <t>アザ</t>
    </rPh>
    <rPh sb="3" eb="6">
      <t>ゴタンダ</t>
    </rPh>
    <rPh sb="6" eb="7">
      <t>チ</t>
    </rPh>
    <rPh sb="7" eb="8">
      <t>ナイ</t>
    </rPh>
    <phoneticPr fontId="3"/>
  </si>
  <si>
    <t>大衡字平林地内</t>
    <rPh sb="0" eb="2">
      <t>オオヒラ</t>
    </rPh>
    <rPh sb="2" eb="3">
      <t>アザ</t>
    </rPh>
    <rPh sb="3" eb="5">
      <t>ヒラバヤシ</t>
    </rPh>
    <rPh sb="5" eb="6">
      <t>チ</t>
    </rPh>
    <rPh sb="6" eb="7">
      <t>ナイ</t>
    </rPh>
    <phoneticPr fontId="3"/>
  </si>
  <si>
    <t>万葉の森内</t>
    <rPh sb="0" eb="2">
      <t>マンヨウ</t>
    </rPh>
    <rPh sb="3" eb="4">
      <t>モリ</t>
    </rPh>
    <rPh sb="4" eb="5">
      <t>ナイ</t>
    </rPh>
    <phoneticPr fontId="3"/>
  </si>
  <si>
    <t>丹勝ゴルフ場付近</t>
    <rPh sb="0" eb="1">
      <t>タン</t>
    </rPh>
    <rPh sb="1" eb="2">
      <t>カツ</t>
    </rPh>
    <rPh sb="5" eb="6">
      <t>ジョウ</t>
    </rPh>
    <rPh sb="6" eb="8">
      <t>フキン</t>
    </rPh>
    <phoneticPr fontId="3"/>
  </si>
  <si>
    <t>痕跡調査</t>
    <rPh sb="0" eb="2">
      <t>コンセキ</t>
    </rPh>
    <rPh sb="2" eb="4">
      <t>チョウサ</t>
    </rPh>
    <phoneticPr fontId="3"/>
  </si>
  <si>
    <t>鶴巣山田地内</t>
    <rPh sb="0" eb="1">
      <t>ツル</t>
    </rPh>
    <rPh sb="1" eb="2">
      <t>ス</t>
    </rPh>
    <rPh sb="2" eb="4">
      <t>ヤマダ</t>
    </rPh>
    <rPh sb="4" eb="5">
      <t>チ</t>
    </rPh>
    <rPh sb="5" eb="6">
      <t>ナイ</t>
    </rPh>
    <phoneticPr fontId="3"/>
  </si>
  <si>
    <t>県道塩釜吉岡線</t>
    <rPh sb="0" eb="2">
      <t>ケンドウ</t>
    </rPh>
    <rPh sb="2" eb="4">
      <t>シオガマ</t>
    </rPh>
    <rPh sb="4" eb="6">
      <t>ヨシオカ</t>
    </rPh>
    <rPh sb="6" eb="7">
      <t>セン</t>
    </rPh>
    <phoneticPr fontId="3"/>
  </si>
  <si>
    <t>大郷町</t>
    <rPh sb="0" eb="2">
      <t>オオサト</t>
    </rPh>
    <rPh sb="2" eb="3">
      <t>マチ</t>
    </rPh>
    <phoneticPr fontId="3"/>
  </si>
  <si>
    <t>大松沢字堤下</t>
    <rPh sb="0" eb="2">
      <t>オオマツ</t>
    </rPh>
    <rPh sb="2" eb="3">
      <t>サワ</t>
    </rPh>
    <rPh sb="3" eb="4">
      <t>アザ</t>
    </rPh>
    <rPh sb="4" eb="5">
      <t>ツツミ</t>
    </rPh>
    <rPh sb="5" eb="6">
      <t>シタ</t>
    </rPh>
    <phoneticPr fontId="3"/>
  </si>
  <si>
    <t>農道</t>
    <rPh sb="0" eb="2">
      <t>ノウドウ</t>
    </rPh>
    <phoneticPr fontId="3"/>
  </si>
  <si>
    <t>鳴子温泉字車湯周辺</t>
    <rPh sb="0" eb="4">
      <t>ナルコオンセン</t>
    </rPh>
    <rPh sb="4" eb="5">
      <t>アザ</t>
    </rPh>
    <rPh sb="5" eb="6">
      <t>クルマ</t>
    </rPh>
    <rPh sb="6" eb="7">
      <t>ユ</t>
    </rPh>
    <rPh sb="7" eb="9">
      <t>シュウヘン</t>
    </rPh>
    <phoneticPr fontId="3"/>
  </si>
  <si>
    <t>ホテル亀屋裏線路</t>
    <rPh sb="3" eb="4">
      <t>カメ</t>
    </rPh>
    <rPh sb="4" eb="5">
      <t>ヤ</t>
    </rPh>
    <rPh sb="5" eb="6">
      <t>ウラ</t>
    </rPh>
    <rPh sb="6" eb="8">
      <t>センロ</t>
    </rPh>
    <phoneticPr fontId="3"/>
  </si>
  <si>
    <t>西成田字追分４７－１</t>
    <rPh sb="0" eb="1">
      <t>ニシ</t>
    </rPh>
    <rPh sb="1" eb="3">
      <t>ナリタ</t>
    </rPh>
    <rPh sb="3" eb="4">
      <t>アザ</t>
    </rPh>
    <rPh sb="4" eb="6">
      <t>オイワケ</t>
    </rPh>
    <phoneticPr fontId="3"/>
  </si>
  <si>
    <t>鳴子温泉鬼首字湯沢周辺</t>
    <rPh sb="0" eb="4">
      <t>ナルコオンセン</t>
    </rPh>
    <rPh sb="4" eb="5">
      <t>オニ</t>
    </rPh>
    <rPh sb="5" eb="6">
      <t>コウベ</t>
    </rPh>
    <rPh sb="6" eb="7">
      <t>アザ</t>
    </rPh>
    <rPh sb="7" eb="9">
      <t>ユザワ</t>
    </rPh>
    <rPh sb="9" eb="11">
      <t>シュウヘン</t>
    </rPh>
    <phoneticPr fontId="3"/>
  </si>
  <si>
    <t>花山字本沢沼山地内</t>
    <rPh sb="0" eb="2">
      <t>ハナヤマ</t>
    </rPh>
    <rPh sb="2" eb="3">
      <t>アザ</t>
    </rPh>
    <rPh sb="3" eb="4">
      <t>モト</t>
    </rPh>
    <rPh sb="4" eb="5">
      <t>サワ</t>
    </rPh>
    <rPh sb="5" eb="6">
      <t>ヌマ</t>
    </rPh>
    <rPh sb="6" eb="8">
      <t>サンチ</t>
    </rPh>
    <rPh sb="8" eb="9">
      <t>ナイ</t>
    </rPh>
    <phoneticPr fontId="3"/>
  </si>
  <si>
    <t>市へ連絡し，市から関係機関に連絡</t>
    <rPh sb="0" eb="1">
      <t>シ</t>
    </rPh>
    <rPh sb="2" eb="4">
      <t>レンラク</t>
    </rPh>
    <rPh sb="6" eb="7">
      <t>シ</t>
    </rPh>
    <rPh sb="9" eb="11">
      <t>カンケイ</t>
    </rPh>
    <rPh sb="11" eb="13">
      <t>キカン</t>
    </rPh>
    <rPh sb="14" eb="16">
      <t>レンラク</t>
    </rPh>
    <phoneticPr fontId="3"/>
  </si>
  <si>
    <t>鳴子温泉字月山周辺</t>
    <rPh sb="0" eb="4">
      <t>ナルコオンセン</t>
    </rPh>
    <rPh sb="4" eb="5">
      <t>アザ</t>
    </rPh>
    <rPh sb="5" eb="7">
      <t>ツキヤマ</t>
    </rPh>
    <rPh sb="7" eb="9">
      <t>シュウヘン</t>
    </rPh>
    <phoneticPr fontId="3"/>
  </si>
  <si>
    <t>ドライブインおーとり付近</t>
    <rPh sb="10" eb="12">
      <t>フキン</t>
    </rPh>
    <phoneticPr fontId="3"/>
  </si>
  <si>
    <t>桜渡戸字境田地内</t>
    <rPh sb="0" eb="1">
      <t>サクラ</t>
    </rPh>
    <rPh sb="1" eb="3">
      <t>ワタド</t>
    </rPh>
    <rPh sb="3" eb="4">
      <t>アザ</t>
    </rPh>
    <rPh sb="4" eb="6">
      <t>サカイダ</t>
    </rPh>
    <rPh sb="6" eb="7">
      <t>チ</t>
    </rPh>
    <rPh sb="7" eb="8">
      <t>ナイ</t>
    </rPh>
    <phoneticPr fontId="3"/>
  </si>
  <si>
    <t>松島チサンカントリークラブ松島コース内</t>
    <rPh sb="0" eb="2">
      <t>マツシマ</t>
    </rPh>
    <rPh sb="13" eb="15">
      <t>マツシマ</t>
    </rPh>
    <rPh sb="18" eb="19">
      <t>ナイ</t>
    </rPh>
    <phoneticPr fontId="3"/>
  </si>
  <si>
    <t>岩出山下野目字南原地内</t>
    <rPh sb="0" eb="3">
      <t>イワデヤマ</t>
    </rPh>
    <rPh sb="3" eb="4">
      <t>シモ</t>
    </rPh>
    <rPh sb="4" eb="5">
      <t>ノ</t>
    </rPh>
    <rPh sb="5" eb="6">
      <t>メ</t>
    </rPh>
    <rPh sb="6" eb="7">
      <t>アザ</t>
    </rPh>
    <rPh sb="7" eb="9">
      <t>ミナミハラ</t>
    </rPh>
    <rPh sb="9" eb="10">
      <t>チ</t>
    </rPh>
    <rPh sb="10" eb="11">
      <t>ナイ</t>
    </rPh>
    <phoneticPr fontId="3"/>
  </si>
  <si>
    <t>サイレージロール置場</t>
    <rPh sb="8" eb="10">
      <t>オキバ</t>
    </rPh>
    <phoneticPr fontId="3"/>
  </si>
  <si>
    <t>ロール撤去予定</t>
    <rPh sb="3" eb="5">
      <t>テッキョ</t>
    </rPh>
    <rPh sb="5" eb="7">
      <t>ヨテイ</t>
    </rPh>
    <phoneticPr fontId="3"/>
  </si>
  <si>
    <t>鳴子温泉鬼首字下蟹沢周辺</t>
    <rPh sb="0" eb="4">
      <t>ナルコオンセン</t>
    </rPh>
    <rPh sb="4" eb="5">
      <t>オニ</t>
    </rPh>
    <rPh sb="5" eb="6">
      <t>コウベ</t>
    </rPh>
    <rPh sb="6" eb="7">
      <t>アザ</t>
    </rPh>
    <rPh sb="7" eb="8">
      <t>シモ</t>
    </rPh>
    <rPh sb="8" eb="10">
      <t>カニサワ</t>
    </rPh>
    <rPh sb="10" eb="12">
      <t>シュウヘン</t>
    </rPh>
    <phoneticPr fontId="3"/>
  </si>
  <si>
    <t>蟹沢バス停付近</t>
    <rPh sb="0" eb="2">
      <t>カニサワ</t>
    </rPh>
    <rPh sb="4" eb="5">
      <t>テイ</t>
    </rPh>
    <rPh sb="5" eb="7">
      <t>フキン</t>
    </rPh>
    <phoneticPr fontId="3"/>
  </si>
  <si>
    <t>大瓜字寺前地内</t>
    <rPh sb="0" eb="1">
      <t>オオ</t>
    </rPh>
    <rPh sb="1" eb="2">
      <t>ウリ</t>
    </rPh>
    <rPh sb="2" eb="3">
      <t>アザ</t>
    </rPh>
    <rPh sb="3" eb="5">
      <t>テラマエ</t>
    </rPh>
    <rPh sb="5" eb="6">
      <t>チ</t>
    </rPh>
    <rPh sb="6" eb="7">
      <t>ナイ</t>
    </rPh>
    <phoneticPr fontId="3"/>
  </si>
  <si>
    <t>花の杜ゴルフクラブ</t>
    <rPh sb="0" eb="1">
      <t>ハナ</t>
    </rPh>
    <rPh sb="2" eb="3">
      <t>モリ</t>
    </rPh>
    <phoneticPr fontId="3"/>
  </si>
  <si>
    <t>宮崎字南２－１７</t>
    <rPh sb="0" eb="2">
      <t>ミヤザキ</t>
    </rPh>
    <rPh sb="2" eb="3">
      <t>アザ</t>
    </rPh>
    <rPh sb="3" eb="4">
      <t>ミナミ</t>
    </rPh>
    <phoneticPr fontId="3"/>
  </si>
  <si>
    <t>無し</t>
    <rPh sb="0" eb="1">
      <t>ナ</t>
    </rPh>
    <phoneticPr fontId="3"/>
  </si>
  <si>
    <t>宮床字磯ヶ沢二番</t>
    <rPh sb="0" eb="1">
      <t>ミヤ</t>
    </rPh>
    <rPh sb="1" eb="2">
      <t>トコ</t>
    </rPh>
    <rPh sb="2" eb="3">
      <t>アザ</t>
    </rPh>
    <rPh sb="3" eb="4">
      <t>イソ</t>
    </rPh>
    <rPh sb="5" eb="6">
      <t>サワ</t>
    </rPh>
    <rPh sb="6" eb="8">
      <t>ニバン</t>
    </rPh>
    <phoneticPr fontId="3"/>
  </si>
  <si>
    <t>岩出山字葛岡樋田地内</t>
    <rPh sb="0" eb="3">
      <t>イワデヤマ</t>
    </rPh>
    <rPh sb="3" eb="4">
      <t>アザ</t>
    </rPh>
    <rPh sb="4" eb="6">
      <t>クズオカ</t>
    </rPh>
    <rPh sb="6" eb="8">
      <t>トイダ</t>
    </rPh>
    <rPh sb="8" eb="9">
      <t>チ</t>
    </rPh>
    <rPh sb="9" eb="10">
      <t>ナイ</t>
    </rPh>
    <phoneticPr fontId="3"/>
  </si>
  <si>
    <t>小野字金山地内</t>
    <rPh sb="0" eb="2">
      <t>オノ</t>
    </rPh>
    <rPh sb="2" eb="3">
      <t>アザ</t>
    </rPh>
    <rPh sb="3" eb="5">
      <t>カナヤマ</t>
    </rPh>
    <rPh sb="5" eb="6">
      <t>チ</t>
    </rPh>
    <rPh sb="6" eb="7">
      <t>ナイ</t>
    </rPh>
    <phoneticPr fontId="3"/>
  </si>
  <si>
    <t>黒沢字北條地内</t>
    <rPh sb="0" eb="2">
      <t>クロサワ</t>
    </rPh>
    <rPh sb="2" eb="3">
      <t>アザ</t>
    </rPh>
    <rPh sb="3" eb="5">
      <t>ホウジョウ</t>
    </rPh>
    <rPh sb="5" eb="6">
      <t>チ</t>
    </rPh>
    <rPh sb="6" eb="7">
      <t>ナイ</t>
    </rPh>
    <phoneticPr fontId="3"/>
  </si>
  <si>
    <t>鳴子温泉字上ノ原周辺</t>
    <rPh sb="0" eb="4">
      <t>ナルコオンセン</t>
    </rPh>
    <rPh sb="4" eb="5">
      <t>アザ</t>
    </rPh>
    <rPh sb="5" eb="6">
      <t>ウエ</t>
    </rPh>
    <rPh sb="7" eb="8">
      <t>ハラ</t>
    </rPh>
    <rPh sb="8" eb="10">
      <t>シュウヘン</t>
    </rPh>
    <phoneticPr fontId="3"/>
  </si>
  <si>
    <t>小原字冷清水地内</t>
    <rPh sb="0" eb="2">
      <t>オバラ</t>
    </rPh>
    <rPh sb="2" eb="3">
      <t>アザ</t>
    </rPh>
    <rPh sb="3" eb="4">
      <t>レイ</t>
    </rPh>
    <rPh sb="4" eb="6">
      <t>シミズ</t>
    </rPh>
    <rPh sb="6" eb="7">
      <t>チ</t>
    </rPh>
    <rPh sb="7" eb="8">
      <t>ナイ</t>
    </rPh>
    <phoneticPr fontId="3"/>
  </si>
  <si>
    <t>仙台市太白区</t>
    <rPh sb="0" eb="3">
      <t>センダイシ</t>
    </rPh>
    <rPh sb="3" eb="6">
      <t>タイハクク</t>
    </rPh>
    <phoneticPr fontId="3"/>
  </si>
  <si>
    <t>茂庭台一丁目付近</t>
    <rPh sb="0" eb="1">
      <t>モ</t>
    </rPh>
    <rPh sb="1" eb="2">
      <t>ニワ</t>
    </rPh>
    <rPh sb="2" eb="3">
      <t>ダイ</t>
    </rPh>
    <rPh sb="3" eb="6">
      <t>イッチョウメ</t>
    </rPh>
    <rPh sb="6" eb="8">
      <t>フキン</t>
    </rPh>
    <phoneticPr fontId="3"/>
  </si>
  <si>
    <t>県道仙台村田線</t>
    <rPh sb="0" eb="2">
      <t>ケンドウ</t>
    </rPh>
    <rPh sb="2" eb="4">
      <t>センダイ</t>
    </rPh>
    <rPh sb="4" eb="6">
      <t>ムラタ</t>
    </rPh>
    <rPh sb="6" eb="7">
      <t>セン</t>
    </rPh>
    <phoneticPr fontId="3"/>
  </si>
  <si>
    <t>遠刈田温泉字大枝山地内</t>
    <rPh sb="0" eb="1">
      <t>トオ</t>
    </rPh>
    <rPh sb="1" eb="3">
      <t>カッタ</t>
    </rPh>
    <rPh sb="3" eb="5">
      <t>オンセン</t>
    </rPh>
    <rPh sb="5" eb="6">
      <t>アザ</t>
    </rPh>
    <rPh sb="6" eb="8">
      <t>オオエダ</t>
    </rPh>
    <rPh sb="8" eb="9">
      <t>ヤマ</t>
    </rPh>
    <rPh sb="9" eb="10">
      <t>チ</t>
    </rPh>
    <rPh sb="10" eb="11">
      <t>ナイ</t>
    </rPh>
    <phoneticPr fontId="3"/>
  </si>
  <si>
    <t>コスモスライン隣接</t>
    <rPh sb="7" eb="9">
      <t>リンセツ</t>
    </rPh>
    <phoneticPr fontId="3"/>
  </si>
  <si>
    <t>築館字下宮野砂子田31番地</t>
    <rPh sb="0" eb="2">
      <t>ツキダテ</t>
    </rPh>
    <rPh sb="2" eb="3">
      <t>アザ</t>
    </rPh>
    <rPh sb="3" eb="4">
      <t>シモ</t>
    </rPh>
    <rPh sb="4" eb="5">
      <t>ミヤ</t>
    </rPh>
    <rPh sb="5" eb="6">
      <t>ノ</t>
    </rPh>
    <rPh sb="6" eb="8">
      <t>スナコ</t>
    </rPh>
    <rPh sb="8" eb="9">
      <t>タ</t>
    </rPh>
    <rPh sb="11" eb="13">
      <t>バンチ</t>
    </rPh>
    <phoneticPr fontId="3"/>
  </si>
  <si>
    <t>旧一迫町</t>
    <rPh sb="0" eb="1">
      <t>キュウ</t>
    </rPh>
    <rPh sb="1" eb="3">
      <t>イチハサマ</t>
    </rPh>
    <rPh sb="3" eb="4">
      <t>マチ</t>
    </rPh>
    <phoneticPr fontId="3"/>
  </si>
  <si>
    <t>一迫北沢室の沢</t>
    <rPh sb="0" eb="2">
      <t>イチハサマ</t>
    </rPh>
    <rPh sb="2" eb="3">
      <t>キタ</t>
    </rPh>
    <rPh sb="3" eb="4">
      <t>サワ</t>
    </rPh>
    <rPh sb="4" eb="5">
      <t>ムロ</t>
    </rPh>
    <rPh sb="6" eb="7">
      <t>サワ</t>
    </rPh>
    <phoneticPr fontId="3"/>
  </si>
  <si>
    <t>旧金成町</t>
    <rPh sb="0" eb="1">
      <t>キュウ</t>
    </rPh>
    <rPh sb="1" eb="3">
      <t>カンナリ</t>
    </rPh>
    <rPh sb="3" eb="4">
      <t>マチ</t>
    </rPh>
    <phoneticPr fontId="3"/>
  </si>
  <si>
    <t>金成翁沢地内</t>
    <rPh sb="0" eb="2">
      <t>カンナリ</t>
    </rPh>
    <rPh sb="2" eb="3">
      <t>オキナ</t>
    </rPh>
    <rPh sb="3" eb="4">
      <t>サワ</t>
    </rPh>
    <rPh sb="4" eb="5">
      <t>チ</t>
    </rPh>
    <rPh sb="5" eb="6">
      <t>ナイ</t>
    </rPh>
    <phoneticPr fontId="3"/>
  </si>
  <si>
    <t>栗駒沼倉日向３０</t>
    <rPh sb="0" eb="2">
      <t>クリコマ</t>
    </rPh>
    <rPh sb="2" eb="4">
      <t>ヌマクラ</t>
    </rPh>
    <rPh sb="4" eb="6">
      <t>ヒナタ</t>
    </rPh>
    <phoneticPr fontId="3"/>
  </si>
  <si>
    <t>岩出山字上真山北沢地内</t>
    <rPh sb="0" eb="3">
      <t>イワデヤマ</t>
    </rPh>
    <rPh sb="3" eb="4">
      <t>アザ</t>
    </rPh>
    <rPh sb="4" eb="5">
      <t>カミ</t>
    </rPh>
    <rPh sb="5" eb="7">
      <t>マヤマ</t>
    </rPh>
    <rPh sb="7" eb="8">
      <t>キタ</t>
    </rPh>
    <rPh sb="8" eb="9">
      <t>サワ</t>
    </rPh>
    <rPh sb="9" eb="10">
      <t>チ</t>
    </rPh>
    <rPh sb="10" eb="11">
      <t>ナイ</t>
    </rPh>
    <phoneticPr fontId="3"/>
  </si>
  <si>
    <t>栗駒中野中屋敷8番地</t>
    <rPh sb="0" eb="2">
      <t>クリコマ</t>
    </rPh>
    <rPh sb="2" eb="4">
      <t>ナカノ</t>
    </rPh>
    <rPh sb="4" eb="7">
      <t>ナカヤシキ</t>
    </rPh>
    <rPh sb="8" eb="10">
      <t>バンチ</t>
    </rPh>
    <phoneticPr fontId="3"/>
  </si>
  <si>
    <t>堤防上</t>
    <rPh sb="0" eb="2">
      <t>テイボウ</t>
    </rPh>
    <rPh sb="2" eb="3">
      <t>ジョウ</t>
    </rPh>
    <phoneticPr fontId="3"/>
  </si>
  <si>
    <t>金成有壁狼ノ掛６６</t>
    <rPh sb="0" eb="2">
      <t>カンナリ</t>
    </rPh>
    <rPh sb="2" eb="3">
      <t>アリ</t>
    </rPh>
    <rPh sb="3" eb="4">
      <t>カベ</t>
    </rPh>
    <rPh sb="4" eb="5">
      <t>オオカミ</t>
    </rPh>
    <rPh sb="6" eb="7">
      <t>カケ</t>
    </rPh>
    <phoneticPr fontId="3"/>
  </si>
  <si>
    <t>付近警戒実施</t>
    <rPh sb="0" eb="2">
      <t>フキン</t>
    </rPh>
    <rPh sb="2" eb="4">
      <t>ケイカイ</t>
    </rPh>
    <rPh sb="4" eb="6">
      <t>ジッシ</t>
    </rPh>
    <phoneticPr fontId="3"/>
  </si>
  <si>
    <t>王城寺字八原地内</t>
    <rPh sb="0" eb="1">
      <t>オウ</t>
    </rPh>
    <rPh sb="1" eb="2">
      <t>ジョウ</t>
    </rPh>
    <rPh sb="2" eb="3">
      <t>ジ</t>
    </rPh>
    <rPh sb="3" eb="4">
      <t>アザ</t>
    </rPh>
    <rPh sb="4" eb="5">
      <t>ヤツ</t>
    </rPh>
    <rPh sb="5" eb="6">
      <t>ハラ</t>
    </rPh>
    <rPh sb="6" eb="7">
      <t>チ</t>
    </rPh>
    <rPh sb="7" eb="8">
      <t>ナイ</t>
    </rPh>
    <phoneticPr fontId="3"/>
  </si>
  <si>
    <t>王城寺演習場付近</t>
    <rPh sb="0" eb="1">
      <t>オウ</t>
    </rPh>
    <rPh sb="1" eb="2">
      <t>ジョウ</t>
    </rPh>
    <rPh sb="2" eb="3">
      <t>ジ</t>
    </rPh>
    <rPh sb="3" eb="6">
      <t>エンシュウジョウ</t>
    </rPh>
    <rPh sb="6" eb="8">
      <t>フキン</t>
    </rPh>
    <phoneticPr fontId="3"/>
  </si>
  <si>
    <t>鳴子温泉鬼首字柏木原周辺</t>
    <rPh sb="0" eb="4">
      <t>ナルコオンセン</t>
    </rPh>
    <rPh sb="4" eb="5">
      <t>オニ</t>
    </rPh>
    <rPh sb="5" eb="6">
      <t>コウベ</t>
    </rPh>
    <rPh sb="6" eb="7">
      <t>アザ</t>
    </rPh>
    <rPh sb="7" eb="9">
      <t>カシワギ</t>
    </rPh>
    <rPh sb="9" eb="10">
      <t>ハラ</t>
    </rPh>
    <rPh sb="10" eb="12">
      <t>シュウヘン</t>
    </rPh>
    <phoneticPr fontId="3"/>
  </si>
  <si>
    <t>柏木原別荘地入口付近</t>
    <rPh sb="0" eb="2">
      <t>カシワギ</t>
    </rPh>
    <rPh sb="2" eb="3">
      <t>ハラ</t>
    </rPh>
    <rPh sb="3" eb="6">
      <t>ベッソウチ</t>
    </rPh>
    <rPh sb="6" eb="7">
      <t>イ</t>
    </rPh>
    <rPh sb="7" eb="8">
      <t>クチ</t>
    </rPh>
    <rPh sb="8" eb="10">
      <t>フキン</t>
    </rPh>
    <phoneticPr fontId="3"/>
  </si>
  <si>
    <t>円田字曲木畑１６－３９５地先</t>
    <rPh sb="0" eb="1">
      <t>エン</t>
    </rPh>
    <rPh sb="1" eb="2">
      <t>タ</t>
    </rPh>
    <rPh sb="2" eb="3">
      <t>アザ</t>
    </rPh>
    <rPh sb="3" eb="4">
      <t>マ</t>
    </rPh>
    <rPh sb="4" eb="5">
      <t>キ</t>
    </rPh>
    <rPh sb="5" eb="6">
      <t>ハタ</t>
    </rPh>
    <rPh sb="12" eb="13">
      <t>チ</t>
    </rPh>
    <rPh sb="13" eb="14">
      <t>サキ</t>
    </rPh>
    <phoneticPr fontId="3"/>
  </si>
  <si>
    <t>沢乙地内</t>
    <rPh sb="0" eb="1">
      <t>サワ</t>
    </rPh>
    <rPh sb="1" eb="2">
      <t>オツ</t>
    </rPh>
    <rPh sb="2" eb="3">
      <t>チ</t>
    </rPh>
    <rPh sb="3" eb="4">
      <t>ナイ</t>
    </rPh>
    <phoneticPr fontId="3"/>
  </si>
  <si>
    <t>紫山４丁目西側雑木林</t>
    <rPh sb="0" eb="2">
      <t>ムラサキヤマ</t>
    </rPh>
    <rPh sb="3" eb="5">
      <t>チョウメ</t>
    </rPh>
    <rPh sb="5" eb="7">
      <t>ニシガワ</t>
    </rPh>
    <rPh sb="7" eb="10">
      <t>ゾウキバヤシ</t>
    </rPh>
    <phoneticPr fontId="3"/>
  </si>
  <si>
    <t>栗駒岩ヶ崎裏山221番地</t>
    <rPh sb="0" eb="2">
      <t>クリコマ</t>
    </rPh>
    <rPh sb="2" eb="5">
      <t>イワガサキ</t>
    </rPh>
    <rPh sb="5" eb="7">
      <t>ウラヤマ</t>
    </rPh>
    <rPh sb="10" eb="12">
      <t>バンチ</t>
    </rPh>
    <phoneticPr fontId="3"/>
  </si>
  <si>
    <t>鹿原新田７地内</t>
    <rPh sb="0" eb="1">
      <t>シカ</t>
    </rPh>
    <rPh sb="1" eb="2">
      <t>ハラ</t>
    </rPh>
    <rPh sb="2" eb="4">
      <t>ニッタ</t>
    </rPh>
    <rPh sb="5" eb="6">
      <t>チ</t>
    </rPh>
    <rPh sb="6" eb="7">
      <t>ナイ</t>
    </rPh>
    <phoneticPr fontId="3"/>
  </si>
  <si>
    <t>一迫柳目字高畑２</t>
    <rPh sb="0" eb="2">
      <t>イチハサマ</t>
    </rPh>
    <rPh sb="2" eb="3">
      <t>ヤナギ</t>
    </rPh>
    <rPh sb="3" eb="4">
      <t>メ</t>
    </rPh>
    <rPh sb="4" eb="5">
      <t>アザ</t>
    </rPh>
    <rPh sb="5" eb="7">
      <t>タカバタケ</t>
    </rPh>
    <phoneticPr fontId="3"/>
  </si>
  <si>
    <t>川沿い（妙興寺東側）</t>
    <rPh sb="0" eb="2">
      <t>カワゾ</t>
    </rPh>
    <phoneticPr fontId="3"/>
  </si>
  <si>
    <t>宮字沢北</t>
    <rPh sb="0" eb="1">
      <t>ミヤ</t>
    </rPh>
    <rPh sb="1" eb="2">
      <t>アザ</t>
    </rPh>
    <rPh sb="2" eb="3">
      <t>サワ</t>
    </rPh>
    <rPh sb="3" eb="4">
      <t>キタ</t>
    </rPh>
    <phoneticPr fontId="3"/>
  </si>
  <si>
    <t>一迫真坂字清水八幡原地内</t>
    <rPh sb="0" eb="4">
      <t>イチハサママサカ</t>
    </rPh>
    <rPh sb="4" eb="5">
      <t>ジ</t>
    </rPh>
    <rPh sb="5" eb="7">
      <t>シミズ</t>
    </rPh>
    <rPh sb="7" eb="10">
      <t>ヤワタバラ</t>
    </rPh>
    <rPh sb="10" eb="11">
      <t>チ</t>
    </rPh>
    <rPh sb="11" eb="12">
      <t>ナイ</t>
    </rPh>
    <phoneticPr fontId="3"/>
  </si>
  <si>
    <t>一迫狐崎切付地内</t>
    <rPh sb="0" eb="2">
      <t>イチハサマ</t>
    </rPh>
    <rPh sb="2" eb="4">
      <t>キツネザキ</t>
    </rPh>
    <rPh sb="4" eb="6">
      <t>キリツケ</t>
    </rPh>
    <rPh sb="6" eb="7">
      <t>チ</t>
    </rPh>
    <rPh sb="7" eb="8">
      <t>ナイ</t>
    </rPh>
    <phoneticPr fontId="3"/>
  </si>
  <si>
    <t>防災無線広報</t>
    <rPh sb="0" eb="2">
      <t>ボウサイ</t>
    </rPh>
    <rPh sb="2" eb="4">
      <t>ムセン</t>
    </rPh>
    <rPh sb="4" eb="6">
      <t>コウホウ</t>
    </rPh>
    <phoneticPr fontId="3"/>
  </si>
  <si>
    <t>パトカーによる警戒活動</t>
    <rPh sb="7" eb="9">
      <t>ケイカイ</t>
    </rPh>
    <rPh sb="9" eb="11">
      <t>カツドウ</t>
    </rPh>
    <phoneticPr fontId="3"/>
  </si>
  <si>
    <t>飯野字中山地内</t>
    <rPh sb="0" eb="2">
      <t>イイノ</t>
    </rPh>
    <rPh sb="2" eb="3">
      <t>アザ</t>
    </rPh>
    <rPh sb="3" eb="5">
      <t>ナカヤマ</t>
    </rPh>
    <rPh sb="5" eb="7">
      <t>チナイ</t>
    </rPh>
    <phoneticPr fontId="3"/>
  </si>
  <si>
    <t>中村字屋敷前付近</t>
    <rPh sb="0" eb="2">
      <t>ナカムラ</t>
    </rPh>
    <rPh sb="2" eb="3">
      <t>アザ</t>
    </rPh>
    <rPh sb="3" eb="5">
      <t>ヤシキ</t>
    </rPh>
    <rPh sb="5" eb="6">
      <t>マエ</t>
    </rPh>
    <rPh sb="6" eb="8">
      <t>フキン</t>
    </rPh>
    <phoneticPr fontId="3"/>
  </si>
  <si>
    <t>中村字大沢付近</t>
    <rPh sb="0" eb="2">
      <t>ナカムラ</t>
    </rPh>
    <rPh sb="2" eb="3">
      <t>アザ</t>
    </rPh>
    <rPh sb="3" eb="5">
      <t>オオサワ</t>
    </rPh>
    <rPh sb="5" eb="7">
      <t>フキン</t>
    </rPh>
    <phoneticPr fontId="3"/>
  </si>
  <si>
    <t>王城寺字山下一番地内</t>
    <rPh sb="0" eb="1">
      <t>オウ</t>
    </rPh>
    <rPh sb="1" eb="2">
      <t>ジョウ</t>
    </rPh>
    <rPh sb="2" eb="3">
      <t>ジ</t>
    </rPh>
    <rPh sb="3" eb="4">
      <t>アザ</t>
    </rPh>
    <rPh sb="4" eb="6">
      <t>ヤマシタ</t>
    </rPh>
    <rPh sb="6" eb="8">
      <t>イチバン</t>
    </rPh>
    <rPh sb="8" eb="10">
      <t>チナイ</t>
    </rPh>
    <phoneticPr fontId="3"/>
  </si>
  <si>
    <t>タケノコ等の残渣</t>
    <rPh sb="4" eb="5">
      <t>トウ</t>
    </rPh>
    <rPh sb="6" eb="8">
      <t>ザンサ</t>
    </rPh>
    <phoneticPr fontId="3"/>
  </si>
  <si>
    <t>誘因物の除去</t>
    <rPh sb="0" eb="2">
      <t>ユウイン</t>
    </rPh>
    <rPh sb="2" eb="3">
      <t>ブツ</t>
    </rPh>
    <rPh sb="4" eb="6">
      <t>ジョキョ</t>
    </rPh>
    <phoneticPr fontId="3"/>
  </si>
  <si>
    <t>高根字新山二番地内</t>
    <rPh sb="0" eb="2">
      <t>タカネ</t>
    </rPh>
    <rPh sb="2" eb="3">
      <t>アザ</t>
    </rPh>
    <rPh sb="3" eb="5">
      <t>ニイヤマ</t>
    </rPh>
    <rPh sb="5" eb="6">
      <t>ニ</t>
    </rPh>
    <rPh sb="6" eb="8">
      <t>バンチ</t>
    </rPh>
    <rPh sb="7" eb="8">
      <t>チ</t>
    </rPh>
    <rPh sb="8" eb="9">
      <t>ナイ</t>
    </rPh>
    <phoneticPr fontId="3"/>
  </si>
  <si>
    <t>発見者宅から羽黒神社付近</t>
    <rPh sb="0" eb="3">
      <t>ハッケンシャ</t>
    </rPh>
    <rPh sb="3" eb="4">
      <t>タク</t>
    </rPh>
    <rPh sb="6" eb="8">
      <t>ハグロ</t>
    </rPh>
    <rPh sb="8" eb="10">
      <t>ジンジャ</t>
    </rPh>
    <rPh sb="10" eb="12">
      <t>フキン</t>
    </rPh>
    <phoneticPr fontId="3"/>
  </si>
  <si>
    <t>発見者宅地内</t>
    <rPh sb="0" eb="3">
      <t>ハッケンシャ</t>
    </rPh>
    <rPh sb="3" eb="5">
      <t>タクチ</t>
    </rPh>
    <rPh sb="5" eb="6">
      <t>ナイ</t>
    </rPh>
    <phoneticPr fontId="3"/>
  </si>
  <si>
    <t>錯誤</t>
    <rPh sb="0" eb="2">
      <t>サクゴ</t>
    </rPh>
    <phoneticPr fontId="3"/>
  </si>
  <si>
    <t>注意喚起の連絡</t>
    <rPh sb="0" eb="2">
      <t>チュウイ</t>
    </rPh>
    <rPh sb="2" eb="4">
      <t>カンキ</t>
    </rPh>
    <rPh sb="5" eb="7">
      <t>レンラク</t>
    </rPh>
    <phoneticPr fontId="3"/>
  </si>
  <si>
    <t>通報者へ注意喚起</t>
    <rPh sb="0" eb="3">
      <t>ツウホウシャ</t>
    </rPh>
    <rPh sb="4" eb="6">
      <t>チュウイ</t>
    </rPh>
    <rPh sb="6" eb="8">
      <t>カンキ</t>
    </rPh>
    <phoneticPr fontId="3"/>
  </si>
  <si>
    <t>自家用野菜</t>
    <rPh sb="0" eb="3">
      <t>ジカヨウ</t>
    </rPh>
    <rPh sb="3" eb="5">
      <t>ヤサイ</t>
    </rPh>
    <phoneticPr fontId="3"/>
  </si>
  <si>
    <t>花山字草木沢箕ノ口館地内</t>
    <rPh sb="0" eb="2">
      <t>ハナヤマ</t>
    </rPh>
    <rPh sb="2" eb="3">
      <t>アザ</t>
    </rPh>
    <rPh sb="3" eb="6">
      <t>クサキサワ</t>
    </rPh>
    <rPh sb="6" eb="7">
      <t>ミ</t>
    </rPh>
    <rPh sb="8" eb="9">
      <t>クチ</t>
    </rPh>
    <rPh sb="9" eb="10">
      <t>ヤカタ</t>
    </rPh>
    <rPh sb="10" eb="11">
      <t>チ</t>
    </rPh>
    <rPh sb="11" eb="12">
      <t>ナイ</t>
    </rPh>
    <phoneticPr fontId="3"/>
  </si>
  <si>
    <t>防災無線で注意喚起</t>
    <rPh sb="0" eb="2">
      <t>ボウサイ</t>
    </rPh>
    <rPh sb="2" eb="4">
      <t>ムセン</t>
    </rPh>
    <rPh sb="5" eb="7">
      <t>チュウイ</t>
    </rPh>
    <rPh sb="7" eb="9">
      <t>カンキ</t>
    </rPh>
    <phoneticPr fontId="3"/>
  </si>
  <si>
    <t>芋沢字本郷地内</t>
    <rPh sb="0" eb="2">
      <t>イモザワ</t>
    </rPh>
    <rPh sb="2" eb="3">
      <t>アザ</t>
    </rPh>
    <rPh sb="3" eb="5">
      <t>ホンゴウ</t>
    </rPh>
    <rPh sb="5" eb="7">
      <t>チナイ</t>
    </rPh>
    <phoneticPr fontId="3"/>
  </si>
  <si>
    <t>仔グマ木登り中</t>
    <rPh sb="0" eb="1">
      <t>コ</t>
    </rPh>
    <rPh sb="3" eb="5">
      <t>キノボ</t>
    </rPh>
    <rPh sb="6" eb="7">
      <t>チュウ</t>
    </rPh>
    <phoneticPr fontId="3"/>
  </si>
  <si>
    <t>岩出山字磯田田中地内</t>
    <rPh sb="0" eb="3">
      <t>イワデヤマ</t>
    </rPh>
    <rPh sb="3" eb="4">
      <t>アザ</t>
    </rPh>
    <rPh sb="4" eb="6">
      <t>イソダ</t>
    </rPh>
    <rPh sb="6" eb="8">
      <t>タナカ</t>
    </rPh>
    <rPh sb="8" eb="10">
      <t>チナイ</t>
    </rPh>
    <phoneticPr fontId="3"/>
  </si>
  <si>
    <t>警察による巡回</t>
    <rPh sb="0" eb="2">
      <t>ケイサツ</t>
    </rPh>
    <rPh sb="5" eb="7">
      <t>ジュンカイ</t>
    </rPh>
    <phoneticPr fontId="3"/>
  </si>
  <si>
    <t>道路横断</t>
    <rPh sb="0" eb="2">
      <t>ドウロ</t>
    </rPh>
    <rPh sb="2" eb="4">
      <t>オウダン</t>
    </rPh>
    <phoneticPr fontId="3"/>
  </si>
  <si>
    <t>大瓜字下南沢地内</t>
    <rPh sb="0" eb="1">
      <t>オオ</t>
    </rPh>
    <rPh sb="1" eb="2">
      <t>ウリ</t>
    </rPh>
    <rPh sb="2" eb="3">
      <t>アザ</t>
    </rPh>
    <rPh sb="3" eb="4">
      <t>シモ</t>
    </rPh>
    <rPh sb="4" eb="6">
      <t>ミナミサワ</t>
    </rPh>
    <rPh sb="6" eb="8">
      <t>チナイ</t>
    </rPh>
    <phoneticPr fontId="3"/>
  </si>
  <si>
    <t>雑種地</t>
    <rPh sb="0" eb="3">
      <t>ザッシュチ</t>
    </rPh>
    <phoneticPr fontId="3"/>
  </si>
  <si>
    <t>雑種地→畑</t>
    <rPh sb="0" eb="3">
      <t>ザッシュチ</t>
    </rPh>
    <rPh sb="4" eb="5">
      <t>ハタケ</t>
    </rPh>
    <phoneticPr fontId="3"/>
  </si>
  <si>
    <t>無線放送</t>
    <rPh sb="0" eb="2">
      <t>ムセン</t>
    </rPh>
    <rPh sb="2" eb="4">
      <t>ホウソウ</t>
    </rPh>
    <phoneticPr fontId="3"/>
  </si>
  <si>
    <t>吉岡字石神沢地内</t>
    <rPh sb="0" eb="2">
      <t>ヨシオカ</t>
    </rPh>
    <rPh sb="2" eb="3">
      <t>アザ</t>
    </rPh>
    <rPh sb="3" eb="4">
      <t>イシ</t>
    </rPh>
    <rPh sb="4" eb="6">
      <t>カミサワ</t>
    </rPh>
    <rPh sb="6" eb="8">
      <t>チナイ</t>
    </rPh>
    <phoneticPr fontId="3"/>
  </si>
  <si>
    <t>旧津山町</t>
    <rPh sb="0" eb="1">
      <t>キュウ</t>
    </rPh>
    <rPh sb="1" eb="3">
      <t>ツヤマ</t>
    </rPh>
    <rPh sb="3" eb="4">
      <t>マチ</t>
    </rPh>
    <phoneticPr fontId="3"/>
  </si>
  <si>
    <t>津山町横山字久保地内</t>
    <rPh sb="0" eb="2">
      <t>ツヤマ</t>
    </rPh>
    <rPh sb="2" eb="3">
      <t>マチ</t>
    </rPh>
    <rPh sb="3" eb="5">
      <t>ヨコヤマ</t>
    </rPh>
    <rPh sb="5" eb="6">
      <t>アザ</t>
    </rPh>
    <rPh sb="6" eb="8">
      <t>クボ</t>
    </rPh>
    <rPh sb="8" eb="10">
      <t>チナイ</t>
    </rPh>
    <phoneticPr fontId="3"/>
  </si>
  <si>
    <t>道路→沢</t>
    <rPh sb="0" eb="2">
      <t>ドウロ</t>
    </rPh>
    <rPh sb="3" eb="4">
      <t>サワ</t>
    </rPh>
    <phoneticPr fontId="3"/>
  </si>
  <si>
    <t>福岡蔵本字平屋敷地内</t>
    <rPh sb="0" eb="2">
      <t>フクオカ</t>
    </rPh>
    <rPh sb="2" eb="4">
      <t>クラモト</t>
    </rPh>
    <rPh sb="4" eb="5">
      <t>アザ</t>
    </rPh>
    <rPh sb="5" eb="7">
      <t>ヒラヤ</t>
    </rPh>
    <rPh sb="7" eb="9">
      <t>シキチ</t>
    </rPh>
    <rPh sb="9" eb="10">
      <t>ナイ</t>
    </rPh>
    <phoneticPr fontId="3"/>
  </si>
  <si>
    <t>鳴子温泉字星沼周辺</t>
    <rPh sb="0" eb="2">
      <t>ナルコ</t>
    </rPh>
    <rPh sb="2" eb="4">
      <t>オンセン</t>
    </rPh>
    <rPh sb="4" eb="5">
      <t>アザ</t>
    </rPh>
    <rPh sb="5" eb="7">
      <t>ホシヌマ</t>
    </rPh>
    <rPh sb="7" eb="9">
      <t>シュウヘン</t>
    </rPh>
    <phoneticPr fontId="3"/>
  </si>
  <si>
    <t>宮崎字南１－５地内</t>
    <rPh sb="0" eb="2">
      <t>ミヤザキ</t>
    </rPh>
    <rPh sb="2" eb="3">
      <t>アザ</t>
    </rPh>
    <rPh sb="3" eb="4">
      <t>ミナミ</t>
    </rPh>
    <rPh sb="7" eb="9">
      <t>チナイ</t>
    </rPh>
    <phoneticPr fontId="3"/>
  </si>
  <si>
    <t>鳴子温泉字尿前周辺</t>
    <rPh sb="0" eb="2">
      <t>ナルコ</t>
    </rPh>
    <rPh sb="2" eb="4">
      <t>オンセン</t>
    </rPh>
    <rPh sb="4" eb="5">
      <t>アザ</t>
    </rPh>
    <rPh sb="5" eb="6">
      <t>ニョウ</t>
    </rPh>
    <rPh sb="6" eb="7">
      <t>マエ</t>
    </rPh>
    <rPh sb="7" eb="9">
      <t>シュウヘン</t>
    </rPh>
    <phoneticPr fontId="3"/>
  </si>
  <si>
    <t>築館下宮野大仏地内</t>
    <rPh sb="0" eb="2">
      <t>ツキダテ</t>
    </rPh>
    <rPh sb="2" eb="5">
      <t>シモミヤノ</t>
    </rPh>
    <rPh sb="5" eb="7">
      <t>ダイブツ</t>
    </rPh>
    <rPh sb="7" eb="9">
      <t>チナイ</t>
    </rPh>
    <phoneticPr fontId="3"/>
  </si>
  <si>
    <t>岩出山下野目字南山地内</t>
    <rPh sb="0" eb="3">
      <t>イワデヤマ</t>
    </rPh>
    <rPh sb="3" eb="4">
      <t>シモ</t>
    </rPh>
    <rPh sb="4" eb="5">
      <t>ノ</t>
    </rPh>
    <rPh sb="5" eb="6">
      <t>メ</t>
    </rPh>
    <rPh sb="6" eb="7">
      <t>アザ</t>
    </rPh>
    <rPh sb="7" eb="9">
      <t>ミナミヤマ</t>
    </rPh>
    <rPh sb="9" eb="10">
      <t>チ</t>
    </rPh>
    <rPh sb="10" eb="11">
      <t>ナイ</t>
    </rPh>
    <phoneticPr fontId="3"/>
  </si>
  <si>
    <t>パトロール，爆竹</t>
    <rPh sb="6" eb="8">
      <t>バクチク</t>
    </rPh>
    <phoneticPr fontId="3"/>
  </si>
  <si>
    <t>有害鳥獣駆遂用花火</t>
    <rPh sb="0" eb="2">
      <t>ユウガイ</t>
    </rPh>
    <rPh sb="2" eb="4">
      <t>チョウジュウ</t>
    </rPh>
    <rPh sb="4" eb="5">
      <t>ガケル</t>
    </rPh>
    <rPh sb="5" eb="6">
      <t>トゲル</t>
    </rPh>
    <rPh sb="6" eb="7">
      <t>ヨウ</t>
    </rPh>
    <rPh sb="7" eb="9">
      <t>ハナビ</t>
    </rPh>
    <phoneticPr fontId="3"/>
  </si>
  <si>
    <t>米ぬか1袋回収</t>
    <rPh sb="0" eb="1">
      <t>コメ</t>
    </rPh>
    <rPh sb="4" eb="5">
      <t>フクロ</t>
    </rPh>
    <rPh sb="5" eb="7">
      <t>カイシュウ</t>
    </rPh>
    <phoneticPr fontId="3"/>
  </si>
  <si>
    <t>東成田地区</t>
    <rPh sb="0" eb="3">
      <t>ヒガシナリタ</t>
    </rPh>
    <rPh sb="3" eb="5">
      <t>チク</t>
    </rPh>
    <phoneticPr fontId="3"/>
  </si>
  <si>
    <t>支倉メモリアルパーク付近</t>
    <rPh sb="0" eb="2">
      <t>ハセクラ</t>
    </rPh>
    <rPh sb="10" eb="12">
      <t>フキン</t>
    </rPh>
    <phoneticPr fontId="3"/>
  </si>
  <si>
    <t>一迫柳目南新田地内</t>
    <rPh sb="0" eb="2">
      <t>イチハサマ</t>
    </rPh>
    <rPh sb="2" eb="3">
      <t>ヤナギ</t>
    </rPh>
    <rPh sb="3" eb="4">
      <t>メ</t>
    </rPh>
    <rPh sb="4" eb="7">
      <t>ミナミシンデン</t>
    </rPh>
    <rPh sb="7" eb="9">
      <t>チナイ</t>
    </rPh>
    <phoneticPr fontId="3"/>
  </si>
  <si>
    <t>山→田</t>
    <rPh sb="0" eb="1">
      <t>ヤマ</t>
    </rPh>
    <rPh sb="2" eb="3">
      <t>タ</t>
    </rPh>
    <phoneticPr fontId="3"/>
  </si>
  <si>
    <t>築館字下宮野大日向地内</t>
    <rPh sb="0" eb="2">
      <t>ツキダテ</t>
    </rPh>
    <rPh sb="2" eb="3">
      <t>アザ</t>
    </rPh>
    <rPh sb="3" eb="5">
      <t>シモミヤ</t>
    </rPh>
    <rPh sb="5" eb="6">
      <t>ノ</t>
    </rPh>
    <rPh sb="6" eb="9">
      <t>オオヒナタ</t>
    </rPh>
    <rPh sb="9" eb="11">
      <t>チナイ</t>
    </rPh>
    <phoneticPr fontId="3"/>
  </si>
  <si>
    <t>屋敷林へ</t>
    <rPh sb="0" eb="2">
      <t>ヤシキ</t>
    </rPh>
    <rPh sb="2" eb="3">
      <t>リン</t>
    </rPh>
    <phoneticPr fontId="3"/>
  </si>
  <si>
    <t>栗駒砂崎裏山</t>
    <rPh sb="0" eb="2">
      <t>クリコマ</t>
    </rPh>
    <rPh sb="2" eb="4">
      <t>スナザキ</t>
    </rPh>
    <rPh sb="4" eb="6">
      <t>ウラヤマ</t>
    </rPh>
    <phoneticPr fontId="3"/>
  </si>
  <si>
    <t>栗駒スポーツセンター</t>
    <rPh sb="0" eb="2">
      <t>クリコマ</t>
    </rPh>
    <phoneticPr fontId="3"/>
  </si>
  <si>
    <t>大倉字斎野神地内</t>
    <rPh sb="0" eb="2">
      <t>オオクラ</t>
    </rPh>
    <rPh sb="2" eb="3">
      <t>アザ</t>
    </rPh>
    <rPh sb="3" eb="4">
      <t>サイ</t>
    </rPh>
    <rPh sb="4" eb="5">
      <t>ノ</t>
    </rPh>
    <rPh sb="5" eb="6">
      <t>カミ</t>
    </rPh>
    <rPh sb="6" eb="8">
      <t>チナイ</t>
    </rPh>
    <phoneticPr fontId="3"/>
  </si>
  <si>
    <t>岩出山池月字上宮山神地内</t>
    <rPh sb="0" eb="3">
      <t>イワデヤマ</t>
    </rPh>
    <rPh sb="3" eb="5">
      <t>イケヅキ</t>
    </rPh>
    <rPh sb="5" eb="6">
      <t>アザ</t>
    </rPh>
    <rPh sb="6" eb="7">
      <t>ウエ</t>
    </rPh>
    <rPh sb="7" eb="8">
      <t>ミヤ</t>
    </rPh>
    <rPh sb="8" eb="10">
      <t>サンジン</t>
    </rPh>
    <rPh sb="10" eb="11">
      <t>チ</t>
    </rPh>
    <rPh sb="11" eb="12">
      <t>ナイ</t>
    </rPh>
    <phoneticPr fontId="3"/>
  </si>
  <si>
    <t>東成田字板谷山付近</t>
    <rPh sb="0" eb="3">
      <t>ヒガシナリタ</t>
    </rPh>
    <rPh sb="3" eb="4">
      <t>アザ</t>
    </rPh>
    <rPh sb="4" eb="5">
      <t>イタ</t>
    </rPh>
    <rPh sb="5" eb="6">
      <t>ヤ</t>
    </rPh>
    <rPh sb="6" eb="7">
      <t>ヤマ</t>
    </rPh>
    <rPh sb="7" eb="9">
      <t>フキン</t>
    </rPh>
    <phoneticPr fontId="3"/>
  </si>
  <si>
    <t>蔵王郷別荘地入口附近</t>
  </si>
  <si>
    <t>遠刈田温泉字鬼石原地先</t>
    <rPh sb="0" eb="3">
      <t>トオガッタ</t>
    </rPh>
    <rPh sb="3" eb="5">
      <t>オンセン</t>
    </rPh>
    <rPh sb="5" eb="6">
      <t>アザ</t>
    </rPh>
    <rPh sb="6" eb="7">
      <t>オニ</t>
    </rPh>
    <rPh sb="7" eb="9">
      <t>イシハラ</t>
    </rPh>
    <rPh sb="9" eb="11">
      <t>チサキ</t>
    </rPh>
    <phoneticPr fontId="3"/>
  </si>
  <si>
    <t>一迫真坂字清水堰田地内</t>
    <rPh sb="0" eb="2">
      <t>イチハサマ</t>
    </rPh>
    <rPh sb="2" eb="4">
      <t>マサカ</t>
    </rPh>
    <rPh sb="4" eb="5">
      <t>アザ</t>
    </rPh>
    <rPh sb="5" eb="7">
      <t>シミズ</t>
    </rPh>
    <rPh sb="7" eb="8">
      <t>セ</t>
    </rPh>
    <rPh sb="8" eb="9">
      <t>タ</t>
    </rPh>
    <rPh sb="9" eb="11">
      <t>チナイ</t>
    </rPh>
    <phoneticPr fontId="3"/>
  </si>
  <si>
    <t>古川清滝字笹森地内</t>
    <rPh sb="0" eb="2">
      <t>フルカワ</t>
    </rPh>
    <rPh sb="2" eb="3">
      <t>セイ</t>
    </rPh>
    <rPh sb="3" eb="4">
      <t>タキ</t>
    </rPh>
    <rPh sb="4" eb="5">
      <t>アザ</t>
    </rPh>
    <rPh sb="5" eb="7">
      <t>ササモリ</t>
    </rPh>
    <rPh sb="7" eb="9">
      <t>チナイ</t>
    </rPh>
    <phoneticPr fontId="3"/>
  </si>
  <si>
    <t>駒場字彦右衛門橋地内</t>
    <rPh sb="0" eb="2">
      <t>コマバ</t>
    </rPh>
    <rPh sb="2" eb="3">
      <t>アザ</t>
    </rPh>
    <rPh sb="3" eb="4">
      <t>ヒコ</t>
    </rPh>
    <rPh sb="4" eb="5">
      <t>ウ</t>
    </rPh>
    <rPh sb="5" eb="7">
      <t>エモン</t>
    </rPh>
    <rPh sb="7" eb="8">
      <t>バシ</t>
    </rPh>
    <rPh sb="8" eb="9">
      <t>チ</t>
    </rPh>
    <rPh sb="9" eb="10">
      <t>ナイ</t>
    </rPh>
    <phoneticPr fontId="3"/>
  </si>
  <si>
    <t>宮床字大椚地内</t>
    <rPh sb="0" eb="2">
      <t>ミヤトコ</t>
    </rPh>
    <rPh sb="2" eb="3">
      <t>アザ</t>
    </rPh>
    <rPh sb="3" eb="4">
      <t>ダイ</t>
    </rPh>
    <rPh sb="5" eb="7">
      <t>チナイ</t>
    </rPh>
    <phoneticPr fontId="3"/>
  </si>
  <si>
    <t>関係機関に情報共有</t>
    <rPh sb="0" eb="2">
      <t>カンケイ</t>
    </rPh>
    <rPh sb="2" eb="4">
      <t>キカン</t>
    </rPh>
    <rPh sb="5" eb="7">
      <t>ジョウホウ</t>
    </rPh>
    <rPh sb="7" eb="9">
      <t>キョウユウ</t>
    </rPh>
    <phoneticPr fontId="3"/>
  </si>
  <si>
    <t>ゴミ集積箱に爪痕</t>
    <rPh sb="2" eb="4">
      <t>シュウセキ</t>
    </rPh>
    <rPh sb="4" eb="5">
      <t>バコ</t>
    </rPh>
    <rPh sb="6" eb="8">
      <t>ツメアト</t>
    </rPh>
    <phoneticPr fontId="3"/>
  </si>
  <si>
    <t>芋沢字大竹原地内</t>
    <rPh sb="0" eb="1">
      <t>イモ</t>
    </rPh>
    <rPh sb="1" eb="2">
      <t>サワ</t>
    </rPh>
    <rPh sb="2" eb="3">
      <t>アザ</t>
    </rPh>
    <rPh sb="3" eb="5">
      <t>オオタケ</t>
    </rPh>
    <rPh sb="5" eb="6">
      <t>ハラ</t>
    </rPh>
    <rPh sb="6" eb="7">
      <t>チ</t>
    </rPh>
    <rPh sb="7" eb="8">
      <t>ナイ</t>
    </rPh>
    <phoneticPr fontId="3"/>
  </si>
  <si>
    <t>芋沢字花坂地内</t>
    <rPh sb="0" eb="1">
      <t>イモ</t>
    </rPh>
    <rPh sb="1" eb="2">
      <t>サワ</t>
    </rPh>
    <rPh sb="2" eb="3">
      <t>アザ</t>
    </rPh>
    <rPh sb="3" eb="4">
      <t>ハナ</t>
    </rPh>
    <rPh sb="4" eb="5">
      <t>サカ</t>
    </rPh>
    <rPh sb="5" eb="6">
      <t>チ</t>
    </rPh>
    <rPh sb="6" eb="7">
      <t>ナイ</t>
    </rPh>
    <phoneticPr fontId="3"/>
  </si>
  <si>
    <t>タケノコ１０本</t>
    <rPh sb="6" eb="7">
      <t>ホン</t>
    </rPh>
    <phoneticPr fontId="3"/>
  </si>
  <si>
    <t>東成田地区</t>
    <rPh sb="0" eb="1">
      <t>ヒガシ</t>
    </rPh>
    <rPh sb="1" eb="3">
      <t>ナリタ</t>
    </rPh>
    <rPh sb="3" eb="5">
      <t>チク</t>
    </rPh>
    <phoneticPr fontId="3"/>
  </si>
  <si>
    <t>大和工業株式会社敷地内</t>
    <rPh sb="0" eb="2">
      <t>ダイワ</t>
    </rPh>
    <rPh sb="2" eb="4">
      <t>コウギョウ</t>
    </rPh>
    <rPh sb="4" eb="8">
      <t>カブシキガイシャ</t>
    </rPh>
    <rPh sb="8" eb="10">
      <t>シキチ</t>
    </rPh>
    <rPh sb="10" eb="11">
      <t>ナイ</t>
    </rPh>
    <phoneticPr fontId="3"/>
  </si>
  <si>
    <t>栗駒猿飛来長楽沢３１番地付近</t>
    <rPh sb="0" eb="2">
      <t>クリコマ</t>
    </rPh>
    <rPh sb="2" eb="3">
      <t>サル</t>
    </rPh>
    <rPh sb="3" eb="4">
      <t>ト</t>
    </rPh>
    <rPh sb="4" eb="5">
      <t>ク</t>
    </rPh>
    <rPh sb="5" eb="6">
      <t>チョウ</t>
    </rPh>
    <rPh sb="6" eb="7">
      <t>ラク</t>
    </rPh>
    <rPh sb="7" eb="8">
      <t>サワ</t>
    </rPh>
    <rPh sb="10" eb="12">
      <t>バンチ</t>
    </rPh>
    <rPh sb="12" eb="14">
      <t>フキン</t>
    </rPh>
    <phoneticPr fontId="3"/>
  </si>
  <si>
    <t>遠刈田温泉字清水原地先</t>
    <rPh sb="0" eb="1">
      <t>トオ</t>
    </rPh>
    <rPh sb="1" eb="3">
      <t>カッタ</t>
    </rPh>
    <rPh sb="3" eb="5">
      <t>オンセン</t>
    </rPh>
    <rPh sb="5" eb="6">
      <t>アザ</t>
    </rPh>
    <rPh sb="6" eb="8">
      <t>シミズ</t>
    </rPh>
    <rPh sb="8" eb="9">
      <t>ハラ</t>
    </rPh>
    <rPh sb="9" eb="10">
      <t>チ</t>
    </rPh>
    <rPh sb="10" eb="11">
      <t>サキ</t>
    </rPh>
    <phoneticPr fontId="3"/>
  </si>
  <si>
    <t>宮城蔵王リゾート分譲地</t>
    <rPh sb="0" eb="2">
      <t>ミヤギ</t>
    </rPh>
    <rPh sb="2" eb="4">
      <t>ザオウ</t>
    </rPh>
    <rPh sb="8" eb="11">
      <t>ブンジョウチ</t>
    </rPh>
    <phoneticPr fontId="3"/>
  </si>
  <si>
    <t>旧迫町</t>
    <rPh sb="0" eb="1">
      <t>キュウ</t>
    </rPh>
    <rPh sb="1" eb="2">
      <t>ハサマ</t>
    </rPh>
    <rPh sb="2" eb="3">
      <t>マチ</t>
    </rPh>
    <phoneticPr fontId="3"/>
  </si>
  <si>
    <t>迫町新田字飯島７３－１３</t>
    <rPh sb="0" eb="2">
      <t>ハサマチョウ</t>
    </rPh>
    <rPh sb="2" eb="4">
      <t>ニッタ</t>
    </rPh>
    <rPh sb="4" eb="5">
      <t>アザ</t>
    </rPh>
    <rPh sb="5" eb="7">
      <t>イイジマ</t>
    </rPh>
    <phoneticPr fontId="3"/>
  </si>
  <si>
    <t>遠刈田温泉字行人坂周辺</t>
    <rPh sb="0" eb="1">
      <t>トオ</t>
    </rPh>
    <rPh sb="1" eb="3">
      <t>カッタ</t>
    </rPh>
    <rPh sb="3" eb="5">
      <t>オンセン</t>
    </rPh>
    <rPh sb="5" eb="6">
      <t>アザ</t>
    </rPh>
    <rPh sb="6" eb="7">
      <t>イ</t>
    </rPh>
    <rPh sb="7" eb="8">
      <t>ジン</t>
    </rPh>
    <rPh sb="8" eb="9">
      <t>サカ</t>
    </rPh>
    <rPh sb="9" eb="11">
      <t>シュウヘン</t>
    </rPh>
    <phoneticPr fontId="3"/>
  </si>
  <si>
    <t>蔵王さがわ周辺</t>
    <rPh sb="0" eb="2">
      <t>ザオウ</t>
    </rPh>
    <rPh sb="5" eb="7">
      <t>シュウヘン</t>
    </rPh>
    <phoneticPr fontId="3"/>
  </si>
  <si>
    <t>鳴子温泉鬼首字下蟹沢地内</t>
    <rPh sb="0" eb="4">
      <t>ナルコオンセン</t>
    </rPh>
    <rPh sb="4" eb="5">
      <t>オニ</t>
    </rPh>
    <rPh sb="5" eb="6">
      <t>コウベ</t>
    </rPh>
    <rPh sb="6" eb="7">
      <t>アザ</t>
    </rPh>
    <rPh sb="7" eb="8">
      <t>シモ</t>
    </rPh>
    <rPh sb="8" eb="10">
      <t>カニサワ</t>
    </rPh>
    <rPh sb="10" eb="11">
      <t>チ</t>
    </rPh>
    <rPh sb="11" eb="12">
      <t>ナイ</t>
    </rPh>
    <phoneticPr fontId="3"/>
  </si>
  <si>
    <t>庭</t>
    <rPh sb="0" eb="1">
      <t>ニワ</t>
    </rPh>
    <phoneticPr fontId="3"/>
  </si>
  <si>
    <t>登米市</t>
    <rPh sb="0" eb="3">
      <t>トメシ</t>
    </rPh>
    <phoneticPr fontId="3"/>
  </si>
  <si>
    <t>津山町横山字地志貝</t>
    <rPh sb="0" eb="2">
      <t>ツヤマ</t>
    </rPh>
    <rPh sb="2" eb="3">
      <t>マチ</t>
    </rPh>
    <rPh sb="3" eb="5">
      <t>ヨコヤマ</t>
    </rPh>
    <rPh sb="5" eb="6">
      <t>アザ</t>
    </rPh>
    <rPh sb="6" eb="7">
      <t>チ</t>
    </rPh>
    <rPh sb="7" eb="8">
      <t>シ</t>
    </rPh>
    <rPh sb="8" eb="9">
      <t>カイ</t>
    </rPh>
    <phoneticPr fontId="3"/>
  </si>
  <si>
    <t>沢へ</t>
    <rPh sb="0" eb="1">
      <t>サワ</t>
    </rPh>
    <phoneticPr fontId="3"/>
  </si>
  <si>
    <t>桔梗平地内</t>
    <rPh sb="0" eb="3">
      <t>キキョウダイラ</t>
    </rPh>
    <rPh sb="3" eb="5">
      <t>チナイ</t>
    </rPh>
    <phoneticPr fontId="3"/>
  </si>
  <si>
    <t>大瓜字上土橋地内</t>
    <rPh sb="0" eb="1">
      <t>オオ</t>
    </rPh>
    <rPh sb="1" eb="2">
      <t>ウリ</t>
    </rPh>
    <rPh sb="2" eb="3">
      <t>アザ</t>
    </rPh>
    <rPh sb="3" eb="4">
      <t>カミ</t>
    </rPh>
    <rPh sb="4" eb="6">
      <t>ドバシ</t>
    </rPh>
    <rPh sb="6" eb="8">
      <t>チナイ</t>
    </rPh>
    <phoneticPr fontId="3"/>
  </si>
  <si>
    <t>会社敷地内</t>
    <rPh sb="0" eb="2">
      <t>カイシャ</t>
    </rPh>
    <rPh sb="2" eb="5">
      <t>シキチナイ</t>
    </rPh>
    <phoneticPr fontId="3"/>
  </si>
  <si>
    <t>青葉城趾付近</t>
    <rPh sb="0" eb="2">
      <t>アオバ</t>
    </rPh>
    <rPh sb="2" eb="4">
      <t>ジョウシ</t>
    </rPh>
    <rPh sb="4" eb="6">
      <t>フキン</t>
    </rPh>
    <phoneticPr fontId="3"/>
  </si>
  <si>
    <t>築館字上宮野山下１３－１</t>
    <rPh sb="0" eb="2">
      <t>ツキダテ</t>
    </rPh>
    <rPh sb="2" eb="3">
      <t>アザ</t>
    </rPh>
    <rPh sb="3" eb="6">
      <t>カミミヤノ</t>
    </rPh>
    <rPh sb="6" eb="8">
      <t>ヤマシタ</t>
    </rPh>
    <phoneticPr fontId="3"/>
  </si>
  <si>
    <t>迫町新田字狼ノ欠地内</t>
    <rPh sb="0" eb="2">
      <t>ハサマチョウ</t>
    </rPh>
    <rPh sb="2" eb="4">
      <t>ニッタ</t>
    </rPh>
    <rPh sb="4" eb="5">
      <t>アザ</t>
    </rPh>
    <rPh sb="5" eb="6">
      <t>オオカミ</t>
    </rPh>
    <rPh sb="7" eb="8">
      <t>ケツ</t>
    </rPh>
    <rPh sb="8" eb="10">
      <t>チナイ</t>
    </rPh>
    <phoneticPr fontId="3"/>
  </si>
  <si>
    <t>大字円田字土橋１０６地内</t>
    <rPh sb="0" eb="2">
      <t>オオアザ</t>
    </rPh>
    <rPh sb="2" eb="4">
      <t>エンダ</t>
    </rPh>
    <rPh sb="4" eb="5">
      <t>アザ</t>
    </rPh>
    <rPh sb="5" eb="7">
      <t>ドバシ</t>
    </rPh>
    <rPh sb="10" eb="12">
      <t>チナイ</t>
    </rPh>
    <phoneticPr fontId="3"/>
  </si>
  <si>
    <t>自宅敷地内</t>
    <rPh sb="0" eb="2">
      <t>ジタク</t>
    </rPh>
    <rPh sb="2" eb="5">
      <t>シキチナイ</t>
    </rPh>
    <phoneticPr fontId="3"/>
  </si>
  <si>
    <t>大字円田字高山地内</t>
    <rPh sb="0" eb="2">
      <t>オオアザ</t>
    </rPh>
    <rPh sb="2" eb="4">
      <t>エンダ</t>
    </rPh>
    <rPh sb="4" eb="5">
      <t>アザ</t>
    </rPh>
    <rPh sb="5" eb="7">
      <t>タカヤマ</t>
    </rPh>
    <rPh sb="7" eb="9">
      <t>チナイ</t>
    </rPh>
    <phoneticPr fontId="3"/>
  </si>
  <si>
    <t>有害鳥獣駆遂用花火・注意広報</t>
    <rPh sb="0" eb="2">
      <t>ユウガイ</t>
    </rPh>
    <rPh sb="2" eb="4">
      <t>チョウジュウ</t>
    </rPh>
    <rPh sb="4" eb="5">
      <t>ガケル</t>
    </rPh>
    <rPh sb="5" eb="6">
      <t>トゲル</t>
    </rPh>
    <rPh sb="6" eb="7">
      <t>ヨウ</t>
    </rPh>
    <rPh sb="7" eb="9">
      <t>ハナビ</t>
    </rPh>
    <rPh sb="10" eb="12">
      <t>チュウイ</t>
    </rPh>
    <rPh sb="12" eb="14">
      <t>コウホウ</t>
    </rPh>
    <phoneticPr fontId="3"/>
  </si>
  <si>
    <t>新玉山トンネル周辺</t>
    <rPh sb="0" eb="1">
      <t>シン</t>
    </rPh>
    <rPh sb="1" eb="3">
      <t>タマヤマ</t>
    </rPh>
    <rPh sb="7" eb="9">
      <t>シュウヘン</t>
    </rPh>
    <phoneticPr fontId="3"/>
  </si>
  <si>
    <t>滝ノ原区長に連絡</t>
    <rPh sb="0" eb="1">
      <t>タキ</t>
    </rPh>
    <rPh sb="2" eb="3">
      <t>ハラ</t>
    </rPh>
    <rPh sb="3" eb="5">
      <t>クチョウ</t>
    </rPh>
    <rPh sb="6" eb="8">
      <t>レンラク</t>
    </rPh>
    <phoneticPr fontId="3"/>
  </si>
  <si>
    <t>築館字八沢北向前７２</t>
    <rPh sb="0" eb="2">
      <t>ツキダテ</t>
    </rPh>
    <rPh sb="2" eb="3">
      <t>アザ</t>
    </rPh>
    <rPh sb="3" eb="5">
      <t>ヤサワ</t>
    </rPh>
    <rPh sb="5" eb="6">
      <t>キタ</t>
    </rPh>
    <rPh sb="6" eb="7">
      <t>ム</t>
    </rPh>
    <rPh sb="7" eb="8">
      <t>マエ</t>
    </rPh>
    <phoneticPr fontId="3"/>
  </si>
  <si>
    <t>草むらへ</t>
    <rPh sb="0" eb="1">
      <t>クサ</t>
    </rPh>
    <phoneticPr fontId="3"/>
  </si>
  <si>
    <t>一迫字大川口猿田地内</t>
    <rPh sb="0" eb="2">
      <t>イチハサマ</t>
    </rPh>
    <rPh sb="2" eb="3">
      <t>アザ</t>
    </rPh>
    <rPh sb="3" eb="5">
      <t>オオカワ</t>
    </rPh>
    <rPh sb="5" eb="6">
      <t>クチ</t>
    </rPh>
    <rPh sb="6" eb="8">
      <t>サルタ</t>
    </rPh>
    <rPh sb="8" eb="10">
      <t>チナイ</t>
    </rPh>
    <phoneticPr fontId="3"/>
  </si>
  <si>
    <t>一迫字切瀬地内</t>
    <rPh sb="0" eb="2">
      <t>イチハサマ</t>
    </rPh>
    <rPh sb="2" eb="3">
      <t>アザ</t>
    </rPh>
    <rPh sb="3" eb="4">
      <t>キ</t>
    </rPh>
    <rPh sb="4" eb="5">
      <t>セ</t>
    </rPh>
    <rPh sb="5" eb="7">
      <t>チナイ</t>
    </rPh>
    <phoneticPr fontId="3"/>
  </si>
  <si>
    <t>河川へ</t>
    <rPh sb="0" eb="2">
      <t>カセン</t>
    </rPh>
    <phoneticPr fontId="3"/>
  </si>
  <si>
    <t>通報者へ注意喚起・関係機関に情報共有</t>
    <rPh sb="0" eb="3">
      <t>ツウホウシャ</t>
    </rPh>
    <rPh sb="4" eb="6">
      <t>チュウイ</t>
    </rPh>
    <rPh sb="6" eb="8">
      <t>カンキ</t>
    </rPh>
    <rPh sb="9" eb="11">
      <t>カンケイ</t>
    </rPh>
    <rPh sb="11" eb="13">
      <t>キカン</t>
    </rPh>
    <rPh sb="14" eb="16">
      <t>ジョウホウ</t>
    </rPh>
    <rPh sb="16" eb="18">
      <t>キョウユウ</t>
    </rPh>
    <phoneticPr fontId="3"/>
  </si>
  <si>
    <t>芋沢字横向山地内</t>
    <rPh sb="0" eb="2">
      <t>イモザワ</t>
    </rPh>
    <rPh sb="2" eb="3">
      <t>アザ</t>
    </rPh>
    <rPh sb="3" eb="4">
      <t>ヨコ</t>
    </rPh>
    <rPh sb="4" eb="6">
      <t>ムカイヤマ</t>
    </rPh>
    <rPh sb="6" eb="8">
      <t>チナイ</t>
    </rPh>
    <phoneticPr fontId="3"/>
  </si>
  <si>
    <t>岩出山下野目字南原地内</t>
    <rPh sb="0" eb="3">
      <t>イワデヤマ</t>
    </rPh>
    <rPh sb="3" eb="6">
      <t>シモノメ</t>
    </rPh>
    <rPh sb="6" eb="7">
      <t>アザ</t>
    </rPh>
    <rPh sb="7" eb="9">
      <t>ミナミハラ</t>
    </rPh>
    <rPh sb="9" eb="11">
      <t>チナイ</t>
    </rPh>
    <phoneticPr fontId="3"/>
  </si>
  <si>
    <t>5/24ロール撤去済</t>
    <rPh sb="7" eb="9">
      <t>テッキョ</t>
    </rPh>
    <rPh sb="9" eb="10">
      <t>スミ</t>
    </rPh>
    <phoneticPr fontId="3"/>
  </si>
  <si>
    <t>津山町横山字地志貝地内</t>
    <rPh sb="0" eb="2">
      <t>ツヤマ</t>
    </rPh>
    <rPh sb="2" eb="3">
      <t>マチ</t>
    </rPh>
    <rPh sb="3" eb="5">
      <t>ヨコヤマ</t>
    </rPh>
    <rPh sb="5" eb="6">
      <t>アザ</t>
    </rPh>
    <rPh sb="6" eb="7">
      <t>チ</t>
    </rPh>
    <rPh sb="7" eb="8">
      <t>シ</t>
    </rPh>
    <rPh sb="8" eb="9">
      <t>カイ</t>
    </rPh>
    <rPh sb="9" eb="10">
      <t>チ</t>
    </rPh>
    <rPh sb="10" eb="11">
      <t>ナイ</t>
    </rPh>
    <phoneticPr fontId="3"/>
  </si>
  <si>
    <t>青葉区川内地内</t>
    <rPh sb="0" eb="3">
      <t>アオバク</t>
    </rPh>
    <rPh sb="3" eb="5">
      <t>カワウチ</t>
    </rPh>
    <rPh sb="5" eb="6">
      <t>チ</t>
    </rPh>
    <rPh sb="6" eb="7">
      <t>ナイ</t>
    </rPh>
    <phoneticPr fontId="3"/>
  </si>
  <si>
    <t>栗駒沼倉上田地内</t>
    <rPh sb="0" eb="2">
      <t>クリコマ</t>
    </rPh>
    <rPh sb="2" eb="4">
      <t>ヌマクラ</t>
    </rPh>
    <rPh sb="4" eb="5">
      <t>ウエ</t>
    </rPh>
    <rPh sb="5" eb="6">
      <t>タ</t>
    </rPh>
    <rPh sb="6" eb="8">
      <t>チナイ</t>
    </rPh>
    <phoneticPr fontId="3"/>
  </si>
  <si>
    <t>仙台ロイヤルケアセンター北側</t>
    <rPh sb="0" eb="2">
      <t>センダイ</t>
    </rPh>
    <rPh sb="12" eb="14">
      <t>キタガワ</t>
    </rPh>
    <phoneticPr fontId="3"/>
  </si>
  <si>
    <t>秋保町長袋字大原５１－２地内付近</t>
    <rPh sb="0" eb="3">
      <t>アキウマチ</t>
    </rPh>
    <rPh sb="3" eb="4">
      <t>ナガ</t>
    </rPh>
    <rPh sb="4" eb="5">
      <t>フクロ</t>
    </rPh>
    <rPh sb="5" eb="6">
      <t>アザ</t>
    </rPh>
    <rPh sb="6" eb="8">
      <t>オオハラ</t>
    </rPh>
    <rPh sb="12" eb="14">
      <t>チナイ</t>
    </rPh>
    <rPh sb="14" eb="16">
      <t>フキン</t>
    </rPh>
    <phoneticPr fontId="3"/>
  </si>
  <si>
    <t>河川横断</t>
    <rPh sb="0" eb="2">
      <t>カセン</t>
    </rPh>
    <rPh sb="2" eb="4">
      <t>オウダン</t>
    </rPh>
    <phoneticPr fontId="3"/>
  </si>
  <si>
    <t>秋保町湯元字上原１０－１付近</t>
    <rPh sb="0" eb="3">
      <t>アキウマチ</t>
    </rPh>
    <rPh sb="3" eb="5">
      <t>ユモト</t>
    </rPh>
    <rPh sb="5" eb="6">
      <t>アザ</t>
    </rPh>
    <rPh sb="6" eb="8">
      <t>ウエハラ</t>
    </rPh>
    <rPh sb="12" eb="14">
      <t>フキン</t>
    </rPh>
    <phoneticPr fontId="3"/>
  </si>
  <si>
    <t>子グマ</t>
    <rPh sb="0" eb="1">
      <t>コ</t>
    </rPh>
    <phoneticPr fontId="3"/>
  </si>
  <si>
    <t>大衡字長原地内</t>
    <rPh sb="0" eb="2">
      <t>オオヒラ</t>
    </rPh>
    <rPh sb="2" eb="3">
      <t>アザ</t>
    </rPh>
    <rPh sb="3" eb="5">
      <t>ナガハラ</t>
    </rPh>
    <rPh sb="5" eb="7">
      <t>チナイ</t>
    </rPh>
    <phoneticPr fontId="3"/>
  </si>
  <si>
    <t>金成有壁地内</t>
    <rPh sb="0" eb="2">
      <t>カンナリ</t>
    </rPh>
    <rPh sb="2" eb="4">
      <t>アリカベ</t>
    </rPh>
    <rPh sb="4" eb="6">
      <t>チナイ</t>
    </rPh>
    <phoneticPr fontId="3"/>
  </si>
  <si>
    <t>有馬川へ</t>
    <rPh sb="0" eb="2">
      <t>アリマ</t>
    </rPh>
    <rPh sb="2" eb="3">
      <t>ガワ</t>
    </rPh>
    <phoneticPr fontId="3"/>
  </si>
  <si>
    <t>新田字大形地内</t>
    <rPh sb="0" eb="2">
      <t>ニッタ</t>
    </rPh>
    <rPh sb="2" eb="3">
      <t>アザ</t>
    </rPh>
    <rPh sb="3" eb="5">
      <t>オオガタ</t>
    </rPh>
    <rPh sb="5" eb="7">
      <t>チナイ</t>
    </rPh>
    <phoneticPr fontId="3"/>
  </si>
  <si>
    <t>大和町</t>
    <rPh sb="0" eb="3">
      <t>タイワチョウ</t>
    </rPh>
    <phoneticPr fontId="3"/>
  </si>
  <si>
    <t>発見者に話を聞いた</t>
    <rPh sb="0" eb="3">
      <t>ハッケンシャ</t>
    </rPh>
    <rPh sb="4" eb="5">
      <t>ハナシ</t>
    </rPh>
    <rPh sb="6" eb="7">
      <t>キ</t>
    </rPh>
    <phoneticPr fontId="3"/>
  </si>
  <si>
    <t>遠刈田温泉字八室地内</t>
    <rPh sb="0" eb="3">
      <t>トオガッタ</t>
    </rPh>
    <rPh sb="3" eb="5">
      <t>オンセン</t>
    </rPh>
    <rPh sb="5" eb="6">
      <t>アザ</t>
    </rPh>
    <rPh sb="6" eb="7">
      <t>ハチ</t>
    </rPh>
    <rPh sb="7" eb="8">
      <t>ムロ</t>
    </rPh>
    <rPh sb="8" eb="10">
      <t>チナイ</t>
    </rPh>
    <phoneticPr fontId="3"/>
  </si>
  <si>
    <t>倉庫破壊</t>
    <rPh sb="0" eb="2">
      <t>ソウコ</t>
    </rPh>
    <rPh sb="2" eb="4">
      <t>ハカイ</t>
    </rPh>
    <phoneticPr fontId="3"/>
  </si>
  <si>
    <t>更地</t>
    <rPh sb="0" eb="2">
      <t>サラチ</t>
    </rPh>
    <phoneticPr fontId="3"/>
  </si>
  <si>
    <t>一迫真坂字清水八幡原４３付近</t>
    <rPh sb="0" eb="2">
      <t>イチハサマ</t>
    </rPh>
    <rPh sb="2" eb="4">
      <t>マサカ</t>
    </rPh>
    <rPh sb="4" eb="5">
      <t>アザ</t>
    </rPh>
    <rPh sb="5" eb="7">
      <t>シミズ</t>
    </rPh>
    <rPh sb="7" eb="9">
      <t>ハチマン</t>
    </rPh>
    <rPh sb="9" eb="10">
      <t>ハラ</t>
    </rPh>
    <rPh sb="12" eb="14">
      <t>フキン</t>
    </rPh>
    <phoneticPr fontId="3"/>
  </si>
  <si>
    <t>子グマと思われる</t>
    <rPh sb="0" eb="1">
      <t>コ</t>
    </rPh>
    <rPh sb="4" eb="5">
      <t>オモ</t>
    </rPh>
    <phoneticPr fontId="3"/>
  </si>
  <si>
    <t>遠刈田温泉字鬼石原地内</t>
    <rPh sb="0" eb="3">
      <t>トオガッタ</t>
    </rPh>
    <rPh sb="3" eb="5">
      <t>オンセン</t>
    </rPh>
    <rPh sb="5" eb="6">
      <t>アザ</t>
    </rPh>
    <rPh sb="6" eb="7">
      <t>オニ</t>
    </rPh>
    <rPh sb="7" eb="9">
      <t>イシハラ</t>
    </rPh>
    <rPh sb="9" eb="11">
      <t>チナイ</t>
    </rPh>
    <phoneticPr fontId="3"/>
  </si>
  <si>
    <t>栗駒文字荒砥沢地内</t>
    <rPh sb="0" eb="2">
      <t>クリコマ</t>
    </rPh>
    <rPh sb="2" eb="4">
      <t>モジ</t>
    </rPh>
    <rPh sb="4" eb="5">
      <t>アラ</t>
    </rPh>
    <rPh sb="6" eb="7">
      <t>サワ</t>
    </rPh>
    <rPh sb="7" eb="9">
      <t>チナイ</t>
    </rPh>
    <phoneticPr fontId="3"/>
  </si>
  <si>
    <t>大森字樋ノ口地内</t>
    <rPh sb="0" eb="2">
      <t>オオモリ</t>
    </rPh>
    <rPh sb="2" eb="3">
      <t>アザ</t>
    </rPh>
    <rPh sb="3" eb="4">
      <t>ヒ</t>
    </rPh>
    <rPh sb="5" eb="6">
      <t>クチ</t>
    </rPh>
    <rPh sb="6" eb="8">
      <t>チナイ</t>
    </rPh>
    <phoneticPr fontId="3"/>
  </si>
  <si>
    <t>芋沢字二尺木地内</t>
    <rPh sb="0" eb="2">
      <t>イモザワ</t>
    </rPh>
    <rPh sb="2" eb="3">
      <t>アザ</t>
    </rPh>
    <rPh sb="3" eb="4">
      <t>ニ</t>
    </rPh>
    <rPh sb="4" eb="5">
      <t>シャク</t>
    </rPh>
    <rPh sb="5" eb="6">
      <t>キ</t>
    </rPh>
    <rPh sb="6" eb="8">
      <t>チナイ</t>
    </rPh>
    <phoneticPr fontId="3"/>
  </si>
  <si>
    <t>旧鶯沢町</t>
    <rPh sb="0" eb="1">
      <t>キュウ</t>
    </rPh>
    <rPh sb="1" eb="3">
      <t>ウグイスザワ</t>
    </rPh>
    <rPh sb="3" eb="4">
      <t>マチ</t>
    </rPh>
    <phoneticPr fontId="3"/>
  </si>
  <si>
    <t>鶯沢南郷原無番地付近</t>
    <rPh sb="0" eb="2">
      <t>ウグイスザワ</t>
    </rPh>
    <rPh sb="2" eb="4">
      <t>ナンゴウ</t>
    </rPh>
    <rPh sb="4" eb="5">
      <t>ハラ</t>
    </rPh>
    <rPh sb="5" eb="6">
      <t>ム</t>
    </rPh>
    <rPh sb="6" eb="8">
      <t>バンチ</t>
    </rPh>
    <rPh sb="8" eb="10">
      <t>フキン</t>
    </rPh>
    <phoneticPr fontId="3"/>
  </si>
  <si>
    <t>秋保町湯元字枇杷原１５番地内</t>
    <rPh sb="0" eb="3">
      <t>アキウマチ</t>
    </rPh>
    <rPh sb="3" eb="5">
      <t>ユモト</t>
    </rPh>
    <rPh sb="5" eb="6">
      <t>アザ</t>
    </rPh>
    <rPh sb="8" eb="9">
      <t>ハラ</t>
    </rPh>
    <rPh sb="11" eb="13">
      <t>バンチ</t>
    </rPh>
    <rPh sb="13" eb="14">
      <t>ナイ</t>
    </rPh>
    <phoneticPr fontId="3"/>
  </si>
  <si>
    <t>仮称提灯橋</t>
    <rPh sb="0" eb="2">
      <t>カショウ</t>
    </rPh>
    <rPh sb="2" eb="4">
      <t>チョウチン</t>
    </rPh>
    <rPh sb="4" eb="5">
      <t>バシ</t>
    </rPh>
    <phoneticPr fontId="3"/>
  </si>
  <si>
    <t>滝下１７９－１地内</t>
    <rPh sb="0" eb="2">
      <t>タキシタ</t>
    </rPh>
    <rPh sb="7" eb="9">
      <t>チナイ</t>
    </rPh>
    <phoneticPr fontId="3"/>
  </si>
  <si>
    <t>長清水北一番４９</t>
    <rPh sb="0" eb="3">
      <t>ナガシミズ</t>
    </rPh>
    <rPh sb="3" eb="4">
      <t>キタ</t>
    </rPh>
    <rPh sb="4" eb="6">
      <t>イチバン</t>
    </rPh>
    <phoneticPr fontId="3"/>
  </si>
  <si>
    <t>高城字井戸下・夏井付近</t>
    <rPh sb="0" eb="2">
      <t>タカシロ</t>
    </rPh>
    <rPh sb="2" eb="3">
      <t>アザ</t>
    </rPh>
    <rPh sb="3" eb="5">
      <t>イド</t>
    </rPh>
    <rPh sb="5" eb="6">
      <t>シタ</t>
    </rPh>
    <rPh sb="7" eb="9">
      <t>ナツイ</t>
    </rPh>
    <rPh sb="9" eb="11">
      <t>フキン</t>
    </rPh>
    <phoneticPr fontId="3"/>
  </si>
  <si>
    <t>花山字草木沢権現堂地内</t>
    <rPh sb="0" eb="2">
      <t>ハナヤマ</t>
    </rPh>
    <rPh sb="2" eb="3">
      <t>アザ</t>
    </rPh>
    <rPh sb="3" eb="6">
      <t>クサキザワ</t>
    </rPh>
    <rPh sb="6" eb="9">
      <t>ゴンゲンドウ</t>
    </rPh>
    <rPh sb="9" eb="11">
      <t>チナイ</t>
    </rPh>
    <phoneticPr fontId="3"/>
  </si>
  <si>
    <t>米泉字西野５８－２地内</t>
    <rPh sb="0" eb="1">
      <t>ヨネ</t>
    </rPh>
    <rPh sb="1" eb="2">
      <t>イズミ</t>
    </rPh>
    <rPh sb="2" eb="3">
      <t>アザ</t>
    </rPh>
    <rPh sb="3" eb="4">
      <t>ニシ</t>
    </rPh>
    <rPh sb="4" eb="5">
      <t>ノ</t>
    </rPh>
    <rPh sb="9" eb="10">
      <t>チ</t>
    </rPh>
    <rPh sb="10" eb="11">
      <t>ナイ</t>
    </rPh>
    <phoneticPr fontId="3"/>
  </si>
  <si>
    <t>斎川字鳥居坂南地内</t>
    <rPh sb="2" eb="3">
      <t>アザ</t>
    </rPh>
    <rPh sb="3" eb="5">
      <t>トリイ</t>
    </rPh>
    <rPh sb="5" eb="6">
      <t>サカ</t>
    </rPh>
    <rPh sb="6" eb="7">
      <t>ミナミ</t>
    </rPh>
    <rPh sb="7" eb="9">
      <t>チナイ</t>
    </rPh>
    <phoneticPr fontId="3"/>
  </si>
  <si>
    <t>中型犬程度</t>
    <rPh sb="0" eb="3">
      <t>チュウガタケン</t>
    </rPh>
    <rPh sb="3" eb="5">
      <t>テイド</t>
    </rPh>
    <phoneticPr fontId="3"/>
  </si>
  <si>
    <t>市の安心メール</t>
    <rPh sb="0" eb="1">
      <t>シ</t>
    </rPh>
    <rPh sb="2" eb="4">
      <t>アンシン</t>
    </rPh>
    <phoneticPr fontId="3"/>
  </si>
  <si>
    <t>若グマ</t>
    <rPh sb="0" eb="1">
      <t>ワカ</t>
    </rPh>
    <phoneticPr fontId="3"/>
  </si>
  <si>
    <t>注意喚起</t>
    <rPh sb="0" eb="2">
      <t>チュウイ</t>
    </rPh>
    <rPh sb="2" eb="4">
      <t>カンキ</t>
    </rPh>
    <phoneticPr fontId="3"/>
  </si>
  <si>
    <t>鶯沢袋中筋根地内</t>
    <rPh sb="0" eb="2">
      <t>ウグイスザワ</t>
    </rPh>
    <rPh sb="2" eb="3">
      <t>フクロ</t>
    </rPh>
    <rPh sb="3" eb="5">
      <t>ナカスジ</t>
    </rPh>
    <rPh sb="5" eb="6">
      <t>ネ</t>
    </rPh>
    <rPh sb="6" eb="8">
      <t>チナイ</t>
    </rPh>
    <phoneticPr fontId="3"/>
  </si>
  <si>
    <t>大郷町</t>
  </si>
  <si>
    <t>東成田字中板谷</t>
    <rPh sb="0" eb="3">
      <t>ヒガシナリタ</t>
    </rPh>
    <rPh sb="3" eb="4">
      <t>アザ</t>
    </rPh>
    <rPh sb="4" eb="5">
      <t>ナカ</t>
    </rPh>
    <rPh sb="5" eb="7">
      <t>イタヤ</t>
    </rPh>
    <phoneticPr fontId="3"/>
  </si>
  <si>
    <t>葉たばこ</t>
    <rPh sb="0" eb="1">
      <t>ハ</t>
    </rPh>
    <phoneticPr fontId="3"/>
  </si>
  <si>
    <t>リサイクル店「得」付近</t>
    <rPh sb="5" eb="6">
      <t>テン</t>
    </rPh>
    <rPh sb="7" eb="8">
      <t>トク</t>
    </rPh>
    <rPh sb="9" eb="11">
      <t>フキン</t>
    </rPh>
    <phoneticPr fontId="3"/>
  </si>
  <si>
    <t>国道３９８号</t>
    <rPh sb="0" eb="2">
      <t>コクドウ</t>
    </rPh>
    <rPh sb="5" eb="6">
      <t>ゴウ</t>
    </rPh>
    <phoneticPr fontId="3"/>
  </si>
  <si>
    <t>花山字本沢広瀬浦地内いっぷく公園付近</t>
    <rPh sb="0" eb="2">
      <t>ハナヤマ</t>
    </rPh>
    <rPh sb="2" eb="3">
      <t>アザ</t>
    </rPh>
    <rPh sb="3" eb="5">
      <t>ホンザワ</t>
    </rPh>
    <rPh sb="5" eb="7">
      <t>ヒロセ</t>
    </rPh>
    <rPh sb="7" eb="8">
      <t>ウラ</t>
    </rPh>
    <rPh sb="8" eb="9">
      <t>チ</t>
    </rPh>
    <rPh sb="9" eb="10">
      <t>ナイ</t>
    </rPh>
    <phoneticPr fontId="3"/>
  </si>
  <si>
    <t>鶯沢南郷五輪原地内</t>
    <rPh sb="0" eb="2">
      <t>ウグイスザワ</t>
    </rPh>
    <rPh sb="2" eb="4">
      <t>ナンゴウ</t>
    </rPh>
    <rPh sb="4" eb="6">
      <t>ゴリン</t>
    </rPh>
    <rPh sb="6" eb="7">
      <t>バラ</t>
    </rPh>
    <rPh sb="7" eb="9">
      <t>チナイ</t>
    </rPh>
    <phoneticPr fontId="3"/>
  </si>
  <si>
    <t>栗駒沼倉耕英東地内</t>
    <rPh sb="0" eb="2">
      <t>クリコマ</t>
    </rPh>
    <rPh sb="2" eb="4">
      <t>ヌマクラ</t>
    </rPh>
    <rPh sb="4" eb="6">
      <t>コウエイ</t>
    </rPh>
    <rPh sb="6" eb="7">
      <t>ヒガシ</t>
    </rPh>
    <rPh sb="7" eb="9">
      <t>チナイ</t>
    </rPh>
    <phoneticPr fontId="3"/>
  </si>
  <si>
    <t>栗原高原オートキャンプ場南側</t>
    <rPh sb="0" eb="2">
      <t>クリハラ</t>
    </rPh>
    <rPh sb="2" eb="4">
      <t>コウゲン</t>
    </rPh>
    <rPh sb="11" eb="12">
      <t>ジョウ</t>
    </rPh>
    <rPh sb="12" eb="14">
      <t>ミナミガワ</t>
    </rPh>
    <phoneticPr fontId="3"/>
  </si>
  <si>
    <t>鶯沢北郷早坂地内</t>
    <rPh sb="0" eb="2">
      <t>ウグイスザワ</t>
    </rPh>
    <rPh sb="2" eb="4">
      <t>ホクゴウ</t>
    </rPh>
    <rPh sb="4" eb="6">
      <t>ハヤサカ</t>
    </rPh>
    <rPh sb="6" eb="8">
      <t>チナイ</t>
    </rPh>
    <phoneticPr fontId="3"/>
  </si>
  <si>
    <t>鳥獣被害対策実施隊区長隊長に連絡</t>
    <rPh sb="0" eb="2">
      <t>チョウジュウ</t>
    </rPh>
    <rPh sb="2" eb="4">
      <t>ヒガイ</t>
    </rPh>
    <rPh sb="4" eb="6">
      <t>タイサク</t>
    </rPh>
    <rPh sb="6" eb="8">
      <t>ジッシ</t>
    </rPh>
    <rPh sb="8" eb="9">
      <t>タイ</t>
    </rPh>
    <rPh sb="9" eb="11">
      <t>クチョウ</t>
    </rPh>
    <rPh sb="11" eb="13">
      <t>タイチョウ</t>
    </rPh>
    <rPh sb="14" eb="16">
      <t>レンラク</t>
    </rPh>
    <phoneticPr fontId="3"/>
  </si>
  <si>
    <t>落合松坂字大角西地内</t>
    <rPh sb="0" eb="2">
      <t>オチアイ</t>
    </rPh>
    <rPh sb="2" eb="4">
      <t>マツザカ</t>
    </rPh>
    <rPh sb="4" eb="5">
      <t>アザ</t>
    </rPh>
    <rPh sb="5" eb="7">
      <t>オオカド</t>
    </rPh>
    <rPh sb="7" eb="8">
      <t>ニシ</t>
    </rPh>
    <rPh sb="8" eb="10">
      <t>チナイ</t>
    </rPh>
    <phoneticPr fontId="3"/>
  </si>
  <si>
    <t>花山字草木沢向小田地内</t>
    <rPh sb="0" eb="2">
      <t>ハナヤマ</t>
    </rPh>
    <rPh sb="2" eb="3">
      <t>アザ</t>
    </rPh>
    <rPh sb="3" eb="6">
      <t>クサキザワ</t>
    </rPh>
    <rPh sb="6" eb="7">
      <t>ム</t>
    </rPh>
    <rPh sb="7" eb="9">
      <t>オダ</t>
    </rPh>
    <rPh sb="9" eb="11">
      <t>チナイ</t>
    </rPh>
    <phoneticPr fontId="3"/>
  </si>
  <si>
    <t>ダム周辺</t>
    <rPh sb="2" eb="4">
      <t>シュウヘン</t>
    </rPh>
    <phoneticPr fontId="3"/>
  </si>
  <si>
    <t>一迫柳目字持くれ沢地内</t>
    <rPh sb="0" eb="2">
      <t>イチハサマ</t>
    </rPh>
    <rPh sb="2" eb="3">
      <t>ヤナギ</t>
    </rPh>
    <rPh sb="3" eb="4">
      <t>メ</t>
    </rPh>
    <rPh sb="4" eb="5">
      <t>アザ</t>
    </rPh>
    <rPh sb="5" eb="6">
      <t>モ</t>
    </rPh>
    <rPh sb="8" eb="9">
      <t>サワ</t>
    </rPh>
    <rPh sb="9" eb="11">
      <t>チナイ</t>
    </rPh>
    <phoneticPr fontId="3"/>
  </si>
  <si>
    <t>県道古川一迫線付近</t>
    <rPh sb="0" eb="2">
      <t>ケンドウ</t>
    </rPh>
    <rPh sb="2" eb="4">
      <t>フルカワ</t>
    </rPh>
    <rPh sb="4" eb="6">
      <t>イチハサマ</t>
    </rPh>
    <rPh sb="6" eb="7">
      <t>セン</t>
    </rPh>
    <rPh sb="7" eb="9">
      <t>フキン</t>
    </rPh>
    <phoneticPr fontId="3"/>
  </si>
  <si>
    <t>花山字草木沢小高屋敷地内</t>
    <rPh sb="0" eb="2">
      <t>ハナヤマ</t>
    </rPh>
    <rPh sb="2" eb="3">
      <t>アザ</t>
    </rPh>
    <rPh sb="3" eb="6">
      <t>クサキザワ</t>
    </rPh>
    <rPh sb="6" eb="8">
      <t>コダカ</t>
    </rPh>
    <rPh sb="8" eb="10">
      <t>ヤシキ</t>
    </rPh>
    <rPh sb="10" eb="12">
      <t>チナイ</t>
    </rPh>
    <phoneticPr fontId="3"/>
  </si>
  <si>
    <t>旧築館町</t>
    <rPh sb="0" eb="1">
      <t>キュウ</t>
    </rPh>
    <rPh sb="1" eb="3">
      <t>ツキダテ</t>
    </rPh>
    <rPh sb="3" eb="4">
      <t>マチ</t>
    </rPh>
    <phoneticPr fontId="3"/>
  </si>
  <si>
    <t>築館高田１－３－１５</t>
    <rPh sb="0" eb="2">
      <t>ツキダテ</t>
    </rPh>
    <rPh sb="2" eb="4">
      <t>タカダ</t>
    </rPh>
    <phoneticPr fontId="3"/>
  </si>
  <si>
    <t>国道４号</t>
    <rPh sb="0" eb="2">
      <t>コクドウ</t>
    </rPh>
    <rPh sb="3" eb="4">
      <t>ゴウ</t>
    </rPh>
    <phoneticPr fontId="3"/>
  </si>
  <si>
    <t>防災無線・注意喚起</t>
    <rPh sb="0" eb="2">
      <t>ボウサイ</t>
    </rPh>
    <rPh sb="2" eb="4">
      <t>ムセン</t>
    </rPh>
    <rPh sb="5" eb="7">
      <t>チュウイ</t>
    </rPh>
    <rPh sb="7" eb="9">
      <t>カンキ</t>
    </rPh>
    <phoneticPr fontId="3"/>
  </si>
  <si>
    <t>岩出山南沢字宮守沢地内</t>
    <rPh sb="0" eb="3">
      <t>イワデヤマ</t>
    </rPh>
    <rPh sb="3" eb="5">
      <t>ミナミサワ</t>
    </rPh>
    <rPh sb="5" eb="6">
      <t>アザ</t>
    </rPh>
    <rPh sb="6" eb="7">
      <t>ミヤ</t>
    </rPh>
    <rPh sb="7" eb="8">
      <t>モリ</t>
    </rPh>
    <rPh sb="8" eb="9">
      <t>サワ</t>
    </rPh>
    <rPh sb="9" eb="10">
      <t>チ</t>
    </rPh>
    <rPh sb="10" eb="11">
      <t>ナイ</t>
    </rPh>
    <phoneticPr fontId="3"/>
  </si>
  <si>
    <t>国道４５７号</t>
    <rPh sb="0" eb="2">
      <t>コクドウ</t>
    </rPh>
    <rPh sb="5" eb="6">
      <t>ゴウ</t>
    </rPh>
    <phoneticPr fontId="3"/>
  </si>
  <si>
    <t>花山字本沢沼山地内</t>
    <rPh sb="0" eb="2">
      <t>ハナヤマ</t>
    </rPh>
    <rPh sb="2" eb="3">
      <t>アザ</t>
    </rPh>
    <rPh sb="3" eb="4">
      <t>モト</t>
    </rPh>
    <rPh sb="4" eb="5">
      <t>サワ</t>
    </rPh>
    <rPh sb="5" eb="6">
      <t>ヌマ</t>
    </rPh>
    <rPh sb="6" eb="7">
      <t>ヤマ</t>
    </rPh>
    <rPh sb="7" eb="8">
      <t>チ</t>
    </rPh>
    <rPh sb="8" eb="9">
      <t>ナイ</t>
    </rPh>
    <phoneticPr fontId="3"/>
  </si>
  <si>
    <t>熊ヶ根字関地内</t>
    <rPh sb="0" eb="3">
      <t>クマガネ</t>
    </rPh>
    <rPh sb="3" eb="4">
      <t>アザ</t>
    </rPh>
    <rPh sb="4" eb="5">
      <t>セキ</t>
    </rPh>
    <rPh sb="5" eb="6">
      <t>チ</t>
    </rPh>
    <rPh sb="6" eb="7">
      <t>ナイ</t>
    </rPh>
    <phoneticPr fontId="3"/>
  </si>
  <si>
    <t>宮崎字君子地内</t>
    <rPh sb="0" eb="2">
      <t>ミヤザキ</t>
    </rPh>
    <rPh sb="2" eb="3">
      <t>アザ</t>
    </rPh>
    <rPh sb="3" eb="5">
      <t>クンシ</t>
    </rPh>
    <rPh sb="5" eb="7">
      <t>チナイ</t>
    </rPh>
    <phoneticPr fontId="3"/>
  </si>
  <si>
    <t>上多田川岩滝地内</t>
    <rPh sb="0" eb="1">
      <t>ウエ</t>
    </rPh>
    <rPh sb="1" eb="3">
      <t>オオタ</t>
    </rPh>
    <rPh sb="3" eb="4">
      <t>カワ</t>
    </rPh>
    <rPh sb="4" eb="6">
      <t>イワタキ</t>
    </rPh>
    <rPh sb="6" eb="8">
      <t>チナイ</t>
    </rPh>
    <phoneticPr fontId="3"/>
  </si>
  <si>
    <t>宮崎字早坂一番地内</t>
    <rPh sb="0" eb="2">
      <t>ミヤザキ</t>
    </rPh>
    <rPh sb="2" eb="3">
      <t>アザ</t>
    </rPh>
    <rPh sb="3" eb="5">
      <t>ハヤサカ</t>
    </rPh>
    <rPh sb="5" eb="7">
      <t>イチバン</t>
    </rPh>
    <rPh sb="7" eb="9">
      <t>チナイ</t>
    </rPh>
    <phoneticPr fontId="3"/>
  </si>
  <si>
    <t>仙台市泉区</t>
    <rPh sb="0" eb="3">
      <t>センダイシ</t>
    </rPh>
    <rPh sb="3" eb="5">
      <t>イズミク</t>
    </rPh>
    <phoneticPr fontId="3"/>
  </si>
  <si>
    <t>泉ヶ岳表コース山頂付近</t>
    <rPh sb="0" eb="1">
      <t>イズミ</t>
    </rPh>
    <rPh sb="2" eb="3">
      <t>タケ</t>
    </rPh>
    <rPh sb="3" eb="4">
      <t>オモテ</t>
    </rPh>
    <rPh sb="7" eb="9">
      <t>サンチョウ</t>
    </rPh>
    <rPh sb="9" eb="11">
      <t>フキン</t>
    </rPh>
    <phoneticPr fontId="3"/>
  </si>
  <si>
    <t>登山道入口で注意喚起</t>
    <rPh sb="0" eb="3">
      <t>トザンドウ</t>
    </rPh>
    <rPh sb="3" eb="5">
      <t>イリグチ</t>
    </rPh>
    <rPh sb="6" eb="8">
      <t>チュウイ</t>
    </rPh>
    <rPh sb="8" eb="10">
      <t>カンキ</t>
    </rPh>
    <phoneticPr fontId="3"/>
  </si>
  <si>
    <t>宮崎字金沢一番地内</t>
    <rPh sb="0" eb="2">
      <t>ミヤザキ</t>
    </rPh>
    <rPh sb="2" eb="3">
      <t>アザ</t>
    </rPh>
    <rPh sb="3" eb="5">
      <t>カナザワ</t>
    </rPh>
    <rPh sb="5" eb="7">
      <t>イチバン</t>
    </rPh>
    <rPh sb="7" eb="9">
      <t>チナイ</t>
    </rPh>
    <phoneticPr fontId="3"/>
  </si>
  <si>
    <t>実沢字新坂沢</t>
    <rPh sb="0" eb="2">
      <t>サネザワ</t>
    </rPh>
    <rPh sb="2" eb="3">
      <t>アザ</t>
    </rPh>
    <rPh sb="3" eb="5">
      <t>ニイサカ</t>
    </rPh>
    <rPh sb="5" eb="6">
      <t>ザワ</t>
    </rPh>
    <phoneticPr fontId="3"/>
  </si>
  <si>
    <t>自動車学校西側河川敷</t>
    <rPh sb="0" eb="3">
      <t>ジドウシャ</t>
    </rPh>
    <rPh sb="3" eb="5">
      <t>ガッコウ</t>
    </rPh>
    <rPh sb="5" eb="7">
      <t>ニシガワ</t>
    </rPh>
    <rPh sb="7" eb="10">
      <t>カセンジキ</t>
    </rPh>
    <phoneticPr fontId="3"/>
  </si>
  <si>
    <t>広報・パトロール</t>
    <rPh sb="0" eb="2">
      <t>コウホウ</t>
    </rPh>
    <phoneticPr fontId="3"/>
  </si>
  <si>
    <t>鳴子温泉鬼首字梨ノ木周辺</t>
    <rPh sb="0" eb="2">
      <t>ナルコ</t>
    </rPh>
    <rPh sb="2" eb="4">
      <t>オンセン</t>
    </rPh>
    <rPh sb="4" eb="6">
      <t>オニコウベ</t>
    </rPh>
    <rPh sb="6" eb="7">
      <t>アザ</t>
    </rPh>
    <rPh sb="7" eb="8">
      <t>ナシ</t>
    </rPh>
    <rPh sb="9" eb="10">
      <t>キ</t>
    </rPh>
    <rPh sb="10" eb="12">
      <t>シュウヘン</t>
    </rPh>
    <phoneticPr fontId="3"/>
  </si>
  <si>
    <t>パトロール・爆竹</t>
    <rPh sb="6" eb="8">
      <t>バクチク</t>
    </rPh>
    <phoneticPr fontId="3"/>
  </si>
  <si>
    <t>県道鹿島台高清水線上</t>
    <rPh sb="0" eb="2">
      <t>ケンドウ</t>
    </rPh>
    <rPh sb="2" eb="5">
      <t>カシマダイ</t>
    </rPh>
    <rPh sb="5" eb="8">
      <t>タカシミズ</t>
    </rPh>
    <rPh sb="8" eb="9">
      <t>セン</t>
    </rPh>
    <rPh sb="9" eb="10">
      <t>ジョウ</t>
    </rPh>
    <phoneticPr fontId="3"/>
  </si>
  <si>
    <t>被害量：3本程度</t>
    <rPh sb="0" eb="3">
      <t>ヒガイリョウ</t>
    </rPh>
    <rPh sb="5" eb="6">
      <t>ホン</t>
    </rPh>
    <rPh sb="6" eb="8">
      <t>テイド</t>
    </rPh>
    <phoneticPr fontId="3"/>
  </si>
  <si>
    <t>被害量：木3本程度</t>
    <rPh sb="0" eb="3">
      <t>ヒガイリョウ</t>
    </rPh>
    <rPh sb="4" eb="5">
      <t>キ</t>
    </rPh>
    <rPh sb="6" eb="7">
      <t>ホン</t>
    </rPh>
    <rPh sb="7" eb="9">
      <t>テイド</t>
    </rPh>
    <phoneticPr fontId="3"/>
  </si>
  <si>
    <t>宮崎字西向地内</t>
    <rPh sb="0" eb="2">
      <t>ミヤザキ</t>
    </rPh>
    <rPh sb="2" eb="3">
      <t>アザ</t>
    </rPh>
    <rPh sb="3" eb="4">
      <t>ニシ</t>
    </rPh>
    <rPh sb="4" eb="5">
      <t>ム</t>
    </rPh>
    <rPh sb="5" eb="7">
      <t>チナイ</t>
    </rPh>
    <phoneticPr fontId="3"/>
  </si>
  <si>
    <t>水田沿い</t>
    <rPh sb="0" eb="2">
      <t>スイデン</t>
    </rPh>
    <rPh sb="2" eb="3">
      <t>ゾ</t>
    </rPh>
    <phoneticPr fontId="3"/>
  </si>
  <si>
    <t>パトロール・広報活動</t>
    <rPh sb="6" eb="8">
      <t>コウホウ</t>
    </rPh>
    <rPh sb="8" eb="10">
      <t>カツドウ</t>
    </rPh>
    <phoneticPr fontId="3"/>
  </si>
  <si>
    <t>パトロール・注意喚起</t>
    <rPh sb="6" eb="8">
      <t>チュウイ</t>
    </rPh>
    <rPh sb="8" eb="10">
      <t>カンキ</t>
    </rPh>
    <phoneticPr fontId="3"/>
  </si>
  <si>
    <t>鳴子トンネル入口付近</t>
    <rPh sb="0" eb="2">
      <t>ナルコ</t>
    </rPh>
    <rPh sb="6" eb="8">
      <t>イリグチ</t>
    </rPh>
    <rPh sb="8" eb="10">
      <t>フキン</t>
    </rPh>
    <phoneticPr fontId="3"/>
  </si>
  <si>
    <t>鹿島台深谷字塚ノ入地内</t>
    <rPh sb="0" eb="3">
      <t>カシマダイ</t>
    </rPh>
    <rPh sb="3" eb="5">
      <t>フカヤ</t>
    </rPh>
    <rPh sb="5" eb="6">
      <t>アザ</t>
    </rPh>
    <rPh sb="6" eb="7">
      <t>ツカ</t>
    </rPh>
    <rPh sb="8" eb="9">
      <t>イリ</t>
    </rPh>
    <rPh sb="9" eb="11">
      <t>チナイ</t>
    </rPh>
    <phoneticPr fontId="3"/>
  </si>
  <si>
    <t>斎川字地官山付近</t>
    <rPh sb="0" eb="2">
      <t>サイカワ</t>
    </rPh>
    <rPh sb="2" eb="3">
      <t>アザ</t>
    </rPh>
    <rPh sb="3" eb="4">
      <t>チ</t>
    </rPh>
    <rPh sb="4" eb="5">
      <t>カン</t>
    </rPh>
    <rPh sb="5" eb="6">
      <t>ヤマ</t>
    </rPh>
    <rPh sb="6" eb="8">
      <t>フキン</t>
    </rPh>
    <phoneticPr fontId="3"/>
  </si>
  <si>
    <t>鳴子温泉字川袋９－１</t>
    <rPh sb="0" eb="4">
      <t>ナルコオンセン</t>
    </rPh>
    <rPh sb="4" eb="5">
      <t>アザ</t>
    </rPh>
    <rPh sb="5" eb="6">
      <t>カワ</t>
    </rPh>
    <rPh sb="6" eb="7">
      <t>フクロ</t>
    </rPh>
    <phoneticPr fontId="3"/>
  </si>
  <si>
    <t>芋沢字大竹原地区</t>
    <rPh sb="0" eb="1">
      <t>イモ</t>
    </rPh>
    <rPh sb="1" eb="2">
      <t>サワ</t>
    </rPh>
    <rPh sb="2" eb="3">
      <t>アザ</t>
    </rPh>
    <rPh sb="3" eb="5">
      <t>オオタケ</t>
    </rPh>
    <rPh sb="5" eb="6">
      <t>ハラ</t>
    </rPh>
    <rPh sb="6" eb="8">
      <t>チク</t>
    </rPh>
    <phoneticPr fontId="3"/>
  </si>
  <si>
    <t>大崎市岩出山下野目南原地区</t>
    <rPh sb="0" eb="3">
      <t>オオサキシ</t>
    </rPh>
    <rPh sb="3" eb="6">
      <t>イワデヤマ</t>
    </rPh>
    <rPh sb="6" eb="7">
      <t>シモ</t>
    </rPh>
    <rPh sb="7" eb="8">
      <t>ノ</t>
    </rPh>
    <rPh sb="8" eb="9">
      <t>メ</t>
    </rPh>
    <rPh sb="9" eb="11">
      <t>ナンバラ</t>
    </rPh>
    <rPh sb="11" eb="13">
      <t>チク</t>
    </rPh>
    <phoneticPr fontId="3"/>
  </si>
  <si>
    <t>秋保町長袋字堤下地区</t>
    <rPh sb="0" eb="3">
      <t>アキウマチ</t>
    </rPh>
    <rPh sb="3" eb="4">
      <t>ナガ</t>
    </rPh>
    <rPh sb="4" eb="5">
      <t>フクロ</t>
    </rPh>
    <rPh sb="5" eb="6">
      <t>アザ</t>
    </rPh>
    <rPh sb="6" eb="7">
      <t>ツツミ</t>
    </rPh>
    <rPh sb="7" eb="8">
      <t>シタ</t>
    </rPh>
    <rPh sb="8" eb="10">
      <t>チク</t>
    </rPh>
    <phoneticPr fontId="3"/>
  </si>
  <si>
    <t>吉田字湯名沢</t>
    <rPh sb="0" eb="2">
      <t>ヨシダ</t>
    </rPh>
    <rPh sb="2" eb="3">
      <t>アザ</t>
    </rPh>
    <rPh sb="3" eb="4">
      <t>ユ</t>
    </rPh>
    <rPh sb="4" eb="5">
      <t>ナ</t>
    </rPh>
    <rPh sb="5" eb="6">
      <t>サワ</t>
    </rPh>
    <phoneticPr fontId="3"/>
  </si>
  <si>
    <t>大字前川字松葉森山周辺</t>
    <rPh sb="0" eb="2">
      <t>オオアザ</t>
    </rPh>
    <rPh sb="2" eb="4">
      <t>マエカワ</t>
    </rPh>
    <rPh sb="4" eb="5">
      <t>アザ</t>
    </rPh>
    <rPh sb="5" eb="7">
      <t>マツバ</t>
    </rPh>
    <rPh sb="7" eb="9">
      <t>モリヤマ</t>
    </rPh>
    <rPh sb="9" eb="11">
      <t>シュウヘン</t>
    </rPh>
    <phoneticPr fontId="3"/>
  </si>
  <si>
    <t>追い払い花火</t>
    <rPh sb="0" eb="1">
      <t>オ</t>
    </rPh>
    <rPh sb="2" eb="3">
      <t>ハラ</t>
    </rPh>
    <rPh sb="4" eb="6">
      <t>ハナビ</t>
    </rPh>
    <phoneticPr fontId="3"/>
  </si>
  <si>
    <t>迫町新田字大浦地内</t>
    <rPh sb="0" eb="2">
      <t>ハサマチョウ</t>
    </rPh>
    <rPh sb="2" eb="4">
      <t>ニッタ</t>
    </rPh>
    <rPh sb="4" eb="5">
      <t>アザ</t>
    </rPh>
    <rPh sb="5" eb="7">
      <t>オオウラ</t>
    </rPh>
    <rPh sb="7" eb="8">
      <t>チ</t>
    </rPh>
    <rPh sb="8" eb="9">
      <t>ナイ</t>
    </rPh>
    <phoneticPr fontId="3"/>
  </si>
  <si>
    <t>築館字赤沢地内</t>
    <rPh sb="0" eb="2">
      <t>ツキダテ</t>
    </rPh>
    <rPh sb="2" eb="3">
      <t>アザ</t>
    </rPh>
    <rPh sb="3" eb="5">
      <t>アカサワ</t>
    </rPh>
    <rPh sb="5" eb="6">
      <t>チ</t>
    </rPh>
    <rPh sb="6" eb="7">
      <t>ナイ</t>
    </rPh>
    <phoneticPr fontId="3"/>
  </si>
  <si>
    <t>有害鳥獣捕獲実施中</t>
    <rPh sb="0" eb="2">
      <t>ユウガイ</t>
    </rPh>
    <rPh sb="2" eb="4">
      <t>チョウジュウ</t>
    </rPh>
    <rPh sb="4" eb="6">
      <t>ホカク</t>
    </rPh>
    <rPh sb="6" eb="8">
      <t>ジッシ</t>
    </rPh>
    <rPh sb="8" eb="9">
      <t>チュウ</t>
    </rPh>
    <phoneticPr fontId="3"/>
  </si>
  <si>
    <t>根白石字堂所屋敷５３－３</t>
    <rPh sb="0" eb="3">
      <t>ネノシロイシ</t>
    </rPh>
    <rPh sb="3" eb="4">
      <t>アザ</t>
    </rPh>
    <rPh sb="4" eb="5">
      <t>ドウ</t>
    </rPh>
    <rPh sb="5" eb="6">
      <t>ショ</t>
    </rPh>
    <rPh sb="6" eb="8">
      <t>ヤシキ</t>
    </rPh>
    <phoneticPr fontId="3"/>
  </si>
  <si>
    <t>住宅敷地内作業小屋</t>
    <rPh sb="0" eb="2">
      <t>ジュウタク</t>
    </rPh>
    <rPh sb="2" eb="5">
      <t>シキチナイ</t>
    </rPh>
    <rPh sb="5" eb="7">
      <t>サギョウ</t>
    </rPh>
    <rPh sb="7" eb="9">
      <t>ゴヤ</t>
    </rPh>
    <phoneticPr fontId="3"/>
  </si>
  <si>
    <t>米ぬかが誘因</t>
    <rPh sb="0" eb="1">
      <t>コメ</t>
    </rPh>
    <rPh sb="4" eb="6">
      <t>ユウイン</t>
    </rPh>
    <phoneticPr fontId="3"/>
  </si>
  <si>
    <t>茂庭字生出森東</t>
    <rPh sb="0" eb="2">
      <t>モニワ</t>
    </rPh>
    <rPh sb="2" eb="3">
      <t>アザ</t>
    </rPh>
    <rPh sb="3" eb="5">
      <t>オイデ</t>
    </rPh>
    <rPh sb="5" eb="7">
      <t>モリヒガシ</t>
    </rPh>
    <phoneticPr fontId="3"/>
  </si>
  <si>
    <t>北上町女川字蔵和田山</t>
    <rPh sb="0" eb="3">
      <t>キタカミマチ</t>
    </rPh>
    <rPh sb="3" eb="5">
      <t>オナガワ</t>
    </rPh>
    <rPh sb="5" eb="6">
      <t>アザ</t>
    </rPh>
    <rPh sb="6" eb="7">
      <t>クラ</t>
    </rPh>
    <rPh sb="7" eb="10">
      <t>ワダヤマ</t>
    </rPh>
    <phoneticPr fontId="3"/>
  </si>
  <si>
    <t>下多田川字山田原一番９地内</t>
    <rPh sb="0" eb="1">
      <t>シモ</t>
    </rPh>
    <rPh sb="1" eb="3">
      <t>タダ</t>
    </rPh>
    <rPh sb="3" eb="4">
      <t>カワ</t>
    </rPh>
    <rPh sb="4" eb="5">
      <t>アザ</t>
    </rPh>
    <rPh sb="5" eb="8">
      <t>ヤマダハラ</t>
    </rPh>
    <rPh sb="8" eb="10">
      <t>イチバン</t>
    </rPh>
    <rPh sb="11" eb="13">
      <t>チナイ</t>
    </rPh>
    <phoneticPr fontId="3"/>
  </si>
  <si>
    <t>牛の餌</t>
    <rPh sb="0" eb="1">
      <t>ウシ</t>
    </rPh>
    <rPh sb="2" eb="3">
      <t>エサ</t>
    </rPh>
    <phoneticPr fontId="3"/>
  </si>
  <si>
    <t>執拗に出没するようであれば駆除を検討</t>
    <rPh sb="0" eb="2">
      <t>シツヨウ</t>
    </rPh>
    <rPh sb="3" eb="5">
      <t>シュツボツ</t>
    </rPh>
    <rPh sb="13" eb="15">
      <t>クジョ</t>
    </rPh>
    <rPh sb="16" eb="18">
      <t>ケントウ</t>
    </rPh>
    <phoneticPr fontId="3"/>
  </si>
  <si>
    <t>飯野字高屋敷</t>
    <rPh sb="0" eb="2">
      <t>イイノ</t>
    </rPh>
    <rPh sb="2" eb="3">
      <t>アザ</t>
    </rPh>
    <rPh sb="3" eb="6">
      <t>タカヤシキ</t>
    </rPh>
    <phoneticPr fontId="3"/>
  </si>
  <si>
    <t>２０cm程度</t>
    <rPh sb="4" eb="6">
      <t>テイド</t>
    </rPh>
    <phoneticPr fontId="3"/>
  </si>
  <si>
    <t>皿貝字松ノ木</t>
    <rPh sb="0" eb="1">
      <t>サラ</t>
    </rPh>
    <rPh sb="1" eb="2">
      <t>カイ</t>
    </rPh>
    <rPh sb="2" eb="3">
      <t>アザ</t>
    </rPh>
    <rPh sb="3" eb="4">
      <t>マツ</t>
    </rPh>
    <rPh sb="5" eb="6">
      <t>キ</t>
    </rPh>
    <phoneticPr fontId="3"/>
  </si>
  <si>
    <t>区長宛て連絡</t>
    <rPh sb="0" eb="2">
      <t>クチョウ</t>
    </rPh>
    <rPh sb="2" eb="3">
      <t>ア</t>
    </rPh>
    <rPh sb="4" eb="6">
      <t>レンラク</t>
    </rPh>
    <phoneticPr fontId="3"/>
  </si>
  <si>
    <t>芳ノ口１５０</t>
    <rPh sb="0" eb="1">
      <t>ヨシ</t>
    </rPh>
    <rPh sb="2" eb="3">
      <t>クチ</t>
    </rPh>
    <phoneticPr fontId="3"/>
  </si>
  <si>
    <t>築館字横須賀山口４２付近</t>
    <rPh sb="0" eb="2">
      <t>ツキダテ</t>
    </rPh>
    <rPh sb="2" eb="3">
      <t>アザ</t>
    </rPh>
    <rPh sb="3" eb="6">
      <t>ヨコスカ</t>
    </rPh>
    <rPh sb="6" eb="8">
      <t>ヤマグチ</t>
    </rPh>
    <rPh sb="10" eb="12">
      <t>フキン</t>
    </rPh>
    <phoneticPr fontId="3"/>
  </si>
  <si>
    <t>荒川堤防</t>
    <rPh sb="0" eb="2">
      <t>アラカワ</t>
    </rPh>
    <rPh sb="2" eb="4">
      <t>テイボウ</t>
    </rPh>
    <phoneticPr fontId="3"/>
  </si>
  <si>
    <t>岩出山字上宮小黒崎前周辺</t>
    <rPh sb="0" eb="3">
      <t>イワデヤマ</t>
    </rPh>
    <rPh sb="3" eb="4">
      <t>アザ</t>
    </rPh>
    <rPh sb="4" eb="5">
      <t>カミ</t>
    </rPh>
    <rPh sb="5" eb="6">
      <t>ミヤ</t>
    </rPh>
    <rPh sb="6" eb="7">
      <t>ショウ</t>
    </rPh>
    <rPh sb="7" eb="9">
      <t>クロサキ</t>
    </rPh>
    <rPh sb="9" eb="10">
      <t>マエ</t>
    </rPh>
    <rPh sb="10" eb="12">
      <t>シュウヘン</t>
    </rPh>
    <phoneticPr fontId="3"/>
  </si>
  <si>
    <t>クリーンセンター付近</t>
    <rPh sb="8" eb="10">
      <t>フキン</t>
    </rPh>
    <phoneticPr fontId="3"/>
  </si>
  <si>
    <t>岩出山池月字山口地内</t>
    <rPh sb="0" eb="3">
      <t>イワデヤマ</t>
    </rPh>
    <rPh sb="3" eb="5">
      <t>イケヅキ</t>
    </rPh>
    <rPh sb="5" eb="6">
      <t>アザ</t>
    </rPh>
    <rPh sb="6" eb="8">
      <t>ヤマグチ</t>
    </rPh>
    <rPh sb="8" eb="10">
      <t>チナイ</t>
    </rPh>
    <phoneticPr fontId="3"/>
  </si>
  <si>
    <t>畦道</t>
    <rPh sb="0" eb="2">
      <t>アゼミチ</t>
    </rPh>
    <phoneticPr fontId="3"/>
  </si>
  <si>
    <t>大倉字山野沢地内</t>
    <rPh sb="0" eb="2">
      <t>オオクラ</t>
    </rPh>
    <rPh sb="2" eb="3">
      <t>アザ</t>
    </rPh>
    <rPh sb="3" eb="5">
      <t>ヤマノ</t>
    </rPh>
    <rPh sb="5" eb="6">
      <t>サワ</t>
    </rPh>
    <rPh sb="6" eb="8">
      <t>チナイ</t>
    </rPh>
    <phoneticPr fontId="3"/>
  </si>
  <si>
    <t>築館字上宮野秋山前地内</t>
    <rPh sb="0" eb="2">
      <t>ツキダテ</t>
    </rPh>
    <rPh sb="2" eb="3">
      <t>アザ</t>
    </rPh>
    <rPh sb="3" eb="4">
      <t>ウエ</t>
    </rPh>
    <rPh sb="4" eb="6">
      <t>ミヤノ</t>
    </rPh>
    <rPh sb="6" eb="8">
      <t>アキヤマ</t>
    </rPh>
    <rPh sb="8" eb="9">
      <t>マエ</t>
    </rPh>
    <rPh sb="9" eb="11">
      <t>チナイ</t>
    </rPh>
    <phoneticPr fontId="3"/>
  </si>
  <si>
    <t>秋山大橋周辺</t>
    <rPh sb="0" eb="2">
      <t>アキヤマ</t>
    </rPh>
    <rPh sb="2" eb="4">
      <t>オオハシ</t>
    </rPh>
    <rPh sb="4" eb="6">
      <t>シュウヘン</t>
    </rPh>
    <phoneticPr fontId="3"/>
  </si>
  <si>
    <t>津山町柳津字沢田地内</t>
    <rPh sb="0" eb="2">
      <t>ツヤマ</t>
    </rPh>
    <rPh sb="2" eb="3">
      <t>マチ</t>
    </rPh>
    <rPh sb="3" eb="5">
      <t>ヤナイヅ</t>
    </rPh>
    <rPh sb="5" eb="6">
      <t>アザ</t>
    </rPh>
    <rPh sb="6" eb="8">
      <t>サワタ</t>
    </rPh>
    <rPh sb="8" eb="10">
      <t>チナイ</t>
    </rPh>
    <phoneticPr fontId="3"/>
  </si>
  <si>
    <t>種もみ・大豆</t>
    <rPh sb="0" eb="1">
      <t>タネ</t>
    </rPh>
    <rPh sb="4" eb="6">
      <t>ダイズ</t>
    </rPh>
    <phoneticPr fontId="3"/>
  </si>
  <si>
    <t>宮床字摺萩</t>
    <rPh sb="0" eb="2">
      <t>ミヤトコ</t>
    </rPh>
    <rPh sb="2" eb="3">
      <t>アザ</t>
    </rPh>
    <rPh sb="3" eb="4">
      <t>スリ</t>
    </rPh>
    <rPh sb="4" eb="5">
      <t>ハギ</t>
    </rPh>
    <phoneticPr fontId="3"/>
  </si>
  <si>
    <t>あさひな湖畔公園</t>
    <rPh sb="4" eb="6">
      <t>コハン</t>
    </rPh>
    <rPh sb="6" eb="8">
      <t>コウエン</t>
    </rPh>
    <phoneticPr fontId="3"/>
  </si>
  <si>
    <t>大字円田字高木地内</t>
    <rPh sb="0" eb="2">
      <t>オオアザ</t>
    </rPh>
    <rPh sb="2" eb="4">
      <t>エンダ</t>
    </rPh>
    <rPh sb="4" eb="5">
      <t>アザ</t>
    </rPh>
    <rPh sb="5" eb="7">
      <t>タカギ</t>
    </rPh>
    <rPh sb="7" eb="9">
      <t>チナイ</t>
    </rPh>
    <phoneticPr fontId="3"/>
  </si>
  <si>
    <t>大字円田字中囲地内</t>
    <rPh sb="0" eb="2">
      <t>オオアザ</t>
    </rPh>
    <rPh sb="2" eb="4">
      <t>エンダ</t>
    </rPh>
    <rPh sb="4" eb="5">
      <t>アザ</t>
    </rPh>
    <rPh sb="5" eb="6">
      <t>チュウ</t>
    </rPh>
    <rPh sb="6" eb="7">
      <t>イ</t>
    </rPh>
    <rPh sb="7" eb="8">
      <t>チ</t>
    </rPh>
    <rPh sb="8" eb="9">
      <t>キジ</t>
    </rPh>
    <phoneticPr fontId="3"/>
  </si>
  <si>
    <t>ツキノワグマの有害鳥獣捕獲一覧</t>
    <rPh sb="7" eb="9">
      <t>ユウガイ</t>
    </rPh>
    <rPh sb="9" eb="11">
      <t>チョウジュウ</t>
    </rPh>
    <rPh sb="11" eb="13">
      <t>ホカク</t>
    </rPh>
    <rPh sb="13" eb="15">
      <t>イチラン</t>
    </rPh>
    <phoneticPr fontId="3"/>
  </si>
  <si>
    <t>うち錯誤捕獲</t>
    <rPh sb="2" eb="4">
      <t>サクゴ</t>
    </rPh>
    <rPh sb="4" eb="6">
      <t>ホカク</t>
    </rPh>
    <phoneticPr fontId="3"/>
  </si>
  <si>
    <t>岩出山下一栗字一本杉１０４－１</t>
    <rPh sb="0" eb="3">
      <t>イワデヤマ</t>
    </rPh>
    <rPh sb="3" eb="4">
      <t>シモ</t>
    </rPh>
    <rPh sb="4" eb="5">
      <t>イチ</t>
    </rPh>
    <rPh sb="5" eb="6">
      <t>クリ</t>
    </rPh>
    <rPh sb="6" eb="7">
      <t>アザ</t>
    </rPh>
    <rPh sb="7" eb="10">
      <t>イッポンスギ</t>
    </rPh>
    <phoneticPr fontId="3"/>
  </si>
  <si>
    <t>三ヶ内八番２３－１地内</t>
    <rPh sb="0" eb="1">
      <t>サン</t>
    </rPh>
    <rPh sb="2" eb="3">
      <t>ナイ</t>
    </rPh>
    <rPh sb="3" eb="5">
      <t>ハチバン</t>
    </rPh>
    <rPh sb="9" eb="10">
      <t>チ</t>
    </rPh>
    <rPh sb="10" eb="11">
      <t>ナイ</t>
    </rPh>
    <phoneticPr fontId="3"/>
  </si>
  <si>
    <t>原長谷地一番６８－５７地内</t>
    <rPh sb="0" eb="1">
      <t>ハラ</t>
    </rPh>
    <rPh sb="1" eb="2">
      <t>ナガ</t>
    </rPh>
    <rPh sb="2" eb="3">
      <t>タニ</t>
    </rPh>
    <rPh sb="3" eb="4">
      <t>チ</t>
    </rPh>
    <rPh sb="4" eb="6">
      <t>イチバン</t>
    </rPh>
    <rPh sb="11" eb="13">
      <t>チナイ</t>
    </rPh>
    <phoneticPr fontId="3"/>
  </si>
  <si>
    <t>吉田字板川地内</t>
    <rPh sb="0" eb="2">
      <t>ヨシダ</t>
    </rPh>
    <rPh sb="2" eb="3">
      <t>アザ</t>
    </rPh>
    <rPh sb="3" eb="4">
      <t>イタ</t>
    </rPh>
    <rPh sb="4" eb="5">
      <t>カワ</t>
    </rPh>
    <rPh sb="5" eb="6">
      <t>チ</t>
    </rPh>
    <rPh sb="6" eb="7">
      <t>ナイ</t>
    </rPh>
    <phoneticPr fontId="3"/>
  </si>
  <si>
    <t>秋保町境野字漆方１５－１地先</t>
    <rPh sb="0" eb="3">
      <t>アキウマチ</t>
    </rPh>
    <rPh sb="3" eb="5">
      <t>サカイノ</t>
    </rPh>
    <rPh sb="5" eb="6">
      <t>アザ</t>
    </rPh>
    <rPh sb="6" eb="7">
      <t>ウルシ</t>
    </rPh>
    <rPh sb="7" eb="8">
      <t>カタ</t>
    </rPh>
    <rPh sb="12" eb="13">
      <t>チ</t>
    </rPh>
    <rPh sb="13" eb="14">
      <t>サキ</t>
    </rPh>
    <phoneticPr fontId="3"/>
  </si>
  <si>
    <t>市道谷地漆方線</t>
    <rPh sb="0" eb="2">
      <t>シドウ</t>
    </rPh>
    <rPh sb="2" eb="3">
      <t>ヤ</t>
    </rPh>
    <rPh sb="3" eb="4">
      <t>チ</t>
    </rPh>
    <rPh sb="4" eb="5">
      <t>ウルシ</t>
    </rPh>
    <rPh sb="5" eb="6">
      <t>カタ</t>
    </rPh>
    <rPh sb="6" eb="7">
      <t>セン</t>
    </rPh>
    <phoneticPr fontId="3"/>
  </si>
  <si>
    <t>築館字下宮野当地内</t>
    <rPh sb="0" eb="2">
      <t>ツキダテ</t>
    </rPh>
    <rPh sb="2" eb="3">
      <t>アザ</t>
    </rPh>
    <rPh sb="3" eb="4">
      <t>シモ</t>
    </rPh>
    <rPh sb="4" eb="5">
      <t>ミヤ</t>
    </rPh>
    <rPh sb="5" eb="6">
      <t>ノ</t>
    </rPh>
    <rPh sb="6" eb="7">
      <t>ア</t>
    </rPh>
    <rPh sb="7" eb="8">
      <t>チ</t>
    </rPh>
    <rPh sb="8" eb="9">
      <t>ナイ</t>
    </rPh>
    <phoneticPr fontId="3"/>
  </si>
  <si>
    <t>宮野小学校北側</t>
    <rPh sb="0" eb="1">
      <t>ミヤ</t>
    </rPh>
    <rPh sb="1" eb="2">
      <t>ノ</t>
    </rPh>
    <rPh sb="2" eb="3">
      <t>ショウ</t>
    </rPh>
    <rPh sb="3" eb="5">
      <t>ガッコウ</t>
    </rPh>
    <rPh sb="5" eb="7">
      <t>キタガワ</t>
    </rPh>
    <phoneticPr fontId="3"/>
  </si>
  <si>
    <t>旧東和町</t>
    <rPh sb="0" eb="1">
      <t>キュウ</t>
    </rPh>
    <rPh sb="1" eb="3">
      <t>トウワ</t>
    </rPh>
    <rPh sb="3" eb="4">
      <t>マチ</t>
    </rPh>
    <phoneticPr fontId="3"/>
  </si>
  <si>
    <t>東和町米川字舘の下地内</t>
    <rPh sb="0" eb="3">
      <t>トウワマチ</t>
    </rPh>
    <rPh sb="3" eb="5">
      <t>ヨネカワ</t>
    </rPh>
    <rPh sb="5" eb="6">
      <t>アザ</t>
    </rPh>
    <rPh sb="6" eb="7">
      <t>タテ</t>
    </rPh>
    <rPh sb="8" eb="9">
      <t>シタ</t>
    </rPh>
    <rPh sb="9" eb="10">
      <t>チ</t>
    </rPh>
    <rPh sb="10" eb="11">
      <t>ナイ</t>
    </rPh>
    <phoneticPr fontId="3"/>
  </si>
  <si>
    <t>一迫大川口大下地内</t>
    <rPh sb="0" eb="2">
      <t>イチハサマ</t>
    </rPh>
    <rPh sb="2" eb="4">
      <t>オオカワ</t>
    </rPh>
    <rPh sb="4" eb="5">
      <t>クチ</t>
    </rPh>
    <rPh sb="5" eb="7">
      <t>オオシタ</t>
    </rPh>
    <rPh sb="7" eb="8">
      <t>チ</t>
    </rPh>
    <rPh sb="8" eb="9">
      <t>ナイ</t>
    </rPh>
    <phoneticPr fontId="3"/>
  </si>
  <si>
    <t>新玉山トンネル付近</t>
    <rPh sb="0" eb="1">
      <t>シン</t>
    </rPh>
    <rPh sb="1" eb="3">
      <t>タマヤマ</t>
    </rPh>
    <rPh sb="7" eb="9">
      <t>フキン</t>
    </rPh>
    <phoneticPr fontId="3"/>
  </si>
  <si>
    <t>坪沼字赤石山</t>
    <rPh sb="0" eb="2">
      <t>ツボヌマ</t>
    </rPh>
    <rPh sb="2" eb="3">
      <t>アザ</t>
    </rPh>
    <rPh sb="3" eb="5">
      <t>アカイシ</t>
    </rPh>
    <rPh sb="5" eb="6">
      <t>ヤマ</t>
    </rPh>
    <phoneticPr fontId="3"/>
  </si>
  <si>
    <t>福岡八宮字川原子付近</t>
    <rPh sb="0" eb="2">
      <t>フクオカ</t>
    </rPh>
    <rPh sb="2" eb="3">
      <t>ハチ</t>
    </rPh>
    <rPh sb="3" eb="4">
      <t>ミヤ</t>
    </rPh>
    <rPh sb="4" eb="5">
      <t>アザ</t>
    </rPh>
    <rPh sb="5" eb="6">
      <t>カワ</t>
    </rPh>
    <rPh sb="6" eb="8">
      <t>ゲンシ</t>
    </rPh>
    <rPh sb="8" eb="10">
      <t>フキン</t>
    </rPh>
    <phoneticPr fontId="3"/>
  </si>
  <si>
    <t>斎川字町西浦付近</t>
    <rPh sb="0" eb="2">
      <t>サイカワ</t>
    </rPh>
    <rPh sb="2" eb="3">
      <t>アザ</t>
    </rPh>
    <rPh sb="3" eb="4">
      <t>マチ</t>
    </rPh>
    <rPh sb="4" eb="6">
      <t>ニシウラ</t>
    </rPh>
    <rPh sb="6" eb="8">
      <t>フキン</t>
    </rPh>
    <phoneticPr fontId="3"/>
  </si>
  <si>
    <t>路肩にて</t>
    <rPh sb="0" eb="2">
      <t>ロカタ</t>
    </rPh>
    <phoneticPr fontId="3"/>
  </si>
  <si>
    <t>メール送信予定</t>
    <rPh sb="3" eb="5">
      <t>ソウシン</t>
    </rPh>
    <rPh sb="5" eb="7">
      <t>ヨテイ</t>
    </rPh>
    <phoneticPr fontId="3"/>
  </si>
  <si>
    <t>秋保町長袋字白澤口５１地内</t>
    <rPh sb="0" eb="3">
      <t>アキウマチ</t>
    </rPh>
    <rPh sb="3" eb="4">
      <t>ナガ</t>
    </rPh>
    <rPh sb="4" eb="5">
      <t>フクロ</t>
    </rPh>
    <rPh sb="5" eb="6">
      <t>アザ</t>
    </rPh>
    <rPh sb="6" eb="8">
      <t>シラサワ</t>
    </rPh>
    <rPh sb="8" eb="9">
      <t>グチ</t>
    </rPh>
    <rPh sb="11" eb="13">
      <t>チナイ</t>
    </rPh>
    <phoneticPr fontId="3"/>
  </si>
  <si>
    <t>沢，水路</t>
    <rPh sb="0" eb="1">
      <t>サワ</t>
    </rPh>
    <rPh sb="2" eb="4">
      <t>スイロ</t>
    </rPh>
    <phoneticPr fontId="3"/>
  </si>
  <si>
    <t>霊屋下２３－５</t>
    <rPh sb="0" eb="3">
      <t>オタマヤシタ</t>
    </rPh>
    <phoneticPr fontId="3"/>
  </si>
  <si>
    <t>瑞鳳学園おたまや幼稚園隣接の山</t>
    <rPh sb="0" eb="2">
      <t>ズイホウ</t>
    </rPh>
    <rPh sb="2" eb="4">
      <t>ガクエン</t>
    </rPh>
    <rPh sb="8" eb="11">
      <t>ヨウチエン</t>
    </rPh>
    <rPh sb="11" eb="13">
      <t>リンセツ</t>
    </rPh>
    <rPh sb="14" eb="15">
      <t>ヤマ</t>
    </rPh>
    <phoneticPr fontId="3"/>
  </si>
  <si>
    <t>パトロール・広報車</t>
    <rPh sb="6" eb="9">
      <t>コウホウシャ</t>
    </rPh>
    <phoneticPr fontId="3"/>
  </si>
  <si>
    <t>一迫字新三嶋地内</t>
    <rPh sb="0" eb="2">
      <t>イチハサマ</t>
    </rPh>
    <rPh sb="2" eb="3">
      <t>アザ</t>
    </rPh>
    <rPh sb="3" eb="4">
      <t>シン</t>
    </rPh>
    <rPh sb="4" eb="6">
      <t>ミシマ</t>
    </rPh>
    <rPh sb="6" eb="8">
      <t>チナイ</t>
    </rPh>
    <phoneticPr fontId="3"/>
  </si>
  <si>
    <t>岩出山下一栗字片岸浦地内</t>
    <rPh sb="0" eb="3">
      <t>イワデヤマ</t>
    </rPh>
    <rPh sb="3" eb="4">
      <t>シモ</t>
    </rPh>
    <rPh sb="4" eb="5">
      <t>イチ</t>
    </rPh>
    <rPh sb="5" eb="6">
      <t>クリ</t>
    </rPh>
    <rPh sb="6" eb="7">
      <t>アザ</t>
    </rPh>
    <rPh sb="7" eb="8">
      <t>カタ</t>
    </rPh>
    <rPh sb="8" eb="9">
      <t>キシ</t>
    </rPh>
    <rPh sb="9" eb="10">
      <t>ウラ</t>
    </rPh>
    <rPh sb="10" eb="12">
      <t>チナイ</t>
    </rPh>
    <phoneticPr fontId="3"/>
  </si>
  <si>
    <t>防災無線</t>
    <rPh sb="0" eb="2">
      <t>ボウサイ</t>
    </rPh>
    <rPh sb="2" eb="4">
      <t>ムセン</t>
    </rPh>
    <phoneticPr fontId="3"/>
  </si>
  <si>
    <t>古川清水沢字北原地内</t>
    <rPh sb="0" eb="2">
      <t>フルカワ</t>
    </rPh>
    <rPh sb="2" eb="5">
      <t>シミズサワ</t>
    </rPh>
    <rPh sb="5" eb="6">
      <t>アザ</t>
    </rPh>
    <rPh sb="6" eb="7">
      <t>キタ</t>
    </rPh>
    <rPh sb="7" eb="8">
      <t>ハラ</t>
    </rPh>
    <rPh sb="8" eb="10">
      <t>チナイ</t>
    </rPh>
    <phoneticPr fontId="3"/>
  </si>
  <si>
    <t>高清水南原３９－１６地内</t>
    <rPh sb="0" eb="3">
      <t>タカシミズ</t>
    </rPh>
    <rPh sb="3" eb="5">
      <t>ナンバラ</t>
    </rPh>
    <rPh sb="10" eb="12">
      <t>チナイ</t>
    </rPh>
    <phoneticPr fontId="3"/>
  </si>
  <si>
    <t>富野小学校付近</t>
    <rPh sb="0" eb="1">
      <t>フ</t>
    </rPh>
    <rPh sb="1" eb="2">
      <t>ノ</t>
    </rPh>
    <rPh sb="2" eb="5">
      <t>ショウガッコウ</t>
    </rPh>
    <rPh sb="5" eb="7">
      <t>フキン</t>
    </rPh>
    <phoneticPr fontId="3"/>
  </si>
  <si>
    <t>鶯沢南郷四ツ岩地内</t>
    <rPh sb="0" eb="2">
      <t>ウグイスザワ</t>
    </rPh>
    <rPh sb="2" eb="4">
      <t>ナンゴウ</t>
    </rPh>
    <rPh sb="4" eb="5">
      <t>ヨ</t>
    </rPh>
    <rPh sb="6" eb="7">
      <t>イワ</t>
    </rPh>
    <rPh sb="7" eb="9">
      <t>チナイ</t>
    </rPh>
    <phoneticPr fontId="3"/>
  </si>
  <si>
    <t>パトロール・区長連絡</t>
    <rPh sb="6" eb="8">
      <t>クチョウ</t>
    </rPh>
    <rPh sb="8" eb="10">
      <t>レンラク</t>
    </rPh>
    <phoneticPr fontId="3"/>
  </si>
  <si>
    <t>バイクと接触・運転手搬送</t>
    <rPh sb="4" eb="6">
      <t>セッショク</t>
    </rPh>
    <rPh sb="7" eb="10">
      <t>ウンテンシュ</t>
    </rPh>
    <rPh sb="10" eb="12">
      <t>ハンソウ</t>
    </rPh>
    <phoneticPr fontId="3"/>
  </si>
  <si>
    <t>築館字黒瀬東田</t>
    <rPh sb="0" eb="2">
      <t>ツキダテ</t>
    </rPh>
    <rPh sb="2" eb="3">
      <t>アザ</t>
    </rPh>
    <rPh sb="3" eb="5">
      <t>クロセ</t>
    </rPh>
    <rPh sb="5" eb="7">
      <t>ヒガシダ</t>
    </rPh>
    <phoneticPr fontId="3"/>
  </si>
  <si>
    <t>堤防へ</t>
    <rPh sb="0" eb="2">
      <t>テイボウ</t>
    </rPh>
    <phoneticPr fontId="3"/>
  </si>
  <si>
    <t>郷六字葛岡地内</t>
    <rPh sb="0" eb="2">
      <t>ゴウロク</t>
    </rPh>
    <rPh sb="2" eb="3">
      <t>アザ</t>
    </rPh>
    <rPh sb="3" eb="5">
      <t>クズオカ</t>
    </rPh>
    <rPh sb="5" eb="7">
      <t>チナイ</t>
    </rPh>
    <phoneticPr fontId="3"/>
  </si>
  <si>
    <t>福岡字上野原１２－２地先</t>
    <rPh sb="0" eb="2">
      <t>フクオカ</t>
    </rPh>
    <rPh sb="2" eb="3">
      <t>アザ</t>
    </rPh>
    <rPh sb="3" eb="6">
      <t>ウエノハラ</t>
    </rPh>
    <rPh sb="10" eb="12">
      <t>チサキ</t>
    </rPh>
    <phoneticPr fontId="3"/>
  </si>
  <si>
    <t>沢へ逃走</t>
    <rPh sb="0" eb="1">
      <t>サワ</t>
    </rPh>
    <rPh sb="2" eb="4">
      <t>トウソウ</t>
    </rPh>
    <phoneticPr fontId="3"/>
  </si>
  <si>
    <t>築館城生野北田沖２７４付近</t>
    <rPh sb="0" eb="2">
      <t>ツキダテ</t>
    </rPh>
    <rPh sb="2" eb="3">
      <t>シロ</t>
    </rPh>
    <rPh sb="3" eb="4">
      <t>セイ</t>
    </rPh>
    <rPh sb="4" eb="5">
      <t>ノ</t>
    </rPh>
    <rPh sb="5" eb="6">
      <t>キタ</t>
    </rPh>
    <rPh sb="6" eb="7">
      <t>タ</t>
    </rPh>
    <rPh sb="7" eb="8">
      <t>オキ</t>
    </rPh>
    <rPh sb="11" eb="13">
      <t>フキン</t>
    </rPh>
    <phoneticPr fontId="3"/>
  </si>
  <si>
    <t>築館字横須賀山口地内</t>
    <rPh sb="0" eb="2">
      <t>ツキダテ</t>
    </rPh>
    <rPh sb="2" eb="3">
      <t>アザ</t>
    </rPh>
    <rPh sb="3" eb="6">
      <t>ヨコスカ</t>
    </rPh>
    <rPh sb="6" eb="8">
      <t>ヤマグチ</t>
    </rPh>
    <rPh sb="8" eb="10">
      <t>チナイ</t>
    </rPh>
    <phoneticPr fontId="3"/>
  </si>
  <si>
    <t>芋沢字綱木地内</t>
    <rPh sb="0" eb="2">
      <t>イモザワ</t>
    </rPh>
    <rPh sb="2" eb="3">
      <t>アザ</t>
    </rPh>
    <rPh sb="3" eb="4">
      <t>ツナ</t>
    </rPh>
    <rPh sb="4" eb="7">
      <t>キチナイ</t>
    </rPh>
    <phoneticPr fontId="3"/>
  </si>
  <si>
    <t>秋保町馬場字昼野２５－１地内</t>
    <rPh sb="0" eb="3">
      <t>アキウマチ</t>
    </rPh>
    <rPh sb="3" eb="5">
      <t>ババ</t>
    </rPh>
    <rPh sb="5" eb="6">
      <t>アザ</t>
    </rPh>
    <rPh sb="6" eb="7">
      <t>ヒル</t>
    </rPh>
    <rPh sb="7" eb="8">
      <t>ノ</t>
    </rPh>
    <rPh sb="12" eb="14">
      <t>チナイ</t>
    </rPh>
    <phoneticPr fontId="3"/>
  </si>
  <si>
    <t>旧田尻町</t>
    <rPh sb="0" eb="1">
      <t>キュウ</t>
    </rPh>
    <rPh sb="1" eb="4">
      <t>タジリチョウ</t>
    </rPh>
    <phoneticPr fontId="3"/>
  </si>
  <si>
    <t>田尻八幡字天狗堂地内</t>
    <rPh sb="0" eb="2">
      <t>タジリ</t>
    </rPh>
    <rPh sb="2" eb="4">
      <t>ハチマン</t>
    </rPh>
    <rPh sb="4" eb="5">
      <t>アザ</t>
    </rPh>
    <rPh sb="5" eb="7">
      <t>テング</t>
    </rPh>
    <rPh sb="7" eb="8">
      <t>ドウ</t>
    </rPh>
    <rPh sb="8" eb="10">
      <t>チナイ</t>
    </rPh>
    <phoneticPr fontId="3"/>
  </si>
  <si>
    <t>田尻大嶺字車地蔵地内</t>
    <rPh sb="0" eb="2">
      <t>タジリ</t>
    </rPh>
    <rPh sb="2" eb="4">
      <t>オオミネ</t>
    </rPh>
    <rPh sb="4" eb="5">
      <t>アザ</t>
    </rPh>
    <rPh sb="5" eb="6">
      <t>クルマ</t>
    </rPh>
    <rPh sb="6" eb="8">
      <t>ジゾウ</t>
    </rPh>
    <rPh sb="8" eb="10">
      <t>チナイ</t>
    </rPh>
    <phoneticPr fontId="3"/>
  </si>
  <si>
    <t>駆除隊に見回り依頼</t>
    <rPh sb="0" eb="2">
      <t>クジョ</t>
    </rPh>
    <rPh sb="2" eb="3">
      <t>タイ</t>
    </rPh>
    <rPh sb="4" eb="6">
      <t>ミマワ</t>
    </rPh>
    <rPh sb="7" eb="9">
      <t>イライ</t>
    </rPh>
    <phoneticPr fontId="3"/>
  </si>
  <si>
    <t>東和町米川字東上沢付近</t>
    <rPh sb="0" eb="3">
      <t>トウワチョウ</t>
    </rPh>
    <rPh sb="3" eb="5">
      <t>ヨネカワ</t>
    </rPh>
    <rPh sb="5" eb="6">
      <t>アザ</t>
    </rPh>
    <rPh sb="6" eb="7">
      <t>ヒガシ</t>
    </rPh>
    <rPh sb="7" eb="9">
      <t>カミサワ</t>
    </rPh>
    <rPh sb="9" eb="11">
      <t>フキン</t>
    </rPh>
    <phoneticPr fontId="3"/>
  </si>
  <si>
    <t>迫町新田字大田切地内</t>
    <rPh sb="0" eb="2">
      <t>ハサマチョウ</t>
    </rPh>
    <rPh sb="2" eb="4">
      <t>ニッタ</t>
    </rPh>
    <rPh sb="4" eb="5">
      <t>アザ</t>
    </rPh>
    <rPh sb="5" eb="6">
      <t>オオ</t>
    </rPh>
    <rPh sb="6" eb="7">
      <t>タ</t>
    </rPh>
    <rPh sb="7" eb="8">
      <t>キ</t>
    </rPh>
    <rPh sb="8" eb="10">
      <t>チナイ</t>
    </rPh>
    <phoneticPr fontId="3"/>
  </si>
  <si>
    <t>月崎字山畑６－２地内</t>
    <rPh sb="0" eb="2">
      <t>ツキザキ</t>
    </rPh>
    <rPh sb="2" eb="3">
      <t>アザ</t>
    </rPh>
    <rPh sb="3" eb="5">
      <t>ヤマハタ</t>
    </rPh>
    <rPh sb="8" eb="10">
      <t>チナイ</t>
    </rPh>
    <phoneticPr fontId="3"/>
  </si>
  <si>
    <t>栗駒文字東戸井沢５２</t>
    <rPh sb="0" eb="2">
      <t>クリコマ</t>
    </rPh>
    <rPh sb="2" eb="4">
      <t>モジ</t>
    </rPh>
    <rPh sb="4" eb="5">
      <t>ヒガシ</t>
    </rPh>
    <rPh sb="5" eb="6">
      <t>ト</t>
    </rPh>
    <rPh sb="6" eb="8">
      <t>イサワ</t>
    </rPh>
    <phoneticPr fontId="3"/>
  </si>
  <si>
    <t>田尻八幡字袋沢地内</t>
    <rPh sb="0" eb="2">
      <t>タジリ</t>
    </rPh>
    <rPh sb="2" eb="4">
      <t>ハチマン</t>
    </rPh>
    <rPh sb="4" eb="5">
      <t>アザ</t>
    </rPh>
    <rPh sb="5" eb="6">
      <t>フクロ</t>
    </rPh>
    <rPh sb="6" eb="7">
      <t>サワ</t>
    </rPh>
    <rPh sb="7" eb="9">
      <t>チナイ</t>
    </rPh>
    <phoneticPr fontId="3"/>
  </si>
  <si>
    <t>掘り起こし</t>
    <rPh sb="0" eb="1">
      <t>ホ</t>
    </rPh>
    <rPh sb="2" eb="3">
      <t>オ</t>
    </rPh>
    <phoneticPr fontId="3"/>
  </si>
  <si>
    <t>防災無線・広報車</t>
    <rPh sb="0" eb="2">
      <t>ボウサイ</t>
    </rPh>
    <rPh sb="2" eb="4">
      <t>ムセン</t>
    </rPh>
    <rPh sb="5" eb="8">
      <t>コウホウシャ</t>
    </rPh>
    <phoneticPr fontId="3"/>
  </si>
  <si>
    <t>築館字芋埣三枚田地内</t>
    <rPh sb="0" eb="2">
      <t>ツキダテ</t>
    </rPh>
    <rPh sb="2" eb="3">
      <t>アザ</t>
    </rPh>
    <rPh sb="3" eb="4">
      <t>イモ</t>
    </rPh>
    <rPh sb="5" eb="7">
      <t>サンマイ</t>
    </rPh>
    <rPh sb="7" eb="8">
      <t>ダ</t>
    </rPh>
    <rPh sb="8" eb="10">
      <t>チナイ</t>
    </rPh>
    <phoneticPr fontId="3"/>
  </si>
  <si>
    <t>栗駒片子沢杉屋敷３１－２</t>
    <rPh sb="0" eb="2">
      <t>クリコマ</t>
    </rPh>
    <rPh sb="2" eb="3">
      <t>カタ</t>
    </rPh>
    <rPh sb="3" eb="4">
      <t>コ</t>
    </rPh>
    <rPh sb="4" eb="5">
      <t>サワ</t>
    </rPh>
    <rPh sb="5" eb="6">
      <t>スギ</t>
    </rPh>
    <rPh sb="6" eb="8">
      <t>ヤシキ</t>
    </rPh>
    <phoneticPr fontId="3"/>
  </si>
  <si>
    <t>民家</t>
    <rPh sb="0" eb="2">
      <t>ミンカ</t>
    </rPh>
    <phoneticPr fontId="3"/>
  </si>
  <si>
    <t>警ら活動</t>
    <rPh sb="0" eb="1">
      <t>ケイ</t>
    </rPh>
    <rPh sb="2" eb="4">
      <t>カツドウ</t>
    </rPh>
    <phoneticPr fontId="3"/>
  </si>
  <si>
    <t>吉田字金取南地内</t>
    <rPh sb="0" eb="2">
      <t>ヨシダ</t>
    </rPh>
    <rPh sb="2" eb="3">
      <t>アザ</t>
    </rPh>
    <rPh sb="3" eb="4">
      <t>キン</t>
    </rPh>
    <rPh sb="4" eb="5">
      <t>ト</t>
    </rPh>
    <rPh sb="5" eb="6">
      <t>ミナミ</t>
    </rPh>
    <rPh sb="6" eb="8">
      <t>チナイ</t>
    </rPh>
    <phoneticPr fontId="3"/>
  </si>
  <si>
    <t>河川</t>
    <rPh sb="0" eb="2">
      <t>カセン</t>
    </rPh>
    <phoneticPr fontId="3"/>
  </si>
  <si>
    <t>自宅脇建物</t>
    <rPh sb="0" eb="2">
      <t>ジタク</t>
    </rPh>
    <rPh sb="2" eb="3">
      <t>ワキ</t>
    </rPh>
    <rPh sb="3" eb="5">
      <t>タテモノ</t>
    </rPh>
    <phoneticPr fontId="3"/>
  </si>
  <si>
    <t>昼野橋付近</t>
    <rPh sb="0" eb="1">
      <t>ヒル</t>
    </rPh>
    <rPh sb="1" eb="2">
      <t>ノ</t>
    </rPh>
    <rPh sb="2" eb="3">
      <t>バシ</t>
    </rPh>
    <rPh sb="3" eb="5">
      <t>フキン</t>
    </rPh>
    <phoneticPr fontId="3"/>
  </si>
  <si>
    <t>県道鹿島台高清水線</t>
    <rPh sb="0" eb="2">
      <t>ケンドウ</t>
    </rPh>
    <rPh sb="2" eb="5">
      <t>カシマダイ</t>
    </rPh>
    <rPh sb="5" eb="8">
      <t>タカシミズ</t>
    </rPh>
    <rPh sb="8" eb="9">
      <t>セン</t>
    </rPh>
    <phoneticPr fontId="3"/>
  </si>
  <si>
    <t>花山字草木沢合道山５６－２</t>
    <rPh sb="0" eb="2">
      <t>ハナヤマ</t>
    </rPh>
    <rPh sb="2" eb="3">
      <t>アザ</t>
    </rPh>
    <rPh sb="3" eb="5">
      <t>クサキ</t>
    </rPh>
    <rPh sb="5" eb="6">
      <t>サワ</t>
    </rPh>
    <rPh sb="6" eb="7">
      <t>ア</t>
    </rPh>
    <rPh sb="7" eb="8">
      <t>ミチ</t>
    </rPh>
    <rPh sb="8" eb="9">
      <t>ヤマ</t>
    </rPh>
    <phoneticPr fontId="3"/>
  </si>
  <si>
    <t>原長谷地一番６４－３地内</t>
    <rPh sb="0" eb="1">
      <t>ハラ</t>
    </rPh>
    <rPh sb="1" eb="3">
      <t>ハセ</t>
    </rPh>
    <rPh sb="3" eb="4">
      <t>チ</t>
    </rPh>
    <rPh sb="4" eb="6">
      <t>イチバン</t>
    </rPh>
    <rPh sb="10" eb="12">
      <t>チナイ</t>
    </rPh>
    <phoneticPr fontId="3"/>
  </si>
  <si>
    <t>物置前</t>
    <rPh sb="0" eb="2">
      <t>モノオキ</t>
    </rPh>
    <rPh sb="2" eb="3">
      <t>マエ</t>
    </rPh>
    <phoneticPr fontId="3"/>
  </si>
  <si>
    <t>岩出山字上真山神明地内</t>
    <rPh sb="0" eb="3">
      <t>イワデヤマ</t>
    </rPh>
    <rPh sb="3" eb="4">
      <t>アザ</t>
    </rPh>
    <rPh sb="4" eb="5">
      <t>カミ</t>
    </rPh>
    <rPh sb="5" eb="7">
      <t>マヤマ</t>
    </rPh>
    <rPh sb="7" eb="9">
      <t>シンメイ</t>
    </rPh>
    <rPh sb="9" eb="10">
      <t>チ</t>
    </rPh>
    <rPh sb="10" eb="11">
      <t>ナイ</t>
    </rPh>
    <phoneticPr fontId="3"/>
  </si>
  <si>
    <t>栗駒桜田中有賀１８－１</t>
    <rPh sb="0" eb="2">
      <t>クリコマ</t>
    </rPh>
    <rPh sb="2" eb="4">
      <t>サクラダ</t>
    </rPh>
    <rPh sb="4" eb="5">
      <t>ナカ</t>
    </rPh>
    <rPh sb="5" eb="7">
      <t>アリガ</t>
    </rPh>
    <phoneticPr fontId="3"/>
  </si>
  <si>
    <t>一迫狐崎山崎前６</t>
    <rPh sb="0" eb="2">
      <t>イチハサマ</t>
    </rPh>
    <rPh sb="2" eb="3">
      <t>キツネ</t>
    </rPh>
    <rPh sb="3" eb="4">
      <t>ザキ</t>
    </rPh>
    <rPh sb="4" eb="6">
      <t>ヤマザキ</t>
    </rPh>
    <rPh sb="6" eb="7">
      <t>マエ</t>
    </rPh>
    <phoneticPr fontId="3"/>
  </si>
  <si>
    <t>狐崎研修センター北側</t>
    <rPh sb="0" eb="1">
      <t>キツネ</t>
    </rPh>
    <rPh sb="1" eb="2">
      <t>ザキ</t>
    </rPh>
    <rPh sb="2" eb="4">
      <t>ケンシュウ</t>
    </rPh>
    <rPh sb="8" eb="10">
      <t>キタガワ</t>
    </rPh>
    <phoneticPr fontId="3"/>
  </si>
  <si>
    <t>築館高田３丁目６番地内</t>
    <rPh sb="0" eb="2">
      <t>ツキダテ</t>
    </rPh>
    <rPh sb="2" eb="4">
      <t>タカダ</t>
    </rPh>
    <rPh sb="5" eb="7">
      <t>チョウメ</t>
    </rPh>
    <rPh sb="8" eb="9">
      <t>バン</t>
    </rPh>
    <rPh sb="9" eb="10">
      <t>チ</t>
    </rPh>
    <rPh sb="10" eb="11">
      <t>ナイ</t>
    </rPh>
    <phoneticPr fontId="3"/>
  </si>
  <si>
    <t>寺岡4丁目２０地内</t>
    <rPh sb="0" eb="2">
      <t>テラオカ</t>
    </rPh>
    <rPh sb="3" eb="5">
      <t>チョウメ</t>
    </rPh>
    <rPh sb="7" eb="9">
      <t>チナイ</t>
    </rPh>
    <phoneticPr fontId="3"/>
  </si>
  <si>
    <t>自宅前作業場</t>
    <rPh sb="0" eb="3">
      <t>ジタクマエ</t>
    </rPh>
    <rPh sb="3" eb="6">
      <t>サギョウバ</t>
    </rPh>
    <phoneticPr fontId="3"/>
  </si>
  <si>
    <t>西田中字加賀屋敷北付近</t>
    <rPh sb="0" eb="3">
      <t>ニシタナカ</t>
    </rPh>
    <rPh sb="3" eb="4">
      <t>アザ</t>
    </rPh>
    <rPh sb="4" eb="6">
      <t>カガ</t>
    </rPh>
    <rPh sb="6" eb="8">
      <t>ヤシキ</t>
    </rPh>
    <rPh sb="8" eb="9">
      <t>キタ</t>
    </rPh>
    <rPh sb="9" eb="11">
      <t>フキン</t>
    </rPh>
    <phoneticPr fontId="3"/>
  </si>
  <si>
    <t>寺岡4丁目及び紫山四丁目の間</t>
    <rPh sb="0" eb="2">
      <t>テラオカ</t>
    </rPh>
    <rPh sb="3" eb="5">
      <t>チョウメ</t>
    </rPh>
    <rPh sb="5" eb="6">
      <t>オヨ</t>
    </rPh>
    <rPh sb="7" eb="9">
      <t>ムラサキヤマ</t>
    </rPh>
    <rPh sb="9" eb="12">
      <t>ヨンチョウメ</t>
    </rPh>
    <rPh sb="13" eb="14">
      <t>アイダ</t>
    </rPh>
    <phoneticPr fontId="3"/>
  </si>
  <si>
    <t>No.184と同じ民家</t>
    <rPh sb="7" eb="8">
      <t>オナ</t>
    </rPh>
    <rPh sb="9" eb="11">
      <t>ミンカ</t>
    </rPh>
    <phoneticPr fontId="3"/>
  </si>
  <si>
    <t>朴沢字宮床山</t>
    <rPh sb="0" eb="2">
      <t>ホウザワ</t>
    </rPh>
    <rPh sb="2" eb="4">
      <t>アザミヤ</t>
    </rPh>
    <rPh sb="4" eb="5">
      <t>トコ</t>
    </rPh>
    <rPh sb="5" eb="6">
      <t>ヤマ</t>
    </rPh>
    <phoneticPr fontId="3"/>
  </si>
  <si>
    <t>巡回広報</t>
    <rPh sb="0" eb="2">
      <t>ジュンカイ</t>
    </rPh>
    <rPh sb="2" eb="4">
      <t>コウホウ</t>
    </rPh>
    <phoneticPr fontId="3"/>
  </si>
  <si>
    <t>秋保町長袋字鈴ヶ澤地内</t>
    <rPh sb="0" eb="2">
      <t>アキウ</t>
    </rPh>
    <rPh sb="2" eb="3">
      <t>マチ</t>
    </rPh>
    <rPh sb="3" eb="4">
      <t>ナガ</t>
    </rPh>
    <rPh sb="4" eb="5">
      <t>フクロ</t>
    </rPh>
    <rPh sb="5" eb="6">
      <t>アザ</t>
    </rPh>
    <rPh sb="6" eb="7">
      <t>スズ</t>
    </rPh>
    <rPh sb="8" eb="9">
      <t>サワ</t>
    </rPh>
    <rPh sb="9" eb="11">
      <t>チナイ</t>
    </rPh>
    <phoneticPr fontId="3"/>
  </si>
  <si>
    <t>福岡八宮字不忘山付近</t>
    <rPh sb="0" eb="2">
      <t>フクオカ</t>
    </rPh>
    <rPh sb="2" eb="4">
      <t>ハチミヤ</t>
    </rPh>
    <rPh sb="3" eb="4">
      <t>ミヤ</t>
    </rPh>
    <rPh sb="4" eb="5">
      <t>アザ</t>
    </rPh>
    <rPh sb="5" eb="6">
      <t>フ</t>
    </rPh>
    <rPh sb="6" eb="7">
      <t>ボウ</t>
    </rPh>
    <rPh sb="7" eb="8">
      <t>ヤマ</t>
    </rPh>
    <rPh sb="8" eb="10">
      <t>フキン</t>
    </rPh>
    <phoneticPr fontId="3"/>
  </si>
  <si>
    <t>メス</t>
  </si>
  <si>
    <t>鳴子温泉鬼首字梨木地区</t>
    <rPh sb="0" eb="4">
      <t>ナルコオンセン</t>
    </rPh>
    <rPh sb="4" eb="5">
      <t>オニ</t>
    </rPh>
    <rPh sb="5" eb="6">
      <t>コウベ</t>
    </rPh>
    <rPh sb="6" eb="7">
      <t>アザ</t>
    </rPh>
    <rPh sb="7" eb="8">
      <t>ナシ</t>
    </rPh>
    <rPh sb="8" eb="9">
      <t>キ</t>
    </rPh>
    <rPh sb="9" eb="11">
      <t>チク</t>
    </rPh>
    <phoneticPr fontId="3"/>
  </si>
  <si>
    <t>平沢字中丸</t>
    <rPh sb="0" eb="2">
      <t>ヒラサワ</t>
    </rPh>
    <rPh sb="2" eb="3">
      <t>アザ</t>
    </rPh>
    <rPh sb="3" eb="5">
      <t>ナカマル</t>
    </rPh>
    <phoneticPr fontId="3"/>
  </si>
  <si>
    <t>小村崎地区</t>
    <rPh sb="0" eb="1">
      <t>コ</t>
    </rPh>
    <rPh sb="1" eb="3">
      <t>ムラサキ</t>
    </rPh>
    <rPh sb="3" eb="5">
      <t>チク</t>
    </rPh>
    <phoneticPr fontId="3"/>
  </si>
  <si>
    <t>遠刈田温泉字七日原地区</t>
    <rPh sb="0" eb="1">
      <t>トオ</t>
    </rPh>
    <rPh sb="1" eb="3">
      <t>カッタ</t>
    </rPh>
    <rPh sb="3" eb="5">
      <t>オンセン</t>
    </rPh>
    <rPh sb="5" eb="6">
      <t>アザ</t>
    </rPh>
    <rPh sb="6" eb="8">
      <t>ナノカ</t>
    </rPh>
    <rPh sb="8" eb="9">
      <t>ハラ</t>
    </rPh>
    <rPh sb="9" eb="11">
      <t>チク</t>
    </rPh>
    <phoneticPr fontId="3"/>
  </si>
  <si>
    <t>王城寺地区</t>
    <rPh sb="0" eb="1">
      <t>オウ</t>
    </rPh>
    <rPh sb="1" eb="2">
      <t>ジョウ</t>
    </rPh>
    <rPh sb="2" eb="3">
      <t>ジ</t>
    </rPh>
    <rPh sb="3" eb="5">
      <t>チク</t>
    </rPh>
    <phoneticPr fontId="3"/>
  </si>
  <si>
    <t>自然保護課到達日</t>
    <rPh sb="0" eb="2">
      <t>シゼン</t>
    </rPh>
    <rPh sb="2" eb="5">
      <t>ホゴカ</t>
    </rPh>
    <rPh sb="5" eb="7">
      <t>トウタツ</t>
    </rPh>
    <rPh sb="7" eb="8">
      <t>ビ</t>
    </rPh>
    <phoneticPr fontId="3"/>
  </si>
  <si>
    <t>一迫字三嶋地内</t>
    <rPh sb="0" eb="2">
      <t>イチハサマ</t>
    </rPh>
    <rPh sb="2" eb="3">
      <t>アザ</t>
    </rPh>
    <rPh sb="3" eb="5">
      <t>ミシマ</t>
    </rPh>
    <rPh sb="5" eb="7">
      <t>チナイ</t>
    </rPh>
    <phoneticPr fontId="3"/>
  </si>
  <si>
    <t>吉田字長福寺４４</t>
    <rPh sb="0" eb="2">
      <t>ヨシダ</t>
    </rPh>
    <rPh sb="2" eb="3">
      <t>アザ</t>
    </rPh>
    <rPh sb="3" eb="4">
      <t>ナガ</t>
    </rPh>
    <rPh sb="4" eb="5">
      <t>フク</t>
    </rPh>
    <rPh sb="5" eb="6">
      <t>テラ</t>
    </rPh>
    <phoneticPr fontId="3"/>
  </si>
  <si>
    <t>枝豆0.1a</t>
    <rPh sb="0" eb="2">
      <t>エダマメ</t>
    </rPh>
    <phoneticPr fontId="3"/>
  </si>
  <si>
    <t>栗駒片子沢山城地内</t>
    <rPh sb="0" eb="2">
      <t>クリコマ</t>
    </rPh>
    <rPh sb="2" eb="3">
      <t>カタ</t>
    </rPh>
    <rPh sb="3" eb="5">
      <t>コサワ</t>
    </rPh>
    <rPh sb="5" eb="7">
      <t>ヤマシロ</t>
    </rPh>
    <rPh sb="7" eb="9">
      <t>チナイ</t>
    </rPh>
    <phoneticPr fontId="3"/>
  </si>
  <si>
    <t>築館字西小山地内</t>
    <rPh sb="0" eb="2">
      <t>ツキダテ</t>
    </rPh>
    <rPh sb="2" eb="3">
      <t>アザ</t>
    </rPh>
    <rPh sb="3" eb="4">
      <t>ニシ</t>
    </rPh>
    <rPh sb="4" eb="6">
      <t>コヤマ</t>
    </rPh>
    <rPh sb="6" eb="8">
      <t>チナイ</t>
    </rPh>
    <phoneticPr fontId="3"/>
  </si>
  <si>
    <t>栗駒桜田街道西１１－９６</t>
    <rPh sb="0" eb="2">
      <t>クリコマ</t>
    </rPh>
    <rPh sb="2" eb="4">
      <t>サクラダ</t>
    </rPh>
    <rPh sb="4" eb="6">
      <t>カイドウ</t>
    </rPh>
    <rPh sb="6" eb="7">
      <t>ニシ</t>
    </rPh>
    <phoneticPr fontId="3"/>
  </si>
  <si>
    <t>一迫片子沢川南地内</t>
    <rPh sb="0" eb="2">
      <t>イチハサマ</t>
    </rPh>
    <rPh sb="2" eb="3">
      <t>カタ</t>
    </rPh>
    <rPh sb="3" eb="5">
      <t>コサワ</t>
    </rPh>
    <rPh sb="5" eb="7">
      <t>カワミナミ</t>
    </rPh>
    <rPh sb="7" eb="9">
      <t>チナイ</t>
    </rPh>
    <phoneticPr fontId="3"/>
  </si>
  <si>
    <t>警戒活動実施</t>
    <rPh sb="0" eb="2">
      <t>ケイカイ</t>
    </rPh>
    <rPh sb="2" eb="4">
      <t>カツドウ</t>
    </rPh>
    <rPh sb="4" eb="6">
      <t>ジッシ</t>
    </rPh>
    <phoneticPr fontId="3"/>
  </si>
  <si>
    <t>大倉字北谷地地内</t>
    <rPh sb="0" eb="2">
      <t>オオクラ</t>
    </rPh>
    <rPh sb="2" eb="3">
      <t>アザ</t>
    </rPh>
    <rPh sb="3" eb="4">
      <t>キタ</t>
    </rPh>
    <rPh sb="4" eb="5">
      <t>ヤ</t>
    </rPh>
    <rPh sb="5" eb="6">
      <t>チ</t>
    </rPh>
    <rPh sb="6" eb="7">
      <t>チ</t>
    </rPh>
    <rPh sb="7" eb="8">
      <t>ナイ</t>
    </rPh>
    <phoneticPr fontId="3"/>
  </si>
  <si>
    <t>鳴子温泉字赤這周辺</t>
    <rPh sb="0" eb="4">
      <t>ナルコオンセン</t>
    </rPh>
    <rPh sb="4" eb="5">
      <t>アザ</t>
    </rPh>
    <rPh sb="5" eb="6">
      <t>アカ</t>
    </rPh>
    <rPh sb="6" eb="7">
      <t>ハ</t>
    </rPh>
    <rPh sb="7" eb="9">
      <t>シュウヘン</t>
    </rPh>
    <phoneticPr fontId="3"/>
  </si>
  <si>
    <t>東成田字北沢山</t>
    <rPh sb="0" eb="1">
      <t>ヒガシ</t>
    </rPh>
    <rPh sb="1" eb="3">
      <t>ナリタ</t>
    </rPh>
    <rPh sb="3" eb="4">
      <t>アザ</t>
    </rPh>
    <rPh sb="4" eb="5">
      <t>キタ</t>
    </rPh>
    <rPh sb="5" eb="7">
      <t>サワヤマ</t>
    </rPh>
    <phoneticPr fontId="3"/>
  </si>
  <si>
    <t>夢実の国付近</t>
    <rPh sb="0" eb="1">
      <t>ユメ</t>
    </rPh>
    <rPh sb="1" eb="2">
      <t>ミ</t>
    </rPh>
    <rPh sb="3" eb="4">
      <t>クニ</t>
    </rPh>
    <rPh sb="4" eb="6">
      <t>フキン</t>
    </rPh>
    <phoneticPr fontId="3"/>
  </si>
  <si>
    <t>花山字本沢沼山地内</t>
    <rPh sb="0" eb="2">
      <t>ハナヤマ</t>
    </rPh>
    <rPh sb="2" eb="3">
      <t>アザ</t>
    </rPh>
    <rPh sb="3" eb="5">
      <t>ホンザワ</t>
    </rPh>
    <rPh sb="5" eb="6">
      <t>ヌマ</t>
    </rPh>
    <rPh sb="6" eb="7">
      <t>ヤマ</t>
    </rPh>
    <rPh sb="7" eb="9">
      <t>チナイ</t>
    </rPh>
    <phoneticPr fontId="3"/>
  </si>
  <si>
    <t>翌日以降広報活動実施</t>
    <rPh sb="0" eb="2">
      <t>ヨクジツ</t>
    </rPh>
    <rPh sb="2" eb="4">
      <t>イコウ</t>
    </rPh>
    <rPh sb="4" eb="6">
      <t>コウホウ</t>
    </rPh>
    <rPh sb="6" eb="8">
      <t>カツドウ</t>
    </rPh>
    <rPh sb="8" eb="10">
      <t>ジッシ</t>
    </rPh>
    <phoneticPr fontId="3"/>
  </si>
  <si>
    <t>一迫字下川原１６－３付近</t>
    <rPh sb="0" eb="2">
      <t>イチハサマ</t>
    </rPh>
    <rPh sb="2" eb="3">
      <t>アザ</t>
    </rPh>
    <rPh sb="3" eb="6">
      <t>シモカワラ</t>
    </rPh>
    <rPh sb="10" eb="12">
      <t>フキン</t>
    </rPh>
    <phoneticPr fontId="3"/>
  </si>
  <si>
    <t>花山字本沢温湯地内</t>
    <rPh sb="0" eb="2">
      <t>ハナヤマ</t>
    </rPh>
    <rPh sb="2" eb="3">
      <t>アザ</t>
    </rPh>
    <rPh sb="3" eb="5">
      <t>ホンサワ</t>
    </rPh>
    <rPh sb="5" eb="7">
      <t>ヌルユ</t>
    </rPh>
    <rPh sb="7" eb="9">
      <t>チナイ</t>
    </rPh>
    <phoneticPr fontId="3"/>
  </si>
  <si>
    <t>花山温湯地内</t>
    <rPh sb="0" eb="2">
      <t>ハナヤマ</t>
    </rPh>
    <rPh sb="2" eb="4">
      <t>ヌルユ</t>
    </rPh>
    <rPh sb="4" eb="6">
      <t>チナイ</t>
    </rPh>
    <phoneticPr fontId="3"/>
  </si>
  <si>
    <t>一迫北沢白山地内</t>
    <rPh sb="0" eb="2">
      <t>イチハサマ</t>
    </rPh>
    <rPh sb="2" eb="4">
      <t>キタサワ</t>
    </rPh>
    <rPh sb="4" eb="6">
      <t>シロヤマ</t>
    </rPh>
    <rPh sb="6" eb="8">
      <t>チナイ</t>
    </rPh>
    <phoneticPr fontId="3"/>
  </si>
  <si>
    <t>広域農道栗原西部線</t>
    <rPh sb="0" eb="2">
      <t>コウイキ</t>
    </rPh>
    <rPh sb="2" eb="4">
      <t>ノウドウ</t>
    </rPh>
    <rPh sb="4" eb="6">
      <t>クリハラ</t>
    </rPh>
    <rPh sb="6" eb="8">
      <t>サイブ</t>
    </rPh>
    <rPh sb="8" eb="9">
      <t>セン</t>
    </rPh>
    <phoneticPr fontId="3"/>
  </si>
  <si>
    <t>大字平沢字諏訪舘</t>
    <rPh sb="0" eb="2">
      <t>オオアザ</t>
    </rPh>
    <rPh sb="2" eb="4">
      <t>ヒラサワ</t>
    </rPh>
    <rPh sb="4" eb="5">
      <t>アザ</t>
    </rPh>
    <rPh sb="5" eb="7">
      <t>スワ</t>
    </rPh>
    <rPh sb="7" eb="8">
      <t>タチ</t>
    </rPh>
    <phoneticPr fontId="3"/>
  </si>
  <si>
    <t>未耕作地</t>
    <rPh sb="0" eb="1">
      <t>ミ</t>
    </rPh>
    <rPh sb="1" eb="4">
      <t>コウサクチ</t>
    </rPh>
    <phoneticPr fontId="3"/>
  </si>
  <si>
    <t>現場確認・追い払い花火</t>
    <rPh sb="0" eb="2">
      <t>ゲンバ</t>
    </rPh>
    <rPh sb="2" eb="4">
      <t>カクニン</t>
    </rPh>
    <rPh sb="5" eb="6">
      <t>オ</t>
    </rPh>
    <rPh sb="7" eb="8">
      <t>ハラ</t>
    </rPh>
    <rPh sb="9" eb="11">
      <t>ハナビ</t>
    </rPh>
    <phoneticPr fontId="3"/>
  </si>
  <si>
    <t>金成沢辺内畑地内</t>
    <rPh sb="0" eb="3">
      <t>カンナリサワ</t>
    </rPh>
    <rPh sb="3" eb="4">
      <t>ヘン</t>
    </rPh>
    <rPh sb="4" eb="5">
      <t>ナイ</t>
    </rPh>
    <rPh sb="5" eb="6">
      <t>ハタケ</t>
    </rPh>
    <rPh sb="6" eb="8">
      <t>チナイ</t>
    </rPh>
    <phoneticPr fontId="3"/>
  </si>
  <si>
    <t>漆沢字宮ヶ森地内</t>
    <rPh sb="0" eb="2">
      <t>ウルシザワ</t>
    </rPh>
    <rPh sb="2" eb="3">
      <t>アザ</t>
    </rPh>
    <rPh sb="3" eb="4">
      <t>ミヤ</t>
    </rPh>
    <rPh sb="5" eb="6">
      <t>モリ</t>
    </rPh>
    <rPh sb="6" eb="8">
      <t>チナイ</t>
    </rPh>
    <phoneticPr fontId="3"/>
  </si>
  <si>
    <t>管理用道路</t>
    <rPh sb="0" eb="3">
      <t>カンリヨウ</t>
    </rPh>
    <rPh sb="3" eb="5">
      <t>ドウロ</t>
    </rPh>
    <phoneticPr fontId="3"/>
  </si>
  <si>
    <t>聞き取り調査</t>
    <rPh sb="0" eb="1">
      <t>キ</t>
    </rPh>
    <rPh sb="2" eb="3">
      <t>ト</t>
    </rPh>
    <rPh sb="4" eb="6">
      <t>チョウサ</t>
    </rPh>
    <phoneticPr fontId="3"/>
  </si>
  <si>
    <t>鳴子温泉字原周辺</t>
    <rPh sb="0" eb="2">
      <t>ナルコ</t>
    </rPh>
    <rPh sb="2" eb="4">
      <t>オンセン</t>
    </rPh>
    <rPh sb="4" eb="5">
      <t>アザ</t>
    </rPh>
    <rPh sb="5" eb="6">
      <t>ハラ</t>
    </rPh>
    <rPh sb="6" eb="8">
      <t>シュウヘン</t>
    </rPh>
    <phoneticPr fontId="3"/>
  </si>
  <si>
    <t>古川大崎字富国地内</t>
    <rPh sb="0" eb="2">
      <t>フルカワ</t>
    </rPh>
    <rPh sb="2" eb="4">
      <t>オオサキ</t>
    </rPh>
    <rPh sb="4" eb="5">
      <t>アザ</t>
    </rPh>
    <rPh sb="5" eb="7">
      <t>フコク</t>
    </rPh>
    <rPh sb="7" eb="9">
      <t>チナイ</t>
    </rPh>
    <phoneticPr fontId="3"/>
  </si>
  <si>
    <t>金成字宮前地内</t>
    <rPh sb="0" eb="2">
      <t>カンナリ</t>
    </rPh>
    <rPh sb="2" eb="3">
      <t>アザ</t>
    </rPh>
    <rPh sb="3" eb="5">
      <t>ミヤマエ</t>
    </rPh>
    <rPh sb="5" eb="7">
      <t>チナイ</t>
    </rPh>
    <phoneticPr fontId="3"/>
  </si>
  <si>
    <t>荒巻字青葉亀岡住宅付近</t>
    <rPh sb="0" eb="2">
      <t>アラマキ</t>
    </rPh>
    <rPh sb="2" eb="3">
      <t>アザ</t>
    </rPh>
    <rPh sb="3" eb="5">
      <t>アオバ</t>
    </rPh>
    <rPh sb="5" eb="7">
      <t>カメオカ</t>
    </rPh>
    <rPh sb="7" eb="9">
      <t>ジュウタク</t>
    </rPh>
    <rPh sb="9" eb="11">
      <t>フキン</t>
    </rPh>
    <phoneticPr fontId="3"/>
  </si>
  <si>
    <t>注意広報活動</t>
    <rPh sb="0" eb="2">
      <t>チュウイ</t>
    </rPh>
    <rPh sb="2" eb="4">
      <t>コウホウ</t>
    </rPh>
    <rPh sb="4" eb="6">
      <t>カツドウ</t>
    </rPh>
    <phoneticPr fontId="3"/>
  </si>
  <si>
    <t>一迫真坂字清水山辺沢地内</t>
    <rPh sb="0" eb="2">
      <t>イチハサマ</t>
    </rPh>
    <rPh sb="2" eb="4">
      <t>マサカ</t>
    </rPh>
    <rPh sb="4" eb="5">
      <t>アザ</t>
    </rPh>
    <rPh sb="5" eb="7">
      <t>シミズ</t>
    </rPh>
    <rPh sb="7" eb="9">
      <t>ヤマベ</t>
    </rPh>
    <rPh sb="9" eb="10">
      <t>サワ</t>
    </rPh>
    <rPh sb="10" eb="12">
      <t>チナイ</t>
    </rPh>
    <phoneticPr fontId="3"/>
  </si>
  <si>
    <t>岩出山字上真山大森地内</t>
    <rPh sb="0" eb="3">
      <t>イワデヤマ</t>
    </rPh>
    <rPh sb="3" eb="4">
      <t>アザ</t>
    </rPh>
    <rPh sb="4" eb="5">
      <t>カミ</t>
    </rPh>
    <rPh sb="5" eb="7">
      <t>マヤマ</t>
    </rPh>
    <rPh sb="7" eb="9">
      <t>オオモリ</t>
    </rPh>
    <rPh sb="9" eb="11">
      <t>チナイ</t>
    </rPh>
    <phoneticPr fontId="3"/>
  </si>
  <si>
    <t>(有)ダイワ工業，(株)鈴幸商店付近</t>
    <rPh sb="0" eb="3">
      <t>ユウ</t>
    </rPh>
    <rPh sb="6" eb="8">
      <t>コウギョウ</t>
    </rPh>
    <rPh sb="9" eb="12">
      <t>カブ</t>
    </rPh>
    <rPh sb="12" eb="13">
      <t>スズ</t>
    </rPh>
    <rPh sb="13" eb="14">
      <t>サチ</t>
    </rPh>
    <rPh sb="14" eb="16">
      <t>ショウテン</t>
    </rPh>
    <rPh sb="16" eb="18">
      <t>フキン</t>
    </rPh>
    <phoneticPr fontId="3"/>
  </si>
  <si>
    <t>石越町南郷字高森地内</t>
    <rPh sb="0" eb="2">
      <t>イシコシ</t>
    </rPh>
    <rPh sb="2" eb="3">
      <t>マチ</t>
    </rPh>
    <rPh sb="3" eb="5">
      <t>ナンゴウ</t>
    </rPh>
    <rPh sb="5" eb="6">
      <t>アザ</t>
    </rPh>
    <rPh sb="6" eb="8">
      <t>タカモリ</t>
    </rPh>
    <rPh sb="8" eb="10">
      <t>チナイ</t>
    </rPh>
    <phoneticPr fontId="3"/>
  </si>
  <si>
    <t>鳴子温泉鬼首字柏木原周辺</t>
    <rPh sb="0" eb="2">
      <t>ナルコ</t>
    </rPh>
    <rPh sb="2" eb="4">
      <t>オンセン</t>
    </rPh>
    <rPh sb="4" eb="6">
      <t>オニコウベ</t>
    </rPh>
    <rPh sb="6" eb="7">
      <t>アザ</t>
    </rPh>
    <rPh sb="7" eb="9">
      <t>カシワギ</t>
    </rPh>
    <rPh sb="9" eb="10">
      <t>ハラ</t>
    </rPh>
    <rPh sb="10" eb="12">
      <t>シュウヘン</t>
    </rPh>
    <phoneticPr fontId="3"/>
  </si>
  <si>
    <t>瀬峰横森前６９番地２</t>
    <rPh sb="0" eb="2">
      <t>セミネ</t>
    </rPh>
    <rPh sb="2" eb="4">
      <t>ヨコモリ</t>
    </rPh>
    <rPh sb="4" eb="5">
      <t>マエ</t>
    </rPh>
    <rPh sb="7" eb="9">
      <t>バンチ</t>
    </rPh>
    <phoneticPr fontId="3"/>
  </si>
  <si>
    <t>区長へ連絡</t>
    <rPh sb="0" eb="2">
      <t>クチョウ</t>
    </rPh>
    <rPh sb="3" eb="5">
      <t>レンラク</t>
    </rPh>
    <phoneticPr fontId="3"/>
  </si>
  <si>
    <t>旧瀬峰町</t>
    <rPh sb="0" eb="1">
      <t>キュウ</t>
    </rPh>
    <rPh sb="1" eb="4">
      <t>セミネチョウ</t>
    </rPh>
    <phoneticPr fontId="3"/>
  </si>
  <si>
    <t>旧若柳町</t>
    <rPh sb="0" eb="1">
      <t>キュウ</t>
    </rPh>
    <rPh sb="1" eb="4">
      <t>ワカヤナギチョウ</t>
    </rPh>
    <phoneticPr fontId="3"/>
  </si>
  <si>
    <t>一迫北沢松木田地内</t>
    <rPh sb="0" eb="2">
      <t>イチハサマ</t>
    </rPh>
    <rPh sb="2" eb="3">
      <t>キタ</t>
    </rPh>
    <rPh sb="3" eb="4">
      <t>サワ</t>
    </rPh>
    <rPh sb="4" eb="7">
      <t>マツキダ</t>
    </rPh>
    <rPh sb="7" eb="9">
      <t>チナイ</t>
    </rPh>
    <phoneticPr fontId="3"/>
  </si>
  <si>
    <t>近づかない・音ならす・誘因物除去</t>
    <rPh sb="0" eb="2">
      <t>チカズ</t>
    </rPh>
    <rPh sb="6" eb="7">
      <t>オト</t>
    </rPh>
    <rPh sb="11" eb="13">
      <t>ユウイン</t>
    </rPh>
    <rPh sb="13" eb="14">
      <t>ブツ</t>
    </rPh>
    <rPh sb="14" eb="16">
      <t>ジョキョ</t>
    </rPh>
    <phoneticPr fontId="3"/>
  </si>
  <si>
    <t>小野字釜ヶ入</t>
    <rPh sb="0" eb="2">
      <t>オノ</t>
    </rPh>
    <rPh sb="2" eb="3">
      <t>アザ</t>
    </rPh>
    <rPh sb="3" eb="4">
      <t>カマ</t>
    </rPh>
    <rPh sb="5" eb="6">
      <t>イリ</t>
    </rPh>
    <phoneticPr fontId="3"/>
  </si>
  <si>
    <t>注意喚起依頼</t>
    <rPh sb="0" eb="2">
      <t>チュウイ</t>
    </rPh>
    <rPh sb="2" eb="4">
      <t>カンキ</t>
    </rPh>
    <rPh sb="4" eb="6">
      <t>イライ</t>
    </rPh>
    <phoneticPr fontId="3"/>
  </si>
  <si>
    <t>石越町南郷字愛宕６番地付近</t>
    <rPh sb="0" eb="2">
      <t>イシコシ</t>
    </rPh>
    <rPh sb="2" eb="3">
      <t>マチ</t>
    </rPh>
    <rPh sb="3" eb="5">
      <t>ナンゴウ</t>
    </rPh>
    <rPh sb="5" eb="6">
      <t>アザ</t>
    </rPh>
    <rPh sb="6" eb="8">
      <t>アタゴ</t>
    </rPh>
    <rPh sb="9" eb="11">
      <t>バンチ</t>
    </rPh>
    <rPh sb="11" eb="13">
      <t>フキン</t>
    </rPh>
    <phoneticPr fontId="3"/>
  </si>
  <si>
    <t>旧三本木町</t>
    <rPh sb="0" eb="1">
      <t>キュウ</t>
    </rPh>
    <rPh sb="1" eb="4">
      <t>サンボンギ</t>
    </rPh>
    <rPh sb="4" eb="5">
      <t>マチ</t>
    </rPh>
    <phoneticPr fontId="3"/>
  </si>
  <si>
    <t>JA古川南部カントリーエレベーター付近</t>
    <rPh sb="2" eb="4">
      <t>フルカワ</t>
    </rPh>
    <rPh sb="4" eb="6">
      <t>ナンブ</t>
    </rPh>
    <rPh sb="17" eb="19">
      <t>フキン</t>
    </rPh>
    <phoneticPr fontId="3"/>
  </si>
  <si>
    <t>大内字南平地内</t>
    <rPh sb="0" eb="2">
      <t>オオウチ</t>
    </rPh>
    <rPh sb="2" eb="3">
      <t>アザ</t>
    </rPh>
    <rPh sb="3" eb="4">
      <t>ナン</t>
    </rPh>
    <rPh sb="4" eb="5">
      <t>ヒラ</t>
    </rPh>
    <rPh sb="5" eb="7">
      <t>チナイ</t>
    </rPh>
    <phoneticPr fontId="3"/>
  </si>
  <si>
    <t>ショートステイ施設「憩いの森」南側</t>
    <rPh sb="7" eb="9">
      <t>シセツ</t>
    </rPh>
    <rPh sb="10" eb="11">
      <t>イコ</t>
    </rPh>
    <rPh sb="13" eb="14">
      <t>モリ</t>
    </rPh>
    <rPh sb="15" eb="17">
      <t>ミナミガワ</t>
    </rPh>
    <phoneticPr fontId="3"/>
  </si>
  <si>
    <t>飯野寒風沢内田</t>
    <rPh sb="0" eb="2">
      <t>イイノ</t>
    </rPh>
    <rPh sb="2" eb="4">
      <t>カンプウ</t>
    </rPh>
    <rPh sb="4" eb="5">
      <t>サワ</t>
    </rPh>
    <rPh sb="5" eb="6">
      <t>ウチ</t>
    </rPh>
    <rPh sb="6" eb="7">
      <t>ダ</t>
    </rPh>
    <phoneticPr fontId="3"/>
  </si>
  <si>
    <t>光厳寺近くの沼付近</t>
    <rPh sb="0" eb="1">
      <t>コウ</t>
    </rPh>
    <rPh sb="1" eb="2">
      <t>ゲン</t>
    </rPh>
    <rPh sb="2" eb="3">
      <t>ジ</t>
    </rPh>
    <rPh sb="3" eb="4">
      <t>チカ</t>
    </rPh>
    <rPh sb="6" eb="7">
      <t>ヌマ</t>
    </rPh>
    <rPh sb="7" eb="9">
      <t>フキン</t>
    </rPh>
    <phoneticPr fontId="3"/>
  </si>
  <si>
    <t>築館字萩沢南</t>
    <rPh sb="0" eb="2">
      <t>ツキダテ</t>
    </rPh>
    <rPh sb="2" eb="3">
      <t>アザ</t>
    </rPh>
    <rPh sb="3" eb="5">
      <t>ハギサワ</t>
    </rPh>
    <rPh sb="5" eb="6">
      <t>ミナミ</t>
    </rPh>
    <phoneticPr fontId="3"/>
  </si>
  <si>
    <t>原長谷地一番５４－１地内</t>
    <rPh sb="0" eb="1">
      <t>ハラ</t>
    </rPh>
    <rPh sb="1" eb="3">
      <t>ハセ</t>
    </rPh>
    <rPh sb="3" eb="4">
      <t>チ</t>
    </rPh>
    <rPh sb="4" eb="6">
      <t>イチバン</t>
    </rPh>
    <rPh sb="10" eb="12">
      <t>チナイ</t>
    </rPh>
    <phoneticPr fontId="3"/>
  </si>
  <si>
    <t>東北大フィールドセンター付近</t>
    <rPh sb="0" eb="2">
      <t>トウホク</t>
    </rPh>
    <rPh sb="12" eb="14">
      <t>フキン</t>
    </rPh>
    <phoneticPr fontId="3"/>
  </si>
  <si>
    <t>宮床字松倉</t>
    <rPh sb="0" eb="2">
      <t>ミヤトコ</t>
    </rPh>
    <rPh sb="2" eb="3">
      <t>アザ</t>
    </rPh>
    <rPh sb="3" eb="5">
      <t>マツクラ</t>
    </rPh>
    <phoneticPr fontId="3"/>
  </si>
  <si>
    <t>東成田字長松沢山</t>
    <rPh sb="0" eb="3">
      <t>ヒガシナリタ</t>
    </rPh>
    <rPh sb="3" eb="4">
      <t>アザ</t>
    </rPh>
    <rPh sb="4" eb="6">
      <t>ナガマツ</t>
    </rPh>
    <rPh sb="6" eb="8">
      <t>サワヤマ</t>
    </rPh>
    <phoneticPr fontId="3"/>
  </si>
  <si>
    <t>瀬峰清水沢１１２番地１０地内</t>
    <rPh sb="0" eb="2">
      <t>セミネ</t>
    </rPh>
    <rPh sb="2" eb="5">
      <t>シミズサワ</t>
    </rPh>
    <rPh sb="8" eb="10">
      <t>バンチ</t>
    </rPh>
    <rPh sb="12" eb="14">
      <t>チナイ</t>
    </rPh>
    <phoneticPr fontId="3"/>
  </si>
  <si>
    <t>若柳有賀浜井場１２３</t>
    <rPh sb="0" eb="2">
      <t>ワカヤナギ</t>
    </rPh>
    <rPh sb="2" eb="4">
      <t>アリガ</t>
    </rPh>
    <rPh sb="4" eb="5">
      <t>ハマ</t>
    </rPh>
    <rPh sb="5" eb="7">
      <t>イバ</t>
    </rPh>
    <phoneticPr fontId="3"/>
  </si>
  <si>
    <t>三本木桑折字多高田付近</t>
    <rPh sb="0" eb="3">
      <t>サンボンギ</t>
    </rPh>
    <rPh sb="3" eb="5">
      <t>コオリ</t>
    </rPh>
    <rPh sb="5" eb="6">
      <t>アザ</t>
    </rPh>
    <rPh sb="6" eb="7">
      <t>タ</t>
    </rPh>
    <rPh sb="7" eb="9">
      <t>タカダ</t>
    </rPh>
    <rPh sb="9" eb="11">
      <t>フキン</t>
    </rPh>
    <phoneticPr fontId="3"/>
  </si>
  <si>
    <t>中村字谷地際</t>
    <rPh sb="0" eb="2">
      <t>ナカムラ</t>
    </rPh>
    <rPh sb="2" eb="3">
      <t>アザ</t>
    </rPh>
    <rPh sb="3" eb="5">
      <t>ヤチ</t>
    </rPh>
    <rPh sb="5" eb="6">
      <t>サイ</t>
    </rPh>
    <phoneticPr fontId="3"/>
  </si>
  <si>
    <t>大郷駐在所付近</t>
    <rPh sb="0" eb="2">
      <t>オオサト</t>
    </rPh>
    <rPh sb="2" eb="5">
      <t>チュウザイショ</t>
    </rPh>
    <rPh sb="5" eb="7">
      <t>フキン</t>
    </rPh>
    <phoneticPr fontId="3"/>
  </si>
  <si>
    <t>区長・学校等へ連絡</t>
    <rPh sb="0" eb="2">
      <t>クチョウ</t>
    </rPh>
    <rPh sb="3" eb="5">
      <t>ガッコウ</t>
    </rPh>
    <rPh sb="5" eb="6">
      <t>トウ</t>
    </rPh>
    <rPh sb="7" eb="9">
      <t>レンラク</t>
    </rPh>
    <phoneticPr fontId="3"/>
  </si>
  <si>
    <t>道路横断，山林へ</t>
    <rPh sb="0" eb="2">
      <t>ドウロ</t>
    </rPh>
    <rPh sb="2" eb="4">
      <t>オウダン</t>
    </rPh>
    <rPh sb="5" eb="7">
      <t>サンリン</t>
    </rPh>
    <phoneticPr fontId="3"/>
  </si>
  <si>
    <t>味明字後谷地西山付近</t>
    <rPh sb="0" eb="1">
      <t>アジ</t>
    </rPh>
    <rPh sb="1" eb="2">
      <t>メイ</t>
    </rPh>
    <rPh sb="2" eb="3">
      <t>アザ</t>
    </rPh>
    <rPh sb="3" eb="4">
      <t>コウ</t>
    </rPh>
    <rPh sb="4" eb="6">
      <t>ヤチ</t>
    </rPh>
    <rPh sb="6" eb="8">
      <t>ニシヤマ</t>
    </rPh>
    <rPh sb="8" eb="10">
      <t>フキン</t>
    </rPh>
    <phoneticPr fontId="3"/>
  </si>
  <si>
    <t>味明字堤下</t>
    <rPh sb="0" eb="1">
      <t>アジ</t>
    </rPh>
    <rPh sb="1" eb="2">
      <t>メイ</t>
    </rPh>
    <rPh sb="2" eb="3">
      <t>アザ</t>
    </rPh>
    <rPh sb="3" eb="5">
      <t>ツツミシタ</t>
    </rPh>
    <phoneticPr fontId="3"/>
  </si>
  <si>
    <t>御堂返ため池付近</t>
    <rPh sb="0" eb="2">
      <t>オドウ</t>
    </rPh>
    <rPh sb="2" eb="3">
      <t>ガエ</t>
    </rPh>
    <rPh sb="5" eb="6">
      <t>イケ</t>
    </rPh>
    <rPh sb="6" eb="8">
      <t>フキン</t>
    </rPh>
    <phoneticPr fontId="3"/>
  </si>
  <si>
    <t>東和町錦織字山居沢１５</t>
    <rPh sb="0" eb="3">
      <t>トウワチョウ</t>
    </rPh>
    <rPh sb="3" eb="5">
      <t>ニシゴリ</t>
    </rPh>
    <rPh sb="5" eb="6">
      <t>アザ</t>
    </rPh>
    <rPh sb="6" eb="7">
      <t>ヤマ</t>
    </rPh>
    <rPh sb="7" eb="8">
      <t>イ</t>
    </rPh>
    <rPh sb="8" eb="9">
      <t>サワ</t>
    </rPh>
    <phoneticPr fontId="3"/>
  </si>
  <si>
    <t>錦織小学校プール側面</t>
    <rPh sb="0" eb="2">
      <t>ニシゴリ</t>
    </rPh>
    <rPh sb="2" eb="5">
      <t>ショウガッコウ</t>
    </rPh>
    <rPh sb="8" eb="10">
      <t>ソクメン</t>
    </rPh>
    <phoneticPr fontId="3"/>
  </si>
  <si>
    <t>保護者による送迎を実施</t>
    <rPh sb="0" eb="3">
      <t>ホゴシャ</t>
    </rPh>
    <rPh sb="6" eb="8">
      <t>ソウゲイ</t>
    </rPh>
    <rPh sb="9" eb="11">
      <t>ジッシ</t>
    </rPh>
    <phoneticPr fontId="3"/>
  </si>
  <si>
    <t>沼倉中埣地内</t>
    <rPh sb="0" eb="2">
      <t>ヌマクラ</t>
    </rPh>
    <rPh sb="2" eb="3">
      <t>ナカ</t>
    </rPh>
    <rPh sb="4" eb="6">
      <t>チナイ</t>
    </rPh>
    <phoneticPr fontId="3"/>
  </si>
  <si>
    <t>民家物置前</t>
    <rPh sb="0" eb="2">
      <t>ミンカ</t>
    </rPh>
    <rPh sb="2" eb="4">
      <t>モノオキ</t>
    </rPh>
    <rPh sb="4" eb="5">
      <t>マエ</t>
    </rPh>
    <phoneticPr fontId="3"/>
  </si>
  <si>
    <t>鳴子温泉字野際１４６周辺</t>
    <rPh sb="0" eb="2">
      <t>ナルコ</t>
    </rPh>
    <rPh sb="2" eb="4">
      <t>オンセン</t>
    </rPh>
    <rPh sb="4" eb="5">
      <t>アザ</t>
    </rPh>
    <rPh sb="5" eb="7">
      <t>ノギワ</t>
    </rPh>
    <rPh sb="10" eb="12">
      <t>シュウヘン</t>
    </rPh>
    <phoneticPr fontId="3"/>
  </si>
  <si>
    <t>築館字下高森下地内</t>
    <rPh sb="0" eb="2">
      <t>ツキダテ</t>
    </rPh>
    <rPh sb="2" eb="3">
      <t>アザ</t>
    </rPh>
    <rPh sb="3" eb="4">
      <t>シモ</t>
    </rPh>
    <rPh sb="4" eb="5">
      <t>タカ</t>
    </rPh>
    <rPh sb="5" eb="6">
      <t>モリ</t>
    </rPh>
    <rPh sb="6" eb="7">
      <t>シタ</t>
    </rPh>
    <rPh sb="7" eb="9">
      <t>チナイ</t>
    </rPh>
    <phoneticPr fontId="3"/>
  </si>
  <si>
    <t>福岡字小家下地内</t>
    <rPh sb="0" eb="2">
      <t>フクオカ</t>
    </rPh>
    <rPh sb="2" eb="3">
      <t>アザ</t>
    </rPh>
    <rPh sb="3" eb="4">
      <t>コ</t>
    </rPh>
    <rPh sb="4" eb="5">
      <t>ヤ</t>
    </rPh>
    <rPh sb="5" eb="7">
      <t>シタジ</t>
    </rPh>
    <rPh sb="7" eb="8">
      <t>ナイ</t>
    </rPh>
    <phoneticPr fontId="3"/>
  </si>
  <si>
    <t>寝床穴</t>
    <rPh sb="0" eb="2">
      <t>ネドコ</t>
    </rPh>
    <rPh sb="2" eb="3">
      <t>アナ</t>
    </rPh>
    <phoneticPr fontId="3"/>
  </si>
  <si>
    <t>秋保町長袋字鈴ヶ澤地内</t>
    <rPh sb="0" eb="3">
      <t>アキウマチ</t>
    </rPh>
    <rPh sb="3" eb="4">
      <t>ナガ</t>
    </rPh>
    <rPh sb="4" eb="5">
      <t>フクロ</t>
    </rPh>
    <rPh sb="5" eb="6">
      <t>アザ</t>
    </rPh>
    <rPh sb="6" eb="7">
      <t>スズ</t>
    </rPh>
    <rPh sb="8" eb="9">
      <t>サワ</t>
    </rPh>
    <rPh sb="9" eb="11">
      <t>チナイ</t>
    </rPh>
    <phoneticPr fontId="3"/>
  </si>
  <si>
    <t>吉田字欠ノ上古屋敷２７－３２</t>
    <rPh sb="0" eb="2">
      <t>ヨシダ</t>
    </rPh>
    <rPh sb="2" eb="3">
      <t>アザ</t>
    </rPh>
    <rPh sb="3" eb="4">
      <t>ケツ</t>
    </rPh>
    <rPh sb="5" eb="6">
      <t>ウエ</t>
    </rPh>
    <rPh sb="6" eb="9">
      <t>フルヤシキ</t>
    </rPh>
    <phoneticPr fontId="3"/>
  </si>
  <si>
    <t>ハウス内</t>
    <rPh sb="3" eb="4">
      <t>ナイ</t>
    </rPh>
    <phoneticPr fontId="3"/>
  </si>
  <si>
    <t>侵入の痕跡</t>
    <rPh sb="0" eb="2">
      <t>シンニュウ</t>
    </rPh>
    <rPh sb="3" eb="5">
      <t>コンセキ</t>
    </rPh>
    <phoneticPr fontId="3"/>
  </si>
  <si>
    <t>忌避花火</t>
    <rPh sb="0" eb="2">
      <t>キヒ</t>
    </rPh>
    <rPh sb="2" eb="4">
      <t>ハナビ</t>
    </rPh>
    <phoneticPr fontId="3"/>
  </si>
  <si>
    <t>吉田字台ヶ森</t>
    <rPh sb="0" eb="2">
      <t>ヨシダ</t>
    </rPh>
    <rPh sb="2" eb="3">
      <t>アザ</t>
    </rPh>
    <rPh sb="3" eb="4">
      <t>ダイ</t>
    </rPh>
    <rPh sb="5" eb="6">
      <t>モリ</t>
    </rPh>
    <phoneticPr fontId="3"/>
  </si>
  <si>
    <t>親子連れ2組，計4頭</t>
    <rPh sb="0" eb="2">
      <t>オヤコ</t>
    </rPh>
    <rPh sb="2" eb="3">
      <t>ヅ</t>
    </rPh>
    <rPh sb="5" eb="6">
      <t>クミ</t>
    </rPh>
    <rPh sb="7" eb="8">
      <t>ケイ</t>
    </rPh>
    <rPh sb="9" eb="10">
      <t>トウ</t>
    </rPh>
    <phoneticPr fontId="3"/>
  </si>
  <si>
    <t>パトロール，注意喚起</t>
    <rPh sb="6" eb="8">
      <t>チュウイ</t>
    </rPh>
    <rPh sb="8" eb="10">
      <t>カンキ</t>
    </rPh>
    <phoneticPr fontId="3"/>
  </si>
  <si>
    <t>台ヶ森温泉山野川付近</t>
    <rPh sb="0" eb="1">
      <t>ダイ</t>
    </rPh>
    <rPh sb="2" eb="3">
      <t>モリ</t>
    </rPh>
    <rPh sb="3" eb="5">
      <t>オンセン</t>
    </rPh>
    <rPh sb="5" eb="8">
      <t>ヤマノカワ</t>
    </rPh>
    <rPh sb="8" eb="10">
      <t>フキン</t>
    </rPh>
    <phoneticPr fontId="3"/>
  </si>
  <si>
    <t>七ヶ宿町</t>
    <rPh sb="0" eb="1">
      <t>シチ</t>
    </rPh>
    <rPh sb="2" eb="3">
      <t>シュク</t>
    </rPh>
    <rPh sb="3" eb="4">
      <t>マチ</t>
    </rPh>
    <phoneticPr fontId="3"/>
  </si>
  <si>
    <t>自主防除策指導</t>
    <rPh sb="0" eb="2">
      <t>ジシュ</t>
    </rPh>
    <rPh sb="2" eb="4">
      <t>ボウジョ</t>
    </rPh>
    <rPh sb="4" eb="5">
      <t>サク</t>
    </rPh>
    <rPh sb="5" eb="7">
      <t>シドウ</t>
    </rPh>
    <phoneticPr fontId="3"/>
  </si>
  <si>
    <t>夜間見回り，ネットによる囲い設置指導</t>
    <rPh sb="16" eb="18">
      <t>シドウ</t>
    </rPh>
    <phoneticPr fontId="3"/>
  </si>
  <si>
    <t>菜切谷青木原２８－８地内</t>
    <rPh sb="0" eb="1">
      <t>ナ</t>
    </rPh>
    <rPh sb="1" eb="2">
      <t>キ</t>
    </rPh>
    <rPh sb="2" eb="3">
      <t>タニ</t>
    </rPh>
    <rPh sb="3" eb="6">
      <t>アオキハラ</t>
    </rPh>
    <rPh sb="10" eb="11">
      <t>チ</t>
    </rPh>
    <rPh sb="11" eb="12">
      <t>ナイ</t>
    </rPh>
    <phoneticPr fontId="3"/>
  </si>
  <si>
    <t>パトロール，追払い</t>
    <rPh sb="6" eb="8">
      <t>オイハラ</t>
    </rPh>
    <phoneticPr fontId="3"/>
  </si>
  <si>
    <t>計２頭</t>
    <rPh sb="0" eb="1">
      <t>ケイ</t>
    </rPh>
    <rPh sb="2" eb="3">
      <t>トウ</t>
    </rPh>
    <phoneticPr fontId="3"/>
  </si>
  <si>
    <t>市道1193号</t>
    <rPh sb="0" eb="2">
      <t>シドウ</t>
    </rPh>
    <rPh sb="6" eb="7">
      <t>ゴウ</t>
    </rPh>
    <phoneticPr fontId="3"/>
  </si>
  <si>
    <t>滑津地内</t>
    <rPh sb="0" eb="1">
      <t>スベ</t>
    </rPh>
    <rPh sb="1" eb="2">
      <t>ツ</t>
    </rPh>
    <rPh sb="2" eb="4">
      <t>チナイ</t>
    </rPh>
    <phoneticPr fontId="3"/>
  </si>
  <si>
    <t>牛用配合飼料約80kg</t>
    <rPh sb="0" eb="1">
      <t>ウシ</t>
    </rPh>
    <rPh sb="1" eb="2">
      <t>ヨウ</t>
    </rPh>
    <rPh sb="2" eb="4">
      <t>ハイゴウ</t>
    </rPh>
    <rPh sb="4" eb="6">
      <t>シリョウ</t>
    </rPh>
    <rPh sb="6" eb="7">
      <t>ヤク</t>
    </rPh>
    <phoneticPr fontId="3"/>
  </si>
  <si>
    <t>北小泉字瀬戸沢６７－３５周辺</t>
    <rPh sb="0" eb="3">
      <t>キタコイズミ</t>
    </rPh>
    <rPh sb="3" eb="4">
      <t>アザ</t>
    </rPh>
    <rPh sb="4" eb="6">
      <t>セト</t>
    </rPh>
    <rPh sb="6" eb="7">
      <t>サワ</t>
    </rPh>
    <rPh sb="12" eb="14">
      <t>シュウヘン</t>
    </rPh>
    <phoneticPr fontId="3"/>
  </si>
  <si>
    <t>根廻字桐田</t>
    <rPh sb="0" eb="1">
      <t>ネ</t>
    </rPh>
    <rPh sb="1" eb="2">
      <t>マワリ</t>
    </rPh>
    <rPh sb="2" eb="3">
      <t>アザ</t>
    </rPh>
    <rPh sb="3" eb="4">
      <t>キリ</t>
    </rPh>
    <rPh sb="4" eb="5">
      <t>ダ</t>
    </rPh>
    <phoneticPr fontId="3"/>
  </si>
  <si>
    <t>花山字本沢沼山地内</t>
    <rPh sb="0" eb="2">
      <t>ハナヤマ</t>
    </rPh>
    <rPh sb="2" eb="3">
      <t>アザ</t>
    </rPh>
    <rPh sb="3" eb="5">
      <t>ホンサワ</t>
    </rPh>
    <rPh sb="5" eb="6">
      <t>ヌマ</t>
    </rPh>
    <rPh sb="6" eb="7">
      <t>ヤマ</t>
    </rPh>
    <rPh sb="7" eb="9">
      <t>チナイ</t>
    </rPh>
    <phoneticPr fontId="3"/>
  </si>
  <si>
    <t>一迫柳目石沢地内</t>
    <rPh sb="0" eb="2">
      <t>イチハサマ</t>
    </rPh>
    <rPh sb="2" eb="3">
      <t>ヤナギ</t>
    </rPh>
    <rPh sb="3" eb="4">
      <t>メ</t>
    </rPh>
    <rPh sb="4" eb="6">
      <t>イシザワ</t>
    </rPh>
    <rPh sb="6" eb="8">
      <t>チナイ</t>
    </rPh>
    <phoneticPr fontId="3"/>
  </si>
  <si>
    <t>芋沢字花坂下地内</t>
    <rPh sb="0" eb="1">
      <t>イモ</t>
    </rPh>
    <rPh sb="1" eb="2">
      <t>サワ</t>
    </rPh>
    <rPh sb="2" eb="3">
      <t>アザ</t>
    </rPh>
    <rPh sb="3" eb="4">
      <t>ハナ</t>
    </rPh>
    <rPh sb="4" eb="5">
      <t>サカ</t>
    </rPh>
    <rPh sb="5" eb="6">
      <t>シタ</t>
    </rPh>
    <rPh sb="6" eb="7">
      <t>チ</t>
    </rPh>
    <rPh sb="7" eb="8">
      <t>ナイ</t>
    </rPh>
    <phoneticPr fontId="3"/>
  </si>
  <si>
    <t>南吉成7丁目地内</t>
    <rPh sb="0" eb="1">
      <t>ミナミ</t>
    </rPh>
    <rPh sb="1" eb="3">
      <t>ヨシナリ</t>
    </rPh>
    <rPh sb="4" eb="6">
      <t>チョウメ</t>
    </rPh>
    <rPh sb="6" eb="7">
      <t>チ</t>
    </rPh>
    <rPh sb="7" eb="8">
      <t>ナイ</t>
    </rPh>
    <phoneticPr fontId="3"/>
  </si>
  <si>
    <t>岩出山字上真山沓縫地内</t>
    <rPh sb="0" eb="3">
      <t>イワデヤマ</t>
    </rPh>
    <rPh sb="3" eb="4">
      <t>アザ</t>
    </rPh>
    <rPh sb="4" eb="5">
      <t>カミ</t>
    </rPh>
    <rPh sb="5" eb="7">
      <t>マヤマ</t>
    </rPh>
    <rPh sb="7" eb="8">
      <t>グツ</t>
    </rPh>
    <rPh sb="8" eb="9">
      <t>ブ</t>
    </rPh>
    <rPh sb="9" eb="10">
      <t>チ</t>
    </rPh>
    <rPh sb="10" eb="11">
      <t>ナイ</t>
    </rPh>
    <phoneticPr fontId="3"/>
  </si>
  <si>
    <t>祠</t>
    <rPh sb="0" eb="1">
      <t>ホコラ</t>
    </rPh>
    <phoneticPr fontId="3"/>
  </si>
  <si>
    <t>小塚字金山地内</t>
    <rPh sb="0" eb="2">
      <t>コヅカ</t>
    </rPh>
    <rPh sb="2" eb="3">
      <t>アザ</t>
    </rPh>
    <rPh sb="3" eb="5">
      <t>カナヤマ</t>
    </rPh>
    <rPh sb="5" eb="6">
      <t>チ</t>
    </rPh>
    <rPh sb="6" eb="7">
      <t>ナイ</t>
    </rPh>
    <phoneticPr fontId="3"/>
  </si>
  <si>
    <t>津山町柳津字町地内</t>
    <rPh sb="0" eb="2">
      <t>ツヤマ</t>
    </rPh>
    <rPh sb="2" eb="3">
      <t>マチ</t>
    </rPh>
    <rPh sb="3" eb="5">
      <t>ヤナイヅ</t>
    </rPh>
    <rPh sb="5" eb="6">
      <t>アザ</t>
    </rPh>
    <rPh sb="6" eb="7">
      <t>マチ</t>
    </rPh>
    <rPh sb="7" eb="8">
      <t>チ</t>
    </rPh>
    <rPh sb="8" eb="9">
      <t>ナイ</t>
    </rPh>
    <phoneticPr fontId="3"/>
  </si>
  <si>
    <t>大張大蔵字由ヶ入地内</t>
    <rPh sb="0" eb="1">
      <t>オオ</t>
    </rPh>
    <rPh sb="1" eb="2">
      <t>ハリ</t>
    </rPh>
    <rPh sb="2" eb="4">
      <t>オオクラ</t>
    </rPh>
    <rPh sb="4" eb="5">
      <t>アザ</t>
    </rPh>
    <rPh sb="5" eb="6">
      <t>ユ</t>
    </rPh>
    <rPh sb="7" eb="8">
      <t>イ</t>
    </rPh>
    <rPh sb="8" eb="9">
      <t>チ</t>
    </rPh>
    <rPh sb="9" eb="10">
      <t>ナイ</t>
    </rPh>
    <phoneticPr fontId="3"/>
  </si>
  <si>
    <t>加美町北川内字藁野地内</t>
    <rPh sb="0" eb="2">
      <t>カミ</t>
    </rPh>
    <rPh sb="2" eb="4">
      <t>マチキタ</t>
    </rPh>
    <rPh sb="4" eb="6">
      <t>カワウチ</t>
    </rPh>
    <rPh sb="6" eb="7">
      <t>アザ</t>
    </rPh>
    <rPh sb="7" eb="8">
      <t>ワラ</t>
    </rPh>
    <rPh sb="8" eb="9">
      <t>ノ</t>
    </rPh>
    <rPh sb="9" eb="10">
      <t>チ</t>
    </rPh>
    <rPh sb="10" eb="11">
      <t>ナイ</t>
    </rPh>
    <phoneticPr fontId="3"/>
  </si>
  <si>
    <t>金成有壁上原前地内</t>
    <rPh sb="0" eb="2">
      <t>カンナリ</t>
    </rPh>
    <rPh sb="2" eb="3">
      <t>アリ</t>
    </rPh>
    <rPh sb="3" eb="4">
      <t>カベ</t>
    </rPh>
    <rPh sb="4" eb="6">
      <t>ウエハラ</t>
    </rPh>
    <rPh sb="6" eb="7">
      <t>マエ</t>
    </rPh>
    <rPh sb="7" eb="8">
      <t>チ</t>
    </rPh>
    <rPh sb="8" eb="9">
      <t>ナイ</t>
    </rPh>
    <phoneticPr fontId="3"/>
  </si>
  <si>
    <t>栗駒片子沢鳥木沢地内</t>
    <rPh sb="0" eb="2">
      <t>クリコマ</t>
    </rPh>
    <rPh sb="2" eb="4">
      <t>カタコ</t>
    </rPh>
    <rPh sb="4" eb="5">
      <t>サワ</t>
    </rPh>
    <rPh sb="5" eb="6">
      <t>トリ</t>
    </rPh>
    <rPh sb="6" eb="8">
      <t>キサワ</t>
    </rPh>
    <rPh sb="8" eb="9">
      <t>チ</t>
    </rPh>
    <rPh sb="9" eb="10">
      <t>ナイ</t>
    </rPh>
    <phoneticPr fontId="3"/>
  </si>
  <si>
    <t>栗駒栗原西沢64番地付近</t>
    <rPh sb="0" eb="2">
      <t>クリコマ</t>
    </rPh>
    <rPh sb="2" eb="4">
      <t>クリハラ</t>
    </rPh>
    <rPh sb="4" eb="6">
      <t>ニシザワ</t>
    </rPh>
    <rPh sb="8" eb="10">
      <t>バンチ</t>
    </rPh>
    <rPh sb="10" eb="12">
      <t>フキン</t>
    </rPh>
    <phoneticPr fontId="3"/>
  </si>
  <si>
    <t>県道大鳥沢辺線</t>
    <rPh sb="0" eb="2">
      <t>ケンドウ</t>
    </rPh>
    <rPh sb="2" eb="3">
      <t>オオ</t>
    </rPh>
    <rPh sb="3" eb="4">
      <t>トリ</t>
    </rPh>
    <rPh sb="4" eb="6">
      <t>サワベ</t>
    </rPh>
    <rPh sb="6" eb="7">
      <t>セン</t>
    </rPh>
    <phoneticPr fontId="3"/>
  </si>
  <si>
    <t>鴬沢南郷五輪原地内</t>
    <rPh sb="0" eb="2">
      <t>ウグイスザワ</t>
    </rPh>
    <rPh sb="2" eb="4">
      <t>ナンゴウ</t>
    </rPh>
    <rPh sb="4" eb="6">
      <t>ゴリン</t>
    </rPh>
    <rPh sb="6" eb="7">
      <t>ハラ</t>
    </rPh>
    <rPh sb="7" eb="8">
      <t>チ</t>
    </rPh>
    <rPh sb="8" eb="9">
      <t>ナイ</t>
    </rPh>
    <phoneticPr fontId="3"/>
  </si>
  <si>
    <t>芋沢字辺田地内</t>
    <rPh sb="0" eb="1">
      <t>イモ</t>
    </rPh>
    <rPh sb="1" eb="2">
      <t>ザワ</t>
    </rPh>
    <rPh sb="2" eb="3">
      <t>アザ</t>
    </rPh>
    <rPh sb="3" eb="4">
      <t>ヘン</t>
    </rPh>
    <rPh sb="4" eb="5">
      <t>タ</t>
    </rPh>
    <rPh sb="5" eb="6">
      <t>チ</t>
    </rPh>
    <rPh sb="6" eb="7">
      <t>ナイ</t>
    </rPh>
    <phoneticPr fontId="3"/>
  </si>
  <si>
    <t>上野目谷地田地内</t>
    <rPh sb="0" eb="2">
      <t>カミノ</t>
    </rPh>
    <rPh sb="2" eb="3">
      <t>メ</t>
    </rPh>
    <rPh sb="3" eb="4">
      <t>ヤ</t>
    </rPh>
    <rPh sb="4" eb="5">
      <t>チ</t>
    </rPh>
    <rPh sb="5" eb="6">
      <t>タ</t>
    </rPh>
    <rPh sb="6" eb="7">
      <t>チ</t>
    </rPh>
    <rPh sb="7" eb="8">
      <t>ナイ</t>
    </rPh>
    <phoneticPr fontId="3"/>
  </si>
  <si>
    <t>花山字草木沢原井田地内</t>
    <rPh sb="0" eb="2">
      <t>ハナヤマ</t>
    </rPh>
    <rPh sb="2" eb="3">
      <t>アザ</t>
    </rPh>
    <rPh sb="3" eb="6">
      <t>クサキサワ</t>
    </rPh>
    <rPh sb="6" eb="7">
      <t>ハラ</t>
    </rPh>
    <rPh sb="7" eb="8">
      <t>イ</t>
    </rPh>
    <rPh sb="8" eb="9">
      <t>ダ</t>
    </rPh>
    <rPh sb="9" eb="11">
      <t>チナイ</t>
    </rPh>
    <phoneticPr fontId="3"/>
  </si>
  <si>
    <t>関係機関にFAX</t>
    <rPh sb="0" eb="2">
      <t>カンケイ</t>
    </rPh>
    <rPh sb="2" eb="4">
      <t>キカン</t>
    </rPh>
    <phoneticPr fontId="3"/>
  </si>
  <si>
    <t>金成津久毛岩崎大沢田</t>
    <rPh sb="0" eb="2">
      <t>カンナリ</t>
    </rPh>
    <rPh sb="2" eb="3">
      <t>ツ</t>
    </rPh>
    <rPh sb="3" eb="4">
      <t>ク</t>
    </rPh>
    <rPh sb="4" eb="5">
      <t>ケ</t>
    </rPh>
    <rPh sb="5" eb="7">
      <t>イワサキ</t>
    </rPh>
    <rPh sb="7" eb="9">
      <t>オオサワ</t>
    </rPh>
    <rPh sb="9" eb="10">
      <t>ダ</t>
    </rPh>
    <phoneticPr fontId="3"/>
  </si>
  <si>
    <t>田尻沼木字宮当地内</t>
    <rPh sb="0" eb="2">
      <t>タジリ</t>
    </rPh>
    <rPh sb="2" eb="3">
      <t>ヌマ</t>
    </rPh>
    <rPh sb="3" eb="4">
      <t>キ</t>
    </rPh>
    <rPh sb="4" eb="5">
      <t>アザ</t>
    </rPh>
    <rPh sb="5" eb="6">
      <t>ミヤ</t>
    </rPh>
    <rPh sb="6" eb="7">
      <t>トウ</t>
    </rPh>
    <rPh sb="7" eb="9">
      <t>チナイ</t>
    </rPh>
    <phoneticPr fontId="3"/>
  </si>
  <si>
    <t>藪へ</t>
    <rPh sb="0" eb="1">
      <t>ヤブ</t>
    </rPh>
    <phoneticPr fontId="3"/>
  </si>
  <si>
    <t>土を掘り起こし</t>
    <rPh sb="0" eb="1">
      <t>ツチ</t>
    </rPh>
    <rPh sb="2" eb="3">
      <t>ホ</t>
    </rPh>
    <rPh sb="4" eb="5">
      <t>オ</t>
    </rPh>
    <phoneticPr fontId="3"/>
  </si>
  <si>
    <t>芋沢南平地内</t>
    <rPh sb="0" eb="1">
      <t>イモ</t>
    </rPh>
    <rPh sb="1" eb="2">
      <t>サワ</t>
    </rPh>
    <rPh sb="2" eb="3">
      <t>ミナミ</t>
    </rPh>
    <rPh sb="3" eb="4">
      <t>タイ</t>
    </rPh>
    <rPh sb="4" eb="6">
      <t>チナイ</t>
    </rPh>
    <phoneticPr fontId="3"/>
  </si>
  <si>
    <t>岩出山南沢字新田地内</t>
    <rPh sb="0" eb="3">
      <t>イワデヤマ</t>
    </rPh>
    <rPh sb="3" eb="5">
      <t>ミナミサワ</t>
    </rPh>
    <rPh sb="5" eb="6">
      <t>アザ</t>
    </rPh>
    <rPh sb="6" eb="8">
      <t>ニッタ</t>
    </rPh>
    <rPh sb="8" eb="9">
      <t>チ</t>
    </rPh>
    <rPh sb="9" eb="10">
      <t>ナイ</t>
    </rPh>
    <phoneticPr fontId="3"/>
  </si>
  <si>
    <t>廃屋</t>
    <rPh sb="0" eb="2">
      <t>ハイオク</t>
    </rPh>
    <phoneticPr fontId="3"/>
  </si>
  <si>
    <t>自主防除策指導・パトロール</t>
    <rPh sb="0" eb="2">
      <t>ジシュ</t>
    </rPh>
    <rPh sb="2" eb="4">
      <t>ボウジョ</t>
    </rPh>
    <rPh sb="4" eb="5">
      <t>サク</t>
    </rPh>
    <rPh sb="5" eb="7">
      <t>シドウ</t>
    </rPh>
    <phoneticPr fontId="3"/>
  </si>
  <si>
    <t>岩出山字上真山日向堂ノ沢地内</t>
    <rPh sb="0" eb="3">
      <t>イワデヤマ</t>
    </rPh>
    <rPh sb="3" eb="4">
      <t>アザ</t>
    </rPh>
    <rPh sb="4" eb="5">
      <t>カミ</t>
    </rPh>
    <rPh sb="5" eb="7">
      <t>マヤマ</t>
    </rPh>
    <rPh sb="7" eb="8">
      <t>ヒ</t>
    </rPh>
    <rPh sb="8" eb="9">
      <t>ム</t>
    </rPh>
    <rPh sb="9" eb="10">
      <t>ドウ</t>
    </rPh>
    <rPh sb="11" eb="12">
      <t>サワ</t>
    </rPh>
    <rPh sb="12" eb="14">
      <t>チナイ</t>
    </rPh>
    <phoneticPr fontId="3"/>
  </si>
  <si>
    <t>親子</t>
    <rPh sb="0" eb="2">
      <t>オヤコ</t>
    </rPh>
    <phoneticPr fontId="3"/>
  </si>
  <si>
    <t>宮床字山田中</t>
    <rPh sb="0" eb="2">
      <t>ミヤトコ</t>
    </rPh>
    <rPh sb="2" eb="3">
      <t>アザ</t>
    </rPh>
    <rPh sb="3" eb="6">
      <t>ヤマダナカ</t>
    </rPh>
    <phoneticPr fontId="3"/>
  </si>
  <si>
    <t>各施設へ注意喚起</t>
    <rPh sb="0" eb="3">
      <t>カクシセツ</t>
    </rPh>
    <rPh sb="4" eb="6">
      <t>チュウイ</t>
    </rPh>
    <rPh sb="6" eb="8">
      <t>カンキ</t>
    </rPh>
    <phoneticPr fontId="3"/>
  </si>
  <si>
    <t>旧志波姫町</t>
    <rPh sb="0" eb="1">
      <t>キュウ</t>
    </rPh>
    <rPh sb="1" eb="4">
      <t>シワヒメ</t>
    </rPh>
    <rPh sb="4" eb="5">
      <t>マチ</t>
    </rPh>
    <phoneticPr fontId="3"/>
  </si>
  <si>
    <t>桜渡戸字麦田付近</t>
    <rPh sb="0" eb="1">
      <t>サクラ</t>
    </rPh>
    <rPh sb="1" eb="2">
      <t>ワタリ</t>
    </rPh>
    <rPh sb="2" eb="3">
      <t>ド</t>
    </rPh>
    <rPh sb="3" eb="4">
      <t>アザ</t>
    </rPh>
    <rPh sb="4" eb="6">
      <t>ムギタ</t>
    </rPh>
    <rPh sb="6" eb="8">
      <t>フキン</t>
    </rPh>
    <phoneticPr fontId="3"/>
  </si>
  <si>
    <t>根廻字平山付近</t>
    <rPh sb="0" eb="1">
      <t>ネ</t>
    </rPh>
    <rPh sb="1" eb="2">
      <t>マワリ</t>
    </rPh>
    <rPh sb="2" eb="3">
      <t>アザ</t>
    </rPh>
    <rPh sb="3" eb="5">
      <t>ヒラヤマ</t>
    </rPh>
    <rPh sb="5" eb="7">
      <t>フキン</t>
    </rPh>
    <phoneticPr fontId="3"/>
  </si>
  <si>
    <t>根廻人筈２７－１</t>
    <rPh sb="0" eb="2">
      <t>ネマワリ</t>
    </rPh>
    <rPh sb="2" eb="3">
      <t>ヒト</t>
    </rPh>
    <rPh sb="3" eb="4">
      <t>ハズ</t>
    </rPh>
    <phoneticPr fontId="3"/>
  </si>
  <si>
    <t>国道４５号</t>
    <rPh sb="0" eb="2">
      <t>コクドウ</t>
    </rPh>
    <rPh sb="4" eb="5">
      <t>ゴウ</t>
    </rPh>
    <phoneticPr fontId="3"/>
  </si>
  <si>
    <t>志波姫沼崎南沖地内</t>
    <rPh sb="0" eb="3">
      <t>シワヒメ</t>
    </rPh>
    <rPh sb="3" eb="5">
      <t>ヌマサキ</t>
    </rPh>
    <rPh sb="5" eb="6">
      <t>ミナミ</t>
    </rPh>
    <rPh sb="6" eb="7">
      <t>オキ</t>
    </rPh>
    <rPh sb="7" eb="9">
      <t>チナイ</t>
    </rPh>
    <phoneticPr fontId="3"/>
  </si>
  <si>
    <t>メール・防災無線で周知</t>
    <rPh sb="4" eb="6">
      <t>ボウサイ</t>
    </rPh>
    <rPh sb="6" eb="8">
      <t>ムセン</t>
    </rPh>
    <rPh sb="9" eb="11">
      <t>シュウチ</t>
    </rPh>
    <phoneticPr fontId="3"/>
  </si>
  <si>
    <t>現場確認のうえ，対応検討</t>
    <rPh sb="0" eb="2">
      <t>ゲンバ</t>
    </rPh>
    <rPh sb="2" eb="4">
      <t>カクニン</t>
    </rPh>
    <rPh sb="8" eb="10">
      <t>タイオウ</t>
    </rPh>
    <rPh sb="10" eb="12">
      <t>ケントウ</t>
    </rPh>
    <phoneticPr fontId="3"/>
  </si>
  <si>
    <t>子グマのため，親も一緒に移動中と思われる。</t>
    <rPh sb="0" eb="1">
      <t>コ</t>
    </rPh>
    <rPh sb="7" eb="8">
      <t>オヤ</t>
    </rPh>
    <rPh sb="9" eb="11">
      <t>イッショ</t>
    </rPh>
    <rPh sb="12" eb="15">
      <t>イドウチュウ</t>
    </rPh>
    <rPh sb="16" eb="17">
      <t>オモ</t>
    </rPh>
    <phoneticPr fontId="3"/>
  </si>
  <si>
    <t>一迫柳目葉の木沢地内</t>
    <rPh sb="0" eb="2">
      <t>イチハサマ</t>
    </rPh>
    <rPh sb="2" eb="3">
      <t>ヤナギ</t>
    </rPh>
    <rPh sb="3" eb="4">
      <t>メ</t>
    </rPh>
    <rPh sb="4" eb="5">
      <t>ハ</t>
    </rPh>
    <rPh sb="6" eb="8">
      <t>キサワ</t>
    </rPh>
    <rPh sb="8" eb="10">
      <t>チナイ</t>
    </rPh>
    <phoneticPr fontId="3"/>
  </si>
  <si>
    <t>高城字愛宕三</t>
    <rPh sb="0" eb="2">
      <t>タカシロ</t>
    </rPh>
    <rPh sb="2" eb="3">
      <t>アザ</t>
    </rPh>
    <rPh sb="3" eb="5">
      <t>アタゴ</t>
    </rPh>
    <rPh sb="5" eb="6">
      <t>サン</t>
    </rPh>
    <phoneticPr fontId="3"/>
  </si>
  <si>
    <t>岩出山下一栗字田下地内</t>
    <rPh sb="0" eb="3">
      <t>イワデヤマ</t>
    </rPh>
    <rPh sb="3" eb="6">
      <t>シモイチクリ</t>
    </rPh>
    <rPh sb="6" eb="7">
      <t>アザ</t>
    </rPh>
    <rPh sb="7" eb="9">
      <t>タシタ</t>
    </rPh>
    <rPh sb="9" eb="11">
      <t>チナイ</t>
    </rPh>
    <phoneticPr fontId="3"/>
  </si>
  <si>
    <t>JR上野目駅向かい</t>
    <rPh sb="2" eb="3">
      <t>ウエ</t>
    </rPh>
    <rPh sb="3" eb="4">
      <t>ノ</t>
    </rPh>
    <rPh sb="4" eb="5">
      <t>メ</t>
    </rPh>
    <rPh sb="5" eb="6">
      <t>エキ</t>
    </rPh>
    <rPh sb="6" eb="7">
      <t>ム</t>
    </rPh>
    <phoneticPr fontId="3"/>
  </si>
  <si>
    <t>旧金成町</t>
    <rPh sb="0" eb="1">
      <t>キュウ</t>
    </rPh>
    <rPh sb="1" eb="4">
      <t>カンナリチョウ</t>
    </rPh>
    <phoneticPr fontId="3"/>
  </si>
  <si>
    <t>金成浪ノ沢地内</t>
    <rPh sb="0" eb="2">
      <t>カンナリ</t>
    </rPh>
    <rPh sb="2" eb="3">
      <t>ナミ</t>
    </rPh>
    <rPh sb="4" eb="5">
      <t>サワ</t>
    </rPh>
    <rPh sb="5" eb="7">
      <t>チナイ</t>
    </rPh>
    <phoneticPr fontId="3"/>
  </si>
  <si>
    <t>竹藪から</t>
    <rPh sb="0" eb="2">
      <t>タケヤブ</t>
    </rPh>
    <phoneticPr fontId="3"/>
  </si>
  <si>
    <t>岩出山上野目字西天王寺地内</t>
    <rPh sb="0" eb="3">
      <t>イワデヤマ</t>
    </rPh>
    <rPh sb="3" eb="4">
      <t>ウエ</t>
    </rPh>
    <rPh sb="4" eb="6">
      <t>ノメ</t>
    </rPh>
    <rPh sb="6" eb="7">
      <t>アザ</t>
    </rPh>
    <rPh sb="7" eb="8">
      <t>ニシ</t>
    </rPh>
    <rPh sb="8" eb="11">
      <t>テンノウジ</t>
    </rPh>
    <rPh sb="11" eb="13">
      <t>チナイ</t>
    </rPh>
    <phoneticPr fontId="3"/>
  </si>
  <si>
    <t>爆竹・パトロール</t>
    <rPh sb="0" eb="2">
      <t>バクチク</t>
    </rPh>
    <phoneticPr fontId="3"/>
  </si>
  <si>
    <t>築館薬師三丁目地内</t>
    <rPh sb="0" eb="2">
      <t>チクダテ</t>
    </rPh>
    <rPh sb="2" eb="4">
      <t>ヤクシ</t>
    </rPh>
    <rPh sb="4" eb="7">
      <t>サンチョウメ</t>
    </rPh>
    <rPh sb="7" eb="8">
      <t>チ</t>
    </rPh>
    <rPh sb="8" eb="9">
      <t>ナイ</t>
    </rPh>
    <phoneticPr fontId="3"/>
  </si>
  <si>
    <t>メール・防災無線</t>
    <rPh sb="4" eb="6">
      <t>ボウサイ</t>
    </rPh>
    <rPh sb="6" eb="8">
      <t>ムセン</t>
    </rPh>
    <phoneticPr fontId="3"/>
  </si>
  <si>
    <t>築館字久伝１２－１</t>
    <rPh sb="0" eb="2">
      <t>ツキダテ</t>
    </rPh>
    <rPh sb="2" eb="3">
      <t>アザ</t>
    </rPh>
    <rPh sb="3" eb="4">
      <t>キュウ</t>
    </rPh>
    <rPh sb="4" eb="5">
      <t>デン</t>
    </rPh>
    <phoneticPr fontId="3"/>
  </si>
  <si>
    <t>現場確認・パトロール</t>
    <rPh sb="0" eb="2">
      <t>ゲンバ</t>
    </rPh>
    <rPh sb="2" eb="4">
      <t>カクニン</t>
    </rPh>
    <phoneticPr fontId="3"/>
  </si>
  <si>
    <t>コンビニ駐車場</t>
    <rPh sb="4" eb="7">
      <t>チュウシャジョウ</t>
    </rPh>
    <phoneticPr fontId="3"/>
  </si>
  <si>
    <t>栗駒八幡中道８１番地</t>
    <rPh sb="0" eb="2">
      <t>クリコマ</t>
    </rPh>
    <rPh sb="2" eb="4">
      <t>ハチマン</t>
    </rPh>
    <rPh sb="4" eb="6">
      <t>ナカミチ</t>
    </rPh>
    <rPh sb="8" eb="10">
      <t>バンチ</t>
    </rPh>
    <phoneticPr fontId="3"/>
  </si>
  <si>
    <t>築館薬師２丁目５－３２</t>
    <rPh sb="0" eb="2">
      <t>ツキダテ</t>
    </rPh>
    <rPh sb="2" eb="4">
      <t>ヤクシ</t>
    </rPh>
    <rPh sb="5" eb="7">
      <t>チョウメ</t>
    </rPh>
    <phoneticPr fontId="3"/>
  </si>
  <si>
    <t>築館薬師３丁目地内</t>
    <rPh sb="0" eb="2">
      <t>ツキダテ</t>
    </rPh>
    <rPh sb="2" eb="4">
      <t>ヤクシ</t>
    </rPh>
    <rPh sb="5" eb="7">
      <t>チョウメ</t>
    </rPh>
    <rPh sb="7" eb="9">
      <t>チナイ</t>
    </rPh>
    <phoneticPr fontId="3"/>
  </si>
  <si>
    <t>通大寺墓地</t>
    <rPh sb="0" eb="1">
      <t>ツウ</t>
    </rPh>
    <rPh sb="1" eb="2">
      <t>ダイ</t>
    </rPh>
    <rPh sb="2" eb="3">
      <t>ジ</t>
    </rPh>
    <rPh sb="3" eb="5">
      <t>ボチ</t>
    </rPh>
    <phoneticPr fontId="3"/>
  </si>
  <si>
    <t>大字平沢字町尻１４５</t>
    <rPh sb="0" eb="2">
      <t>オオアザ</t>
    </rPh>
    <rPh sb="2" eb="4">
      <t>ヒラサワ</t>
    </rPh>
    <rPh sb="4" eb="5">
      <t>アザ</t>
    </rPh>
    <rPh sb="5" eb="7">
      <t>マチジリ</t>
    </rPh>
    <phoneticPr fontId="3"/>
  </si>
  <si>
    <t>築館字留場雇田７</t>
    <rPh sb="0" eb="2">
      <t>ツキダテ</t>
    </rPh>
    <rPh sb="2" eb="3">
      <t>アザ</t>
    </rPh>
    <rPh sb="3" eb="4">
      <t>ト</t>
    </rPh>
    <rPh sb="4" eb="5">
      <t>バ</t>
    </rPh>
    <rPh sb="5" eb="6">
      <t>ヤト</t>
    </rPh>
    <rPh sb="6" eb="7">
      <t>タ</t>
    </rPh>
    <phoneticPr fontId="3"/>
  </si>
  <si>
    <t>築館自動車学校南側</t>
    <rPh sb="0" eb="2">
      <t>ツキダテ</t>
    </rPh>
    <rPh sb="2" eb="5">
      <t>ジドウシャ</t>
    </rPh>
    <rPh sb="5" eb="7">
      <t>ガッコウ</t>
    </rPh>
    <rPh sb="7" eb="9">
      <t>ミナミガワ</t>
    </rPh>
    <phoneticPr fontId="3"/>
  </si>
  <si>
    <t>築館薬師三丁目地内</t>
    <rPh sb="0" eb="2">
      <t>ツキダテ</t>
    </rPh>
    <rPh sb="2" eb="4">
      <t>ヤクシ</t>
    </rPh>
    <rPh sb="4" eb="7">
      <t>サンチョウメ</t>
    </rPh>
    <rPh sb="7" eb="9">
      <t>チナイ</t>
    </rPh>
    <phoneticPr fontId="3"/>
  </si>
  <si>
    <t>一迫片子沢六百刈地内</t>
    <rPh sb="0" eb="2">
      <t>イチハサマ</t>
    </rPh>
    <rPh sb="2" eb="3">
      <t>カタ</t>
    </rPh>
    <rPh sb="3" eb="5">
      <t>コサワ</t>
    </rPh>
    <rPh sb="5" eb="7">
      <t>ロクヒャク</t>
    </rPh>
    <rPh sb="7" eb="8">
      <t>カ</t>
    </rPh>
    <rPh sb="8" eb="10">
      <t>チナイ</t>
    </rPh>
    <phoneticPr fontId="3"/>
  </si>
  <si>
    <t>山林内を</t>
    <rPh sb="0" eb="3">
      <t>サンリンナイ</t>
    </rPh>
    <phoneticPr fontId="3"/>
  </si>
  <si>
    <t>メールで注意喚起</t>
    <rPh sb="4" eb="6">
      <t>チュウイ</t>
    </rPh>
    <rPh sb="6" eb="8">
      <t>カンキ</t>
    </rPh>
    <phoneticPr fontId="3"/>
  </si>
  <si>
    <t>鳴子温泉字沼井周辺</t>
    <rPh sb="0" eb="2">
      <t>ナルコ</t>
    </rPh>
    <rPh sb="2" eb="4">
      <t>オンセン</t>
    </rPh>
    <rPh sb="4" eb="5">
      <t>アザ</t>
    </rPh>
    <rPh sb="5" eb="6">
      <t>ヌマ</t>
    </rPh>
    <rPh sb="6" eb="7">
      <t>イ</t>
    </rPh>
    <rPh sb="7" eb="9">
      <t>シュウヘン</t>
    </rPh>
    <phoneticPr fontId="3"/>
  </si>
  <si>
    <t>パトロール・防災無線</t>
    <rPh sb="6" eb="8">
      <t>ボウサイ</t>
    </rPh>
    <rPh sb="8" eb="10">
      <t>ムセン</t>
    </rPh>
    <phoneticPr fontId="3"/>
  </si>
  <si>
    <t>一迫真坂清水花栗地内</t>
    <rPh sb="0" eb="2">
      <t>イチハサマ</t>
    </rPh>
    <rPh sb="2" eb="4">
      <t>マサカ</t>
    </rPh>
    <rPh sb="4" eb="6">
      <t>シミズ</t>
    </rPh>
    <rPh sb="6" eb="7">
      <t>ハナ</t>
    </rPh>
    <rPh sb="7" eb="8">
      <t>クリ</t>
    </rPh>
    <rPh sb="8" eb="10">
      <t>チナイ</t>
    </rPh>
    <phoneticPr fontId="3"/>
  </si>
  <si>
    <t>熊ヶ根字赤沢山地内</t>
    <rPh sb="0" eb="3">
      <t>クマガネ</t>
    </rPh>
    <rPh sb="3" eb="4">
      <t>アザ</t>
    </rPh>
    <rPh sb="4" eb="6">
      <t>アカサワ</t>
    </rPh>
    <rPh sb="6" eb="7">
      <t>ヤマ</t>
    </rPh>
    <rPh sb="7" eb="8">
      <t>チ</t>
    </rPh>
    <rPh sb="8" eb="9">
      <t>ナイ</t>
    </rPh>
    <phoneticPr fontId="3"/>
  </si>
  <si>
    <t>芋沢字小坂南地区</t>
    <rPh sb="0" eb="2">
      <t>イモザワ</t>
    </rPh>
    <rPh sb="2" eb="3">
      <t>アザ</t>
    </rPh>
    <rPh sb="3" eb="5">
      <t>コサカ</t>
    </rPh>
    <rPh sb="5" eb="8">
      <t>ミナミチク</t>
    </rPh>
    <phoneticPr fontId="3"/>
  </si>
  <si>
    <t>芋沢字柿崎中地内</t>
    <rPh sb="0" eb="2">
      <t>イモザワ</t>
    </rPh>
    <rPh sb="2" eb="3">
      <t>アザ</t>
    </rPh>
    <rPh sb="3" eb="5">
      <t>カキサキ</t>
    </rPh>
    <rPh sb="5" eb="6">
      <t>ナカ</t>
    </rPh>
    <rPh sb="6" eb="8">
      <t>チナイ</t>
    </rPh>
    <phoneticPr fontId="3"/>
  </si>
  <si>
    <t>宿泊コテージ</t>
    <rPh sb="0" eb="2">
      <t>シュクハク</t>
    </rPh>
    <phoneticPr fontId="3"/>
  </si>
  <si>
    <t>キャンプサイト周辺</t>
    <rPh sb="7" eb="9">
      <t>シュウヘン</t>
    </rPh>
    <phoneticPr fontId="3"/>
  </si>
  <si>
    <t>福岡蔵本字横向付近</t>
    <rPh sb="0" eb="2">
      <t>フクオカ</t>
    </rPh>
    <rPh sb="2" eb="3">
      <t>クラ</t>
    </rPh>
    <rPh sb="3" eb="4">
      <t>ホン</t>
    </rPh>
    <rPh sb="4" eb="5">
      <t>アザ</t>
    </rPh>
    <rPh sb="5" eb="7">
      <t>ヨコムキ</t>
    </rPh>
    <rPh sb="7" eb="9">
      <t>フキン</t>
    </rPh>
    <phoneticPr fontId="3"/>
  </si>
  <si>
    <t>国道113号</t>
    <rPh sb="0" eb="2">
      <t>コクドウ</t>
    </rPh>
    <rPh sb="5" eb="6">
      <t>ゴウ</t>
    </rPh>
    <phoneticPr fontId="3"/>
  </si>
  <si>
    <t>小原方面へ</t>
    <rPh sb="0" eb="2">
      <t>オバラ</t>
    </rPh>
    <rPh sb="2" eb="4">
      <t>ホウメン</t>
    </rPh>
    <phoneticPr fontId="3"/>
  </si>
  <si>
    <t>周辺巡回・情報提供</t>
    <rPh sb="0" eb="2">
      <t>シュウヘン</t>
    </rPh>
    <rPh sb="2" eb="4">
      <t>ジュンカイ</t>
    </rPh>
    <rPh sb="5" eb="7">
      <t>ジョウホウ</t>
    </rPh>
    <rPh sb="7" eb="9">
      <t>テイキョウ</t>
    </rPh>
    <phoneticPr fontId="3"/>
  </si>
  <si>
    <t>小原字六角付近</t>
    <rPh sb="0" eb="2">
      <t>オバラ</t>
    </rPh>
    <rPh sb="2" eb="3">
      <t>アザ</t>
    </rPh>
    <rPh sb="3" eb="4">
      <t>ロク</t>
    </rPh>
    <rPh sb="4" eb="5">
      <t>カク</t>
    </rPh>
    <rPh sb="5" eb="7">
      <t>フキン</t>
    </rPh>
    <phoneticPr fontId="3"/>
  </si>
  <si>
    <t>一迫柳目字上田１４</t>
    <rPh sb="0" eb="2">
      <t>イチハサマ</t>
    </rPh>
    <rPh sb="2" eb="3">
      <t>ヤナギ</t>
    </rPh>
    <rPh sb="3" eb="4">
      <t>メ</t>
    </rPh>
    <rPh sb="4" eb="5">
      <t>アザ</t>
    </rPh>
    <rPh sb="5" eb="6">
      <t>ウエ</t>
    </rPh>
    <rPh sb="6" eb="7">
      <t>ダ</t>
    </rPh>
    <phoneticPr fontId="3"/>
  </si>
  <si>
    <t>雑木</t>
    <rPh sb="0" eb="2">
      <t>ゾウキ</t>
    </rPh>
    <phoneticPr fontId="3"/>
  </si>
  <si>
    <t>川を渡った</t>
    <rPh sb="0" eb="1">
      <t>カワ</t>
    </rPh>
    <rPh sb="2" eb="3">
      <t>ワタ</t>
    </rPh>
    <phoneticPr fontId="3"/>
  </si>
  <si>
    <t>峠田地内</t>
    <rPh sb="0" eb="2">
      <t>トウゲタ</t>
    </rPh>
    <rPh sb="2" eb="3">
      <t>チ</t>
    </rPh>
    <rPh sb="3" eb="4">
      <t>ナイ</t>
    </rPh>
    <phoneticPr fontId="3"/>
  </si>
  <si>
    <t>岩出山字上真山日向堂ノ沢地内</t>
    <rPh sb="0" eb="3">
      <t>イワデヤマ</t>
    </rPh>
    <rPh sb="3" eb="4">
      <t>アザ</t>
    </rPh>
    <rPh sb="4" eb="5">
      <t>カミ</t>
    </rPh>
    <rPh sb="5" eb="7">
      <t>マヤマ</t>
    </rPh>
    <rPh sb="7" eb="9">
      <t>ヒナタ</t>
    </rPh>
    <rPh sb="9" eb="10">
      <t>ドウ</t>
    </rPh>
    <rPh sb="11" eb="12">
      <t>サワ</t>
    </rPh>
    <rPh sb="12" eb="13">
      <t>チ</t>
    </rPh>
    <rPh sb="13" eb="14">
      <t>ナイ</t>
    </rPh>
    <phoneticPr fontId="3"/>
  </si>
  <si>
    <t>菜切谷字青木原地内</t>
    <rPh sb="0" eb="1">
      <t>ナ</t>
    </rPh>
    <rPh sb="1" eb="2">
      <t>キリ</t>
    </rPh>
    <rPh sb="2" eb="3">
      <t>タニ</t>
    </rPh>
    <rPh sb="3" eb="4">
      <t>アザ</t>
    </rPh>
    <rPh sb="4" eb="6">
      <t>アオキ</t>
    </rPh>
    <rPh sb="6" eb="7">
      <t>ハラ</t>
    </rPh>
    <rPh sb="7" eb="8">
      <t>チ</t>
    </rPh>
    <rPh sb="8" eb="9">
      <t>ナイ</t>
    </rPh>
    <phoneticPr fontId="3"/>
  </si>
  <si>
    <t>岩出山字上真山菅ノ沢地内</t>
    <rPh sb="0" eb="3">
      <t>イワデヤマ</t>
    </rPh>
    <rPh sb="3" eb="4">
      <t>アザ</t>
    </rPh>
    <rPh sb="4" eb="5">
      <t>カミ</t>
    </rPh>
    <rPh sb="5" eb="7">
      <t>マヤマ</t>
    </rPh>
    <rPh sb="7" eb="8">
      <t>スゲ</t>
    </rPh>
    <rPh sb="9" eb="10">
      <t>サワ</t>
    </rPh>
    <rPh sb="10" eb="11">
      <t>チ</t>
    </rPh>
    <rPh sb="11" eb="12">
      <t>ナイ</t>
    </rPh>
    <phoneticPr fontId="3"/>
  </si>
  <si>
    <t>国道108号</t>
    <rPh sb="0" eb="2">
      <t>コクドウ</t>
    </rPh>
    <rPh sb="5" eb="6">
      <t>ゴウ</t>
    </rPh>
    <phoneticPr fontId="3"/>
  </si>
  <si>
    <t>湯原地内</t>
    <rPh sb="0" eb="2">
      <t>ユハラ</t>
    </rPh>
    <rPh sb="2" eb="3">
      <t>チ</t>
    </rPh>
    <rPh sb="3" eb="4">
      <t>ナイ</t>
    </rPh>
    <phoneticPr fontId="3"/>
  </si>
  <si>
    <t>東成田字北沢山</t>
    <rPh sb="0" eb="3">
      <t>ヒガシナリタ</t>
    </rPh>
    <rPh sb="3" eb="4">
      <t>アザ</t>
    </rPh>
    <rPh sb="4" eb="5">
      <t>キタ</t>
    </rPh>
    <rPh sb="5" eb="7">
      <t>サワヤマ</t>
    </rPh>
    <phoneticPr fontId="3"/>
  </si>
  <si>
    <t>竹藪へ</t>
    <rPh sb="0" eb="2">
      <t>タケヤブ</t>
    </rPh>
    <phoneticPr fontId="3"/>
  </si>
  <si>
    <t>迫町新田字東板戸１９６番地付近</t>
    <rPh sb="0" eb="1">
      <t>ハサマ</t>
    </rPh>
    <rPh sb="1" eb="2">
      <t>マチ</t>
    </rPh>
    <rPh sb="2" eb="4">
      <t>ニッタ</t>
    </rPh>
    <rPh sb="4" eb="5">
      <t>アザ</t>
    </rPh>
    <rPh sb="5" eb="6">
      <t>ヒガシ</t>
    </rPh>
    <rPh sb="6" eb="8">
      <t>イタド</t>
    </rPh>
    <rPh sb="11" eb="13">
      <t>バンチ</t>
    </rPh>
    <rPh sb="13" eb="15">
      <t>フキン</t>
    </rPh>
    <phoneticPr fontId="3"/>
  </si>
  <si>
    <t>現場確認したが他の動物の足跡あり</t>
    <rPh sb="0" eb="2">
      <t>ゲンバ</t>
    </rPh>
    <rPh sb="2" eb="4">
      <t>カクニン</t>
    </rPh>
    <rPh sb="7" eb="8">
      <t>ホカ</t>
    </rPh>
    <rPh sb="9" eb="11">
      <t>ドウブツ</t>
    </rPh>
    <rPh sb="12" eb="14">
      <t>アシアト</t>
    </rPh>
    <phoneticPr fontId="3"/>
  </si>
  <si>
    <t>古川雨生沢字倉沢７８地先</t>
    <rPh sb="0" eb="2">
      <t>フルカワ</t>
    </rPh>
    <rPh sb="2" eb="3">
      <t>アメ</t>
    </rPh>
    <rPh sb="3" eb="4">
      <t>セイ</t>
    </rPh>
    <rPh sb="4" eb="5">
      <t>サワ</t>
    </rPh>
    <rPh sb="5" eb="6">
      <t>アザ</t>
    </rPh>
    <rPh sb="6" eb="8">
      <t>クラサワ</t>
    </rPh>
    <rPh sb="10" eb="12">
      <t>チサキ</t>
    </rPh>
    <phoneticPr fontId="3"/>
  </si>
  <si>
    <t>岩出山南沢字滝舘地内</t>
    <rPh sb="0" eb="3">
      <t>イワデヤマ</t>
    </rPh>
    <rPh sb="3" eb="5">
      <t>ミナミサワ</t>
    </rPh>
    <rPh sb="5" eb="6">
      <t>アザ</t>
    </rPh>
    <rPh sb="6" eb="7">
      <t>タキ</t>
    </rPh>
    <rPh sb="7" eb="8">
      <t>タチ</t>
    </rPh>
    <rPh sb="8" eb="10">
      <t>チナイ</t>
    </rPh>
    <phoneticPr fontId="3"/>
  </si>
  <si>
    <t>市道岩出山山崎線</t>
    <rPh sb="0" eb="2">
      <t>シドウ</t>
    </rPh>
    <rPh sb="2" eb="5">
      <t>イワデヤマ</t>
    </rPh>
    <rPh sb="5" eb="7">
      <t>ヤマサキ</t>
    </rPh>
    <rPh sb="7" eb="8">
      <t>セン</t>
    </rPh>
    <phoneticPr fontId="3"/>
  </si>
  <si>
    <t>誘因物の除去・パトロール</t>
    <rPh sb="0" eb="2">
      <t>ユウイン</t>
    </rPh>
    <rPh sb="2" eb="3">
      <t>ブツ</t>
    </rPh>
    <rPh sb="4" eb="6">
      <t>ジョキョ</t>
    </rPh>
    <phoneticPr fontId="3"/>
  </si>
  <si>
    <t>芋沢字青野木地内</t>
    <rPh sb="0" eb="2">
      <t>イモザワ</t>
    </rPh>
    <rPh sb="2" eb="3">
      <t>アザ</t>
    </rPh>
    <rPh sb="3" eb="6">
      <t>アオノキ</t>
    </rPh>
    <rPh sb="6" eb="8">
      <t>チナイ</t>
    </rPh>
    <phoneticPr fontId="3"/>
  </si>
  <si>
    <t>新川宇佐手山地内</t>
    <rPh sb="0" eb="2">
      <t>アラカワ</t>
    </rPh>
    <rPh sb="2" eb="4">
      <t>ウサ</t>
    </rPh>
    <rPh sb="4" eb="5">
      <t>テ</t>
    </rPh>
    <rPh sb="5" eb="7">
      <t>サンチ</t>
    </rPh>
    <rPh sb="7" eb="8">
      <t>ナイ</t>
    </rPh>
    <phoneticPr fontId="3"/>
  </si>
  <si>
    <t>上愛子字折葉地内</t>
    <rPh sb="0" eb="3">
      <t>カミアヤシ</t>
    </rPh>
    <rPh sb="3" eb="4">
      <t>アザ</t>
    </rPh>
    <rPh sb="4" eb="5">
      <t>オ</t>
    </rPh>
    <rPh sb="5" eb="6">
      <t>ハ</t>
    </rPh>
    <rPh sb="6" eb="8">
      <t>チナイ</t>
    </rPh>
    <phoneticPr fontId="3"/>
  </si>
  <si>
    <t>赤坂２丁目８地内</t>
    <rPh sb="0" eb="2">
      <t>アカサカ</t>
    </rPh>
    <rPh sb="3" eb="5">
      <t>チョウメ</t>
    </rPh>
    <rPh sb="6" eb="8">
      <t>チナイ</t>
    </rPh>
    <phoneticPr fontId="3"/>
  </si>
  <si>
    <t>田・畑</t>
    <rPh sb="0" eb="1">
      <t>タ</t>
    </rPh>
    <rPh sb="2" eb="3">
      <t>ハタケ</t>
    </rPh>
    <phoneticPr fontId="3"/>
  </si>
  <si>
    <t>住民に聞き取り</t>
    <rPh sb="0" eb="2">
      <t>ジュウミン</t>
    </rPh>
    <rPh sb="3" eb="4">
      <t>キ</t>
    </rPh>
    <rPh sb="5" eb="6">
      <t>ト</t>
    </rPh>
    <phoneticPr fontId="3"/>
  </si>
  <si>
    <t>ゴルフ場敷地内</t>
    <rPh sb="3" eb="4">
      <t>ジョウ</t>
    </rPh>
    <rPh sb="4" eb="7">
      <t>シキチナイ</t>
    </rPh>
    <phoneticPr fontId="3"/>
  </si>
  <si>
    <t>ふん，山林へ</t>
    <rPh sb="3" eb="5">
      <t>サンリン</t>
    </rPh>
    <phoneticPr fontId="3"/>
  </si>
  <si>
    <t>音花火</t>
    <rPh sb="0" eb="1">
      <t>オト</t>
    </rPh>
    <rPh sb="1" eb="3">
      <t>ハナビ</t>
    </rPh>
    <phoneticPr fontId="3"/>
  </si>
  <si>
    <t>松森字戌亥沢</t>
    <rPh sb="0" eb="2">
      <t>マツモリ</t>
    </rPh>
    <rPh sb="2" eb="3">
      <t>アザ</t>
    </rPh>
    <rPh sb="3" eb="4">
      <t>イヌ</t>
    </rPh>
    <rPh sb="4" eb="5">
      <t>イ</t>
    </rPh>
    <rPh sb="5" eb="6">
      <t>サワ</t>
    </rPh>
    <phoneticPr fontId="3"/>
  </si>
  <si>
    <t>栗駒泉沢新山下地内</t>
    <rPh sb="0" eb="2">
      <t>クリコマ</t>
    </rPh>
    <rPh sb="2" eb="4">
      <t>イズミサワ</t>
    </rPh>
    <rPh sb="4" eb="7">
      <t>シンヤマシタ</t>
    </rPh>
    <rPh sb="7" eb="9">
      <t>チナイ</t>
    </rPh>
    <phoneticPr fontId="3"/>
  </si>
  <si>
    <t>鶯沢南郷四ッ石８番地２</t>
    <rPh sb="0" eb="2">
      <t>ウグイスザワ</t>
    </rPh>
    <rPh sb="2" eb="4">
      <t>ナンゴウ</t>
    </rPh>
    <rPh sb="4" eb="5">
      <t>ヨン</t>
    </rPh>
    <rPh sb="6" eb="7">
      <t>イシ</t>
    </rPh>
    <rPh sb="8" eb="10">
      <t>バンチ</t>
    </rPh>
    <phoneticPr fontId="3"/>
  </si>
  <si>
    <t>栗駒沼倉松葉地内</t>
    <rPh sb="0" eb="2">
      <t>クリコマ</t>
    </rPh>
    <rPh sb="2" eb="4">
      <t>ヌマクラ</t>
    </rPh>
    <rPh sb="4" eb="5">
      <t>マツ</t>
    </rPh>
    <rPh sb="5" eb="6">
      <t>ハ</t>
    </rPh>
    <rPh sb="6" eb="8">
      <t>チナイ</t>
    </rPh>
    <phoneticPr fontId="3"/>
  </si>
  <si>
    <t>安心安全メール</t>
    <rPh sb="0" eb="2">
      <t>アンシン</t>
    </rPh>
    <rPh sb="2" eb="4">
      <t>アンゼン</t>
    </rPh>
    <phoneticPr fontId="3"/>
  </si>
  <si>
    <t>飯野字宮下南３９</t>
    <rPh sb="0" eb="2">
      <t>イイノ</t>
    </rPh>
    <rPh sb="2" eb="3">
      <t>アザ</t>
    </rPh>
    <rPh sb="3" eb="5">
      <t>ミヤシタ</t>
    </rPh>
    <rPh sb="5" eb="6">
      <t>ミナミ</t>
    </rPh>
    <phoneticPr fontId="3"/>
  </si>
  <si>
    <t>堆肥所</t>
    <rPh sb="0" eb="2">
      <t>タイヒ</t>
    </rPh>
    <rPh sb="2" eb="3">
      <t>ジョ</t>
    </rPh>
    <phoneticPr fontId="3"/>
  </si>
  <si>
    <t>川へ</t>
    <rPh sb="0" eb="1">
      <t>カワ</t>
    </rPh>
    <phoneticPr fontId="3"/>
  </si>
  <si>
    <t>自主防除策を指導</t>
    <rPh sb="0" eb="2">
      <t>ジシュ</t>
    </rPh>
    <rPh sb="2" eb="5">
      <t>ボウジョサク</t>
    </rPh>
    <rPh sb="6" eb="8">
      <t>シドウ</t>
    </rPh>
    <phoneticPr fontId="3"/>
  </si>
  <si>
    <t>築館上照越山ノ神地内</t>
    <rPh sb="0" eb="2">
      <t>ツキダテ</t>
    </rPh>
    <rPh sb="2" eb="3">
      <t>カミ</t>
    </rPh>
    <rPh sb="3" eb="4">
      <t>テ</t>
    </rPh>
    <rPh sb="4" eb="6">
      <t>コシヤマ</t>
    </rPh>
    <rPh sb="7" eb="8">
      <t>カミ</t>
    </rPh>
    <rPh sb="8" eb="10">
      <t>チナイ</t>
    </rPh>
    <phoneticPr fontId="3"/>
  </si>
  <si>
    <t>子グマとの情報</t>
    <rPh sb="0" eb="1">
      <t>コ</t>
    </rPh>
    <rPh sb="5" eb="7">
      <t>ジョウホウ</t>
    </rPh>
    <phoneticPr fontId="3"/>
  </si>
  <si>
    <t>福岡八宮字弥治郎南付近</t>
    <rPh sb="0" eb="2">
      <t>フクオカ</t>
    </rPh>
    <rPh sb="2" eb="4">
      <t>ハチミヤ</t>
    </rPh>
    <rPh sb="4" eb="5">
      <t>アザ</t>
    </rPh>
    <rPh sb="5" eb="6">
      <t>ヤ</t>
    </rPh>
    <rPh sb="6" eb="8">
      <t>ジロウ</t>
    </rPh>
    <rPh sb="8" eb="9">
      <t>ミナミ</t>
    </rPh>
    <rPh sb="9" eb="11">
      <t>フキン</t>
    </rPh>
    <phoneticPr fontId="3"/>
  </si>
  <si>
    <t>自治会長に連絡</t>
    <rPh sb="0" eb="2">
      <t>ジチ</t>
    </rPh>
    <rPh sb="2" eb="4">
      <t>カイチョウ</t>
    </rPh>
    <rPh sb="5" eb="7">
      <t>レンラク</t>
    </rPh>
    <phoneticPr fontId="3"/>
  </si>
  <si>
    <t>芋沢字新田地内</t>
    <rPh sb="0" eb="2">
      <t>イモザワ</t>
    </rPh>
    <rPh sb="2" eb="3">
      <t>アザ</t>
    </rPh>
    <rPh sb="3" eb="5">
      <t>ニッタ</t>
    </rPh>
    <rPh sb="5" eb="7">
      <t>チナイ</t>
    </rPh>
    <phoneticPr fontId="3"/>
  </si>
  <si>
    <t>現場確認・広報車</t>
    <rPh sb="0" eb="2">
      <t>ゲンバ</t>
    </rPh>
    <rPh sb="2" eb="4">
      <t>カクニン</t>
    </rPh>
    <rPh sb="5" eb="8">
      <t>コウホウシャ</t>
    </rPh>
    <phoneticPr fontId="3"/>
  </si>
  <si>
    <t>鶯沢南郷舘前地内</t>
    <rPh sb="0" eb="2">
      <t>ウグイスザワ</t>
    </rPh>
    <rPh sb="2" eb="4">
      <t>ナンゴウ</t>
    </rPh>
    <rPh sb="4" eb="5">
      <t>タチ</t>
    </rPh>
    <rPh sb="5" eb="6">
      <t>マエ</t>
    </rPh>
    <rPh sb="6" eb="8">
      <t>チナイ</t>
    </rPh>
    <phoneticPr fontId="3"/>
  </si>
  <si>
    <t>宮崎字大橋三番地内</t>
    <rPh sb="0" eb="2">
      <t>ミヤザキ</t>
    </rPh>
    <rPh sb="2" eb="3">
      <t>アザ</t>
    </rPh>
    <rPh sb="3" eb="5">
      <t>オオハシ</t>
    </rPh>
    <rPh sb="5" eb="6">
      <t>サン</t>
    </rPh>
    <rPh sb="6" eb="8">
      <t>バンチ</t>
    </rPh>
    <rPh sb="8" eb="9">
      <t>ナイ</t>
    </rPh>
    <phoneticPr fontId="3"/>
  </si>
  <si>
    <t>山際を移動</t>
    <rPh sb="0" eb="2">
      <t>ヤマギワ</t>
    </rPh>
    <rPh sb="3" eb="5">
      <t>イドウ</t>
    </rPh>
    <phoneticPr fontId="3"/>
  </si>
  <si>
    <t>金成大原木鴫屋敷５３地先</t>
    <rPh sb="0" eb="2">
      <t>カンナリ</t>
    </rPh>
    <rPh sb="2" eb="4">
      <t>オオハラ</t>
    </rPh>
    <rPh sb="4" eb="5">
      <t>キ</t>
    </rPh>
    <rPh sb="6" eb="8">
      <t>ヤシキ</t>
    </rPh>
    <rPh sb="10" eb="12">
      <t>チサキ</t>
    </rPh>
    <phoneticPr fontId="3"/>
  </si>
  <si>
    <t>発見者に注意喚起</t>
    <rPh sb="0" eb="3">
      <t>ハッケンシャ</t>
    </rPh>
    <rPh sb="4" eb="6">
      <t>チュウイ</t>
    </rPh>
    <rPh sb="6" eb="8">
      <t>カンキ</t>
    </rPh>
    <phoneticPr fontId="3"/>
  </si>
  <si>
    <t>宮崎字小原地内</t>
    <rPh sb="0" eb="2">
      <t>ミヤザキ</t>
    </rPh>
    <rPh sb="2" eb="3">
      <t>アザ</t>
    </rPh>
    <rPh sb="3" eb="5">
      <t>オバラ</t>
    </rPh>
    <rPh sb="5" eb="7">
      <t>チナイ</t>
    </rPh>
    <phoneticPr fontId="3"/>
  </si>
  <si>
    <t>鳴子温泉字車湯周辺</t>
    <rPh sb="0" eb="2">
      <t>ナルコ</t>
    </rPh>
    <rPh sb="2" eb="4">
      <t>オンセン</t>
    </rPh>
    <rPh sb="4" eb="5">
      <t>アザ</t>
    </rPh>
    <rPh sb="5" eb="7">
      <t>クルマユ</t>
    </rPh>
    <rPh sb="7" eb="9">
      <t>シュウヘン</t>
    </rPh>
    <phoneticPr fontId="3"/>
  </si>
  <si>
    <t>旅館弁天閣付近</t>
    <rPh sb="0" eb="2">
      <t>リョカン</t>
    </rPh>
    <rPh sb="2" eb="4">
      <t>ベンテン</t>
    </rPh>
    <rPh sb="4" eb="5">
      <t>カク</t>
    </rPh>
    <rPh sb="5" eb="7">
      <t>フキン</t>
    </rPh>
    <phoneticPr fontId="3"/>
  </si>
  <si>
    <t>宮崎字赤坂原地内</t>
    <rPh sb="0" eb="2">
      <t>ミヤザキ</t>
    </rPh>
    <rPh sb="2" eb="3">
      <t>アザ</t>
    </rPh>
    <rPh sb="3" eb="5">
      <t>アカサカ</t>
    </rPh>
    <rPh sb="5" eb="6">
      <t>ハラ</t>
    </rPh>
    <rPh sb="6" eb="8">
      <t>チナイ</t>
    </rPh>
    <phoneticPr fontId="3"/>
  </si>
  <si>
    <t>民家敷地</t>
    <rPh sb="0" eb="2">
      <t>ミンカ</t>
    </rPh>
    <rPh sb="2" eb="4">
      <t>シキチ</t>
    </rPh>
    <phoneticPr fontId="3"/>
  </si>
  <si>
    <t>鳴子温泉字古戸前周辺</t>
    <rPh sb="0" eb="2">
      <t>ナルコ</t>
    </rPh>
    <rPh sb="2" eb="4">
      <t>オンセン</t>
    </rPh>
    <rPh sb="4" eb="5">
      <t>アザ</t>
    </rPh>
    <rPh sb="5" eb="8">
      <t>フルトマエ</t>
    </rPh>
    <rPh sb="8" eb="10">
      <t>シュウヘン</t>
    </rPh>
    <phoneticPr fontId="3"/>
  </si>
  <si>
    <t>岩下こけし資料館付近</t>
    <rPh sb="0" eb="2">
      <t>イワシタ</t>
    </rPh>
    <rPh sb="5" eb="8">
      <t>シリョウカン</t>
    </rPh>
    <rPh sb="8" eb="10">
      <t>フキン</t>
    </rPh>
    <phoneticPr fontId="3"/>
  </si>
  <si>
    <t>注意喚起チラシ</t>
    <rPh sb="0" eb="2">
      <t>チュウイ</t>
    </rPh>
    <rPh sb="2" eb="4">
      <t>カンキ</t>
    </rPh>
    <phoneticPr fontId="3"/>
  </si>
  <si>
    <t>内作田地内</t>
    <rPh sb="0" eb="1">
      <t>ウチ</t>
    </rPh>
    <rPh sb="1" eb="3">
      <t>サクタ</t>
    </rPh>
    <rPh sb="3" eb="5">
      <t>チナイ</t>
    </rPh>
    <phoneticPr fontId="3"/>
  </si>
  <si>
    <t>爪痕・蜂の巣</t>
    <rPh sb="0" eb="2">
      <t>ツメアト</t>
    </rPh>
    <rPh sb="3" eb="4">
      <t>ハチ</t>
    </rPh>
    <rPh sb="5" eb="6">
      <t>ス</t>
    </rPh>
    <phoneticPr fontId="3"/>
  </si>
  <si>
    <t>誘引物除去</t>
    <rPh sb="0" eb="2">
      <t>ユウイン</t>
    </rPh>
    <rPh sb="2" eb="3">
      <t>ブツ</t>
    </rPh>
    <rPh sb="3" eb="5">
      <t>ジョキョ</t>
    </rPh>
    <phoneticPr fontId="3"/>
  </si>
  <si>
    <t>箟岳字神楽岡地内</t>
    <rPh sb="1" eb="2">
      <t>タケ</t>
    </rPh>
    <rPh sb="2" eb="3">
      <t>アザ</t>
    </rPh>
    <rPh sb="3" eb="6">
      <t>カグラオカ</t>
    </rPh>
    <rPh sb="6" eb="8">
      <t>チナイ</t>
    </rPh>
    <phoneticPr fontId="3"/>
  </si>
  <si>
    <t>警察通報・カメラ設置</t>
    <rPh sb="0" eb="2">
      <t>ケイサツ</t>
    </rPh>
    <rPh sb="2" eb="4">
      <t>ツウホウ</t>
    </rPh>
    <rPh sb="8" eb="10">
      <t>セッチ</t>
    </rPh>
    <phoneticPr fontId="3"/>
  </si>
  <si>
    <t>西地区地内</t>
    <rPh sb="0" eb="3">
      <t>ニシチク</t>
    </rPh>
    <rPh sb="3" eb="5">
      <t>チナイ</t>
    </rPh>
    <phoneticPr fontId="3"/>
  </si>
  <si>
    <t>涌谷郵便局前</t>
    <rPh sb="0" eb="2">
      <t>ワクヤ</t>
    </rPh>
    <rPh sb="2" eb="5">
      <t>ユウビンキョク</t>
    </rPh>
    <rPh sb="5" eb="6">
      <t>マエ</t>
    </rPh>
    <phoneticPr fontId="3"/>
  </si>
  <si>
    <t>役場浦駐車場</t>
    <rPh sb="0" eb="2">
      <t>ヤクバ</t>
    </rPh>
    <rPh sb="2" eb="3">
      <t>ウラ</t>
    </rPh>
    <rPh sb="3" eb="6">
      <t>チュウシャジョウ</t>
    </rPh>
    <phoneticPr fontId="3"/>
  </si>
  <si>
    <t>小塚字石坂地内</t>
    <rPh sb="0" eb="2">
      <t>コヅカ</t>
    </rPh>
    <rPh sb="2" eb="3">
      <t>アザ</t>
    </rPh>
    <rPh sb="3" eb="5">
      <t>イシザカ</t>
    </rPh>
    <rPh sb="5" eb="7">
      <t>チナイ</t>
    </rPh>
    <phoneticPr fontId="3"/>
  </si>
  <si>
    <t>早稲田地内</t>
    <rPh sb="0" eb="3">
      <t>ワセダ</t>
    </rPh>
    <rPh sb="3" eb="5">
      <t>チナイ</t>
    </rPh>
    <phoneticPr fontId="3"/>
  </si>
  <si>
    <t>栗駒文字西海寺平地内</t>
    <rPh sb="0" eb="2">
      <t>クリコマ</t>
    </rPh>
    <rPh sb="2" eb="4">
      <t>モジ</t>
    </rPh>
    <rPh sb="4" eb="6">
      <t>ニシウミ</t>
    </rPh>
    <rPh sb="6" eb="7">
      <t>テラ</t>
    </rPh>
    <rPh sb="7" eb="8">
      <t>タイ</t>
    </rPh>
    <rPh sb="8" eb="10">
      <t>チナイ</t>
    </rPh>
    <phoneticPr fontId="3"/>
  </si>
  <si>
    <t>上山口橋周辺</t>
    <rPh sb="0" eb="3">
      <t>カミヤマグチ</t>
    </rPh>
    <rPh sb="3" eb="4">
      <t>バシ</t>
    </rPh>
    <rPh sb="4" eb="6">
      <t>シュウヘン</t>
    </rPh>
    <phoneticPr fontId="3"/>
  </si>
  <si>
    <t>涌谷字大崩山地内</t>
    <rPh sb="0" eb="2">
      <t>ワクヤ</t>
    </rPh>
    <rPh sb="2" eb="3">
      <t>アザ</t>
    </rPh>
    <rPh sb="3" eb="4">
      <t>オオ</t>
    </rPh>
    <rPh sb="5" eb="6">
      <t>ヤマ</t>
    </rPh>
    <rPh sb="6" eb="8">
      <t>チナイ</t>
    </rPh>
    <phoneticPr fontId="3"/>
  </si>
  <si>
    <t>広葉樹・竹林</t>
    <rPh sb="0" eb="3">
      <t>コウヨウジュ</t>
    </rPh>
    <rPh sb="4" eb="6">
      <t>チクリン</t>
    </rPh>
    <phoneticPr fontId="3"/>
  </si>
  <si>
    <t>広葉樹・針葉樹</t>
    <rPh sb="0" eb="3">
      <t>コウヨウジュ</t>
    </rPh>
    <rPh sb="4" eb="7">
      <t>シンヨウジュ</t>
    </rPh>
    <phoneticPr fontId="3"/>
  </si>
  <si>
    <t>岩出山上野目字九十九沢地内</t>
    <rPh sb="0" eb="3">
      <t>イワデヤマ</t>
    </rPh>
    <rPh sb="3" eb="4">
      <t>ウエ</t>
    </rPh>
    <rPh sb="4" eb="6">
      <t>ノメ</t>
    </rPh>
    <rPh sb="6" eb="7">
      <t>アザ</t>
    </rPh>
    <rPh sb="7" eb="10">
      <t>キュウジュウキュウ</t>
    </rPh>
    <rPh sb="10" eb="11">
      <t>サワ</t>
    </rPh>
    <rPh sb="11" eb="13">
      <t>チナイ</t>
    </rPh>
    <phoneticPr fontId="3"/>
  </si>
  <si>
    <t>落合松坂字沢目</t>
    <rPh sb="0" eb="2">
      <t>オチアイ</t>
    </rPh>
    <rPh sb="2" eb="4">
      <t>マツザカ</t>
    </rPh>
    <rPh sb="4" eb="5">
      <t>アザ</t>
    </rPh>
    <rPh sb="5" eb="7">
      <t>サワメ</t>
    </rPh>
    <phoneticPr fontId="3"/>
  </si>
  <si>
    <t>注意喚起</t>
  </si>
  <si>
    <t>シロアリの巣が誘引</t>
    <rPh sb="5" eb="6">
      <t>ス</t>
    </rPh>
    <rPh sb="7" eb="9">
      <t>ユウイン</t>
    </rPh>
    <phoneticPr fontId="3"/>
  </si>
  <si>
    <t>鹿原糸〆地内</t>
    <rPh sb="0" eb="1">
      <t>シカ</t>
    </rPh>
    <rPh sb="1" eb="2">
      <t>ハラ</t>
    </rPh>
    <rPh sb="2" eb="3">
      <t>イト</t>
    </rPh>
    <rPh sb="4" eb="6">
      <t>チナイ</t>
    </rPh>
    <phoneticPr fontId="3"/>
  </si>
  <si>
    <t>川下字内響</t>
    <rPh sb="0" eb="1">
      <t>カワ</t>
    </rPh>
    <rPh sb="1" eb="2">
      <t>シタ</t>
    </rPh>
    <rPh sb="2" eb="3">
      <t>アザ</t>
    </rPh>
    <rPh sb="3" eb="4">
      <t>ナイ</t>
    </rPh>
    <rPh sb="4" eb="5">
      <t>ヒビ</t>
    </rPh>
    <phoneticPr fontId="3"/>
  </si>
  <si>
    <t>築館字左足下</t>
    <rPh sb="0" eb="2">
      <t>ツキダテ</t>
    </rPh>
    <rPh sb="2" eb="3">
      <t>アザ</t>
    </rPh>
    <rPh sb="3" eb="5">
      <t>ヒダリアシ</t>
    </rPh>
    <rPh sb="5" eb="6">
      <t>シタ</t>
    </rPh>
    <phoneticPr fontId="3"/>
  </si>
  <si>
    <t>江合川方向へ</t>
    <rPh sb="0" eb="2">
      <t>エアイ</t>
    </rPh>
    <rPh sb="2" eb="3">
      <t>ガワ</t>
    </rPh>
    <rPh sb="3" eb="5">
      <t>ホウコウ</t>
    </rPh>
    <phoneticPr fontId="3"/>
  </si>
  <si>
    <t>大張川張字三川尻下地内</t>
    <rPh sb="0" eb="2">
      <t>オオハリ</t>
    </rPh>
    <rPh sb="2" eb="4">
      <t>カワハリ</t>
    </rPh>
    <rPh sb="4" eb="5">
      <t>アザ</t>
    </rPh>
    <rPh sb="5" eb="6">
      <t>サン</t>
    </rPh>
    <rPh sb="6" eb="8">
      <t>カワシリ</t>
    </rPh>
    <rPh sb="8" eb="9">
      <t>シタ</t>
    </rPh>
    <rPh sb="9" eb="10">
      <t>チ</t>
    </rPh>
    <rPh sb="10" eb="11">
      <t>ナイ</t>
    </rPh>
    <phoneticPr fontId="3"/>
  </si>
  <si>
    <t>猟友会待機要請</t>
    <rPh sb="0" eb="3">
      <t>リョウユウカイ</t>
    </rPh>
    <rPh sb="3" eb="5">
      <t>タイキ</t>
    </rPh>
    <rPh sb="5" eb="7">
      <t>ヨウセイ</t>
    </rPh>
    <phoneticPr fontId="3"/>
  </si>
  <si>
    <t>天王寺一里塚</t>
    <rPh sb="0" eb="3">
      <t>テンノウジ</t>
    </rPh>
    <rPh sb="3" eb="6">
      <t>イチリヅカ</t>
    </rPh>
    <phoneticPr fontId="3"/>
  </si>
  <si>
    <t>築館薬師３丁目付近</t>
    <rPh sb="0" eb="2">
      <t>チクダテ</t>
    </rPh>
    <rPh sb="2" eb="4">
      <t>ヤクシ</t>
    </rPh>
    <rPh sb="5" eb="7">
      <t>チョウメ</t>
    </rPh>
    <rPh sb="7" eb="9">
      <t>フキン</t>
    </rPh>
    <phoneticPr fontId="3"/>
  </si>
  <si>
    <t>鳴子温泉字沢１３５－３</t>
    <rPh sb="0" eb="4">
      <t>ナルコオンセン</t>
    </rPh>
    <rPh sb="4" eb="5">
      <t>アザ</t>
    </rPh>
    <rPh sb="5" eb="6">
      <t>サワ</t>
    </rPh>
    <phoneticPr fontId="3"/>
  </si>
  <si>
    <t>栗駒深谷大日向道地内</t>
    <rPh sb="0" eb="2">
      <t>クリコマ</t>
    </rPh>
    <rPh sb="2" eb="4">
      <t>フカヤ</t>
    </rPh>
    <rPh sb="4" eb="7">
      <t>オオヒナタ</t>
    </rPh>
    <rPh sb="7" eb="8">
      <t>ミチ</t>
    </rPh>
    <rPh sb="8" eb="9">
      <t>チ</t>
    </rPh>
    <rPh sb="9" eb="10">
      <t>ナイ</t>
    </rPh>
    <phoneticPr fontId="3"/>
  </si>
  <si>
    <t>チェーン着脱所付近</t>
    <rPh sb="4" eb="6">
      <t>チャクダツ</t>
    </rPh>
    <rPh sb="6" eb="7">
      <t>ジョ</t>
    </rPh>
    <rPh sb="7" eb="9">
      <t>フキン</t>
    </rPh>
    <phoneticPr fontId="3"/>
  </si>
  <si>
    <t>岩出山上野目字九十九沢地内</t>
    <rPh sb="0" eb="3">
      <t>イワデヤマ</t>
    </rPh>
    <rPh sb="3" eb="4">
      <t>カミ</t>
    </rPh>
    <rPh sb="4" eb="5">
      <t>ノ</t>
    </rPh>
    <rPh sb="5" eb="6">
      <t>メ</t>
    </rPh>
    <rPh sb="6" eb="7">
      <t>アザ</t>
    </rPh>
    <rPh sb="7" eb="10">
      <t>ツクモ</t>
    </rPh>
    <rPh sb="10" eb="11">
      <t>サワ</t>
    </rPh>
    <rPh sb="11" eb="12">
      <t>チ</t>
    </rPh>
    <rPh sb="12" eb="13">
      <t>ナイ</t>
    </rPh>
    <phoneticPr fontId="3"/>
  </si>
  <si>
    <t>鳴子温泉字岩渕周辺</t>
    <rPh sb="0" eb="4">
      <t>ナルコオンセン</t>
    </rPh>
    <rPh sb="4" eb="5">
      <t>アザ</t>
    </rPh>
    <rPh sb="5" eb="7">
      <t>イワブチ</t>
    </rPh>
    <rPh sb="7" eb="9">
      <t>シュウヘン</t>
    </rPh>
    <phoneticPr fontId="3"/>
  </si>
  <si>
    <t>金成片馬合長泥地内</t>
    <rPh sb="0" eb="2">
      <t>カンナリ</t>
    </rPh>
    <rPh sb="2" eb="3">
      <t>カタ</t>
    </rPh>
    <rPh sb="3" eb="4">
      <t>ウマ</t>
    </rPh>
    <rPh sb="4" eb="5">
      <t>ア</t>
    </rPh>
    <rPh sb="5" eb="6">
      <t>ナガ</t>
    </rPh>
    <rPh sb="6" eb="7">
      <t>ドロ</t>
    </rPh>
    <rPh sb="7" eb="9">
      <t>チナイ</t>
    </rPh>
    <phoneticPr fontId="3"/>
  </si>
  <si>
    <t>金成下富田地内</t>
    <rPh sb="0" eb="2">
      <t>カンナリ</t>
    </rPh>
    <rPh sb="2" eb="3">
      <t>シモ</t>
    </rPh>
    <rPh sb="3" eb="5">
      <t>トミタ</t>
    </rPh>
    <rPh sb="5" eb="7">
      <t>チナイ</t>
    </rPh>
    <phoneticPr fontId="3"/>
  </si>
  <si>
    <t>熊棚</t>
    <rPh sb="0" eb="2">
      <t>クマダナ</t>
    </rPh>
    <phoneticPr fontId="3"/>
  </si>
  <si>
    <t>駆除してほしい</t>
    <rPh sb="0" eb="2">
      <t>クジョ</t>
    </rPh>
    <phoneticPr fontId="3"/>
  </si>
  <si>
    <t>岩出山南沢字将見寺地内</t>
    <rPh sb="0" eb="3">
      <t>イワデヤマ</t>
    </rPh>
    <rPh sb="3" eb="5">
      <t>ミナミサワ</t>
    </rPh>
    <rPh sb="5" eb="6">
      <t>アザ</t>
    </rPh>
    <rPh sb="6" eb="8">
      <t>マサミ</t>
    </rPh>
    <rPh sb="8" eb="9">
      <t>テラ</t>
    </rPh>
    <rPh sb="9" eb="11">
      <t>チナイ</t>
    </rPh>
    <phoneticPr fontId="3"/>
  </si>
  <si>
    <t>北西へ</t>
    <rPh sb="0" eb="2">
      <t>ホクセイ</t>
    </rPh>
    <phoneticPr fontId="3"/>
  </si>
  <si>
    <t>誘引物除去・パトロール</t>
    <rPh sb="0" eb="2">
      <t>ユウイン</t>
    </rPh>
    <rPh sb="2" eb="3">
      <t>ブツ</t>
    </rPh>
    <rPh sb="3" eb="5">
      <t>ジョキョ</t>
    </rPh>
    <phoneticPr fontId="3"/>
  </si>
  <si>
    <t>岩出山上野目字安養寺地内</t>
    <rPh sb="0" eb="3">
      <t>イワデヤマ</t>
    </rPh>
    <rPh sb="3" eb="4">
      <t>ウエ</t>
    </rPh>
    <rPh sb="4" eb="6">
      <t>ノメ</t>
    </rPh>
    <rPh sb="6" eb="7">
      <t>アザ</t>
    </rPh>
    <rPh sb="7" eb="10">
      <t>アンヨウジ</t>
    </rPh>
    <rPh sb="10" eb="12">
      <t>チナイ</t>
    </rPh>
    <phoneticPr fontId="3"/>
  </si>
  <si>
    <t>栗駒片子沢鳥木沢地内</t>
    <rPh sb="0" eb="2">
      <t>クリコマ</t>
    </rPh>
    <rPh sb="2" eb="4">
      <t>カタコ</t>
    </rPh>
    <rPh sb="4" eb="5">
      <t>サワ</t>
    </rPh>
    <rPh sb="5" eb="6">
      <t>トリ</t>
    </rPh>
    <rPh sb="6" eb="8">
      <t>キサワ</t>
    </rPh>
    <rPh sb="8" eb="10">
      <t>チナイ</t>
    </rPh>
    <phoneticPr fontId="3"/>
  </si>
  <si>
    <t>福岡字西朴陀羅</t>
    <rPh sb="0" eb="2">
      <t>フクオカ</t>
    </rPh>
    <rPh sb="2" eb="3">
      <t>アザ</t>
    </rPh>
    <rPh sb="3" eb="4">
      <t>ニシ</t>
    </rPh>
    <rPh sb="4" eb="5">
      <t>パク</t>
    </rPh>
    <rPh sb="5" eb="6">
      <t>ダ</t>
    </rPh>
    <rPh sb="6" eb="7">
      <t>ラ</t>
    </rPh>
    <phoneticPr fontId="3"/>
  </si>
  <si>
    <t>スパ泉ヶ岳北側付近</t>
    <rPh sb="2" eb="3">
      <t>イズミ</t>
    </rPh>
    <rPh sb="4" eb="5">
      <t>タケ</t>
    </rPh>
    <rPh sb="5" eb="7">
      <t>キタガワ</t>
    </rPh>
    <rPh sb="7" eb="9">
      <t>フキン</t>
    </rPh>
    <phoneticPr fontId="3"/>
  </si>
  <si>
    <t>熊ヶ根字前田地内</t>
    <rPh sb="0" eb="1">
      <t>クマ</t>
    </rPh>
    <rPh sb="2" eb="3">
      <t>ネ</t>
    </rPh>
    <rPh sb="3" eb="4">
      <t>アザ</t>
    </rPh>
    <rPh sb="4" eb="6">
      <t>マエダ</t>
    </rPh>
    <rPh sb="6" eb="8">
      <t>チナイ</t>
    </rPh>
    <phoneticPr fontId="3"/>
  </si>
  <si>
    <t>国道４８号</t>
    <rPh sb="0" eb="2">
      <t>コクドウ</t>
    </rPh>
    <rPh sb="4" eb="5">
      <t>ゴウ</t>
    </rPh>
    <phoneticPr fontId="3"/>
  </si>
  <si>
    <t>古川清水字三丁目馬場壇地内</t>
    <rPh sb="0" eb="2">
      <t>フルカワ</t>
    </rPh>
    <rPh sb="2" eb="4">
      <t>シミズ</t>
    </rPh>
    <rPh sb="4" eb="5">
      <t>アザ</t>
    </rPh>
    <rPh sb="5" eb="8">
      <t>サンチョウメ</t>
    </rPh>
    <rPh sb="8" eb="10">
      <t>ババ</t>
    </rPh>
    <rPh sb="10" eb="11">
      <t>ダン</t>
    </rPh>
    <rPh sb="11" eb="13">
      <t>チナイ</t>
    </rPh>
    <phoneticPr fontId="3"/>
  </si>
  <si>
    <t>大崎市農林振興課に情報提供</t>
    <rPh sb="0" eb="3">
      <t>オオサキシ</t>
    </rPh>
    <rPh sb="3" eb="5">
      <t>ノウリン</t>
    </rPh>
    <rPh sb="5" eb="8">
      <t>シンコウカ</t>
    </rPh>
    <rPh sb="9" eb="11">
      <t>ジョウホウ</t>
    </rPh>
    <rPh sb="11" eb="13">
      <t>テイキョウ</t>
    </rPh>
    <phoneticPr fontId="3"/>
  </si>
  <si>
    <t>岩出山下野目字座散乱木地内</t>
    <rPh sb="0" eb="3">
      <t>イワデヤマ</t>
    </rPh>
    <rPh sb="3" eb="6">
      <t>シモノメ</t>
    </rPh>
    <rPh sb="6" eb="7">
      <t>アザ</t>
    </rPh>
    <rPh sb="7" eb="8">
      <t>ザ</t>
    </rPh>
    <rPh sb="8" eb="10">
      <t>サンラン</t>
    </rPh>
    <rPh sb="10" eb="12">
      <t>キジ</t>
    </rPh>
    <rPh sb="12" eb="13">
      <t>ナイ</t>
    </rPh>
    <phoneticPr fontId="3"/>
  </si>
  <si>
    <t>座散乱木公園奥の土手</t>
    <rPh sb="0" eb="1">
      <t>ザ</t>
    </rPh>
    <rPh sb="1" eb="3">
      <t>サンラン</t>
    </rPh>
    <rPh sb="3" eb="4">
      <t>キ</t>
    </rPh>
    <rPh sb="4" eb="6">
      <t>コウエン</t>
    </rPh>
    <rPh sb="6" eb="7">
      <t>オク</t>
    </rPh>
    <rPh sb="8" eb="10">
      <t>ドテ</t>
    </rPh>
    <phoneticPr fontId="3"/>
  </si>
  <si>
    <t>教育委員会等へ連絡</t>
    <rPh sb="0" eb="2">
      <t>キョウイク</t>
    </rPh>
    <rPh sb="2" eb="5">
      <t>イインカイ</t>
    </rPh>
    <rPh sb="5" eb="6">
      <t>トウ</t>
    </rPh>
    <rPh sb="7" eb="9">
      <t>レンラク</t>
    </rPh>
    <phoneticPr fontId="3"/>
  </si>
  <si>
    <t>片馬合原２３３番地</t>
    <rPh sb="0" eb="1">
      <t>カタ</t>
    </rPh>
    <rPh sb="1" eb="2">
      <t>ウマ</t>
    </rPh>
    <rPh sb="2" eb="4">
      <t>アイハラ</t>
    </rPh>
    <rPh sb="7" eb="9">
      <t>バンチ</t>
    </rPh>
    <phoneticPr fontId="3"/>
  </si>
  <si>
    <t>遠刈田温泉字上ノ原地内</t>
    <rPh sb="0" eb="1">
      <t>トオ</t>
    </rPh>
    <rPh sb="1" eb="3">
      <t>カッタ</t>
    </rPh>
    <rPh sb="3" eb="5">
      <t>オンセン</t>
    </rPh>
    <rPh sb="5" eb="6">
      <t>アザ</t>
    </rPh>
    <rPh sb="6" eb="7">
      <t>ウエ</t>
    </rPh>
    <rPh sb="8" eb="9">
      <t>ハラ</t>
    </rPh>
    <rPh sb="9" eb="10">
      <t>チ</t>
    </rPh>
    <rPh sb="10" eb="11">
      <t>ナイ</t>
    </rPh>
    <phoneticPr fontId="3"/>
  </si>
  <si>
    <t>袖原墓地付近</t>
    <rPh sb="0" eb="1">
      <t>ソデ</t>
    </rPh>
    <rPh sb="1" eb="2">
      <t>ハラ</t>
    </rPh>
    <rPh sb="2" eb="4">
      <t>ボチ</t>
    </rPh>
    <rPh sb="4" eb="6">
      <t>フキン</t>
    </rPh>
    <phoneticPr fontId="3"/>
  </si>
  <si>
    <t>川内字長福寺山５１－２付近</t>
    <rPh sb="0" eb="2">
      <t>カワウチ</t>
    </rPh>
    <rPh sb="2" eb="3">
      <t>アザ</t>
    </rPh>
    <rPh sb="3" eb="4">
      <t>チョウ</t>
    </rPh>
    <rPh sb="4" eb="5">
      <t>フク</t>
    </rPh>
    <rPh sb="5" eb="6">
      <t>ジ</t>
    </rPh>
    <rPh sb="6" eb="7">
      <t>ヤマ</t>
    </rPh>
    <rPh sb="11" eb="13">
      <t>フキン</t>
    </rPh>
    <phoneticPr fontId="3"/>
  </si>
  <si>
    <t>道路ガードレール脇</t>
    <rPh sb="0" eb="2">
      <t>ドウロ</t>
    </rPh>
    <rPh sb="8" eb="9">
      <t>ワキ</t>
    </rPh>
    <phoneticPr fontId="3"/>
  </si>
  <si>
    <t>羽生字袖原付近</t>
    <rPh sb="0" eb="2">
      <t>ハニウ</t>
    </rPh>
    <rPh sb="2" eb="3">
      <t>アザ</t>
    </rPh>
    <rPh sb="3" eb="4">
      <t>ソデ</t>
    </rPh>
    <rPh sb="4" eb="5">
      <t>ハラ</t>
    </rPh>
    <rPh sb="5" eb="7">
      <t>フキン</t>
    </rPh>
    <phoneticPr fontId="3"/>
  </si>
  <si>
    <t>現場確認・チラシ配布</t>
    <rPh sb="0" eb="2">
      <t>ゲンバ</t>
    </rPh>
    <rPh sb="2" eb="4">
      <t>カクニン</t>
    </rPh>
    <rPh sb="8" eb="10">
      <t>ハイフ</t>
    </rPh>
    <phoneticPr fontId="3"/>
  </si>
  <si>
    <t>宮崎字細工田地内</t>
    <rPh sb="0" eb="2">
      <t>ミヤザキ</t>
    </rPh>
    <rPh sb="2" eb="3">
      <t>アザ</t>
    </rPh>
    <rPh sb="3" eb="5">
      <t>サイク</t>
    </rPh>
    <rPh sb="5" eb="6">
      <t>タ</t>
    </rPh>
    <rPh sb="6" eb="8">
      <t>チナイ</t>
    </rPh>
    <phoneticPr fontId="3"/>
  </si>
  <si>
    <t>鳴子温泉鬼首字百目木周辺</t>
    <rPh sb="0" eb="2">
      <t>ナルコ</t>
    </rPh>
    <rPh sb="2" eb="4">
      <t>オンセン</t>
    </rPh>
    <rPh sb="4" eb="6">
      <t>オニコウベ</t>
    </rPh>
    <rPh sb="6" eb="7">
      <t>アザ</t>
    </rPh>
    <rPh sb="7" eb="8">
      <t>ヒャク</t>
    </rPh>
    <rPh sb="8" eb="9">
      <t>メ</t>
    </rPh>
    <rPh sb="9" eb="10">
      <t>キ</t>
    </rPh>
    <rPh sb="10" eb="12">
      <t>シュウヘン</t>
    </rPh>
    <phoneticPr fontId="3"/>
  </si>
  <si>
    <t>熊ヶ根字石橋地内</t>
    <rPh sb="0" eb="3">
      <t>クマガネ</t>
    </rPh>
    <rPh sb="3" eb="4">
      <t>アザ</t>
    </rPh>
    <rPh sb="4" eb="6">
      <t>イシバシ</t>
    </rPh>
    <rPh sb="6" eb="8">
      <t>チナイ</t>
    </rPh>
    <phoneticPr fontId="3"/>
  </si>
  <si>
    <t>斎川字荒屋敷下付近</t>
    <rPh sb="0" eb="2">
      <t>サイカワ</t>
    </rPh>
    <rPh sb="2" eb="3">
      <t>アザ</t>
    </rPh>
    <rPh sb="3" eb="6">
      <t>アラヤシキ</t>
    </rPh>
    <rPh sb="6" eb="7">
      <t>シタ</t>
    </rPh>
    <rPh sb="7" eb="9">
      <t>フキン</t>
    </rPh>
    <phoneticPr fontId="3"/>
  </si>
  <si>
    <t>墓地付近</t>
    <rPh sb="0" eb="2">
      <t>ボチ</t>
    </rPh>
    <rPh sb="2" eb="4">
      <t>フキン</t>
    </rPh>
    <phoneticPr fontId="3"/>
  </si>
  <si>
    <t>遠刈田温泉字小妻坂地内</t>
    <rPh sb="0" eb="1">
      <t>トオ</t>
    </rPh>
    <rPh sb="1" eb="3">
      <t>カッタ</t>
    </rPh>
    <rPh sb="3" eb="5">
      <t>オンセン</t>
    </rPh>
    <rPh sb="5" eb="6">
      <t>アザ</t>
    </rPh>
    <rPh sb="6" eb="7">
      <t>ショウ</t>
    </rPh>
    <rPh sb="7" eb="8">
      <t>ツマ</t>
    </rPh>
    <rPh sb="8" eb="9">
      <t>サカ</t>
    </rPh>
    <rPh sb="9" eb="11">
      <t>チナイ</t>
    </rPh>
    <phoneticPr fontId="3"/>
  </si>
  <si>
    <t>山水苑別荘地</t>
    <rPh sb="0" eb="2">
      <t>サンスイ</t>
    </rPh>
    <rPh sb="2" eb="3">
      <t>エン</t>
    </rPh>
    <rPh sb="3" eb="6">
      <t>ベッソウチ</t>
    </rPh>
    <phoneticPr fontId="3"/>
  </si>
  <si>
    <t>追い払い花火・情報共有</t>
    <rPh sb="0" eb="1">
      <t>オ</t>
    </rPh>
    <rPh sb="2" eb="3">
      <t>ハラ</t>
    </rPh>
    <rPh sb="4" eb="6">
      <t>ハナビ</t>
    </rPh>
    <rPh sb="7" eb="9">
      <t>ジョウホウ</t>
    </rPh>
    <rPh sb="9" eb="11">
      <t>キョウユウ</t>
    </rPh>
    <phoneticPr fontId="3"/>
  </si>
  <si>
    <t>秋保町湯元字橋本２１地内</t>
    <rPh sb="0" eb="3">
      <t>アキウマチ</t>
    </rPh>
    <rPh sb="3" eb="5">
      <t>ユモト</t>
    </rPh>
    <rPh sb="5" eb="6">
      <t>アザ</t>
    </rPh>
    <rPh sb="6" eb="8">
      <t>ハシモト</t>
    </rPh>
    <rPh sb="10" eb="12">
      <t>チナイ</t>
    </rPh>
    <phoneticPr fontId="3"/>
  </si>
  <si>
    <t>ホテルきよ水対岸の河川敷</t>
    <rPh sb="5" eb="6">
      <t>ミズ</t>
    </rPh>
    <rPh sb="6" eb="8">
      <t>タイガン</t>
    </rPh>
    <rPh sb="9" eb="12">
      <t>カセンジキ</t>
    </rPh>
    <phoneticPr fontId="3"/>
  </si>
  <si>
    <t>斎川字滝尻屋敷付近</t>
    <rPh sb="0" eb="2">
      <t>サイカワ</t>
    </rPh>
    <rPh sb="2" eb="3">
      <t>アザ</t>
    </rPh>
    <rPh sb="3" eb="4">
      <t>タキ</t>
    </rPh>
    <rPh sb="4" eb="5">
      <t>シリ</t>
    </rPh>
    <rPh sb="5" eb="7">
      <t>ヤシキ</t>
    </rPh>
    <rPh sb="7" eb="9">
      <t>フキン</t>
    </rPh>
    <phoneticPr fontId="3"/>
  </si>
  <si>
    <t>斎川字上原屋敷付近</t>
    <rPh sb="0" eb="2">
      <t>サイカワ</t>
    </rPh>
    <rPh sb="2" eb="3">
      <t>アザ</t>
    </rPh>
    <rPh sb="3" eb="5">
      <t>ウエハラ</t>
    </rPh>
    <rPh sb="5" eb="7">
      <t>ヤシキ</t>
    </rPh>
    <rPh sb="7" eb="9">
      <t>フキン</t>
    </rPh>
    <phoneticPr fontId="3"/>
  </si>
  <si>
    <t>自動車と衝突</t>
    <rPh sb="0" eb="3">
      <t>ジドウシャ</t>
    </rPh>
    <rPh sb="4" eb="6">
      <t>ショウトツ</t>
    </rPh>
    <phoneticPr fontId="3"/>
  </si>
  <si>
    <t>福岡字岳山</t>
    <rPh sb="0" eb="2">
      <t>フクオカ</t>
    </rPh>
    <rPh sb="2" eb="3">
      <t>アザ</t>
    </rPh>
    <rPh sb="3" eb="5">
      <t>タケヤマ</t>
    </rPh>
    <phoneticPr fontId="3"/>
  </si>
  <si>
    <t>泉ヶ岳シェルター付近</t>
    <rPh sb="0" eb="1">
      <t>イズミ</t>
    </rPh>
    <rPh sb="2" eb="3">
      <t>タケ</t>
    </rPh>
    <rPh sb="8" eb="10">
      <t>フキン</t>
    </rPh>
    <phoneticPr fontId="3"/>
  </si>
  <si>
    <t>クマの生息域のため</t>
    <rPh sb="3" eb="6">
      <t>セイソクイキ</t>
    </rPh>
    <phoneticPr fontId="3"/>
  </si>
  <si>
    <t>宮字原入</t>
    <rPh sb="0" eb="1">
      <t>ミヤ</t>
    </rPh>
    <rPh sb="1" eb="2">
      <t>アザ</t>
    </rPh>
    <rPh sb="2" eb="3">
      <t>ハラ</t>
    </rPh>
    <rPh sb="3" eb="4">
      <t>イ</t>
    </rPh>
    <phoneticPr fontId="3"/>
  </si>
  <si>
    <t>とんがり山付近</t>
    <rPh sb="4" eb="5">
      <t>ヤマ</t>
    </rPh>
    <rPh sb="5" eb="7">
      <t>フキン</t>
    </rPh>
    <phoneticPr fontId="3"/>
  </si>
  <si>
    <t>親子（子2頭）</t>
    <rPh sb="0" eb="2">
      <t>オヤコ</t>
    </rPh>
    <rPh sb="3" eb="4">
      <t>コ</t>
    </rPh>
    <rPh sb="5" eb="6">
      <t>トウ</t>
    </rPh>
    <phoneticPr fontId="3"/>
  </si>
  <si>
    <t>迫町新田舘林５８－１７付近</t>
    <rPh sb="0" eb="2">
      <t>ハサマチョウ</t>
    </rPh>
    <rPh sb="2" eb="4">
      <t>ニッタ</t>
    </rPh>
    <rPh sb="4" eb="5">
      <t>タチ</t>
    </rPh>
    <rPh sb="5" eb="6">
      <t>ハヤシ</t>
    </rPh>
    <rPh sb="11" eb="13">
      <t>フキン</t>
    </rPh>
    <phoneticPr fontId="3"/>
  </si>
  <si>
    <t>爆竹で追い払い</t>
    <rPh sb="0" eb="2">
      <t>バクチク</t>
    </rPh>
    <rPh sb="3" eb="4">
      <t>オ</t>
    </rPh>
    <rPh sb="5" eb="6">
      <t>ハラ</t>
    </rPh>
    <phoneticPr fontId="3"/>
  </si>
  <si>
    <t>鳴子温泉鬼首字轟周辺</t>
    <rPh sb="0" eb="2">
      <t>ナルコ</t>
    </rPh>
    <rPh sb="2" eb="4">
      <t>オンセン</t>
    </rPh>
    <rPh sb="4" eb="6">
      <t>オニコウベ</t>
    </rPh>
    <rPh sb="6" eb="7">
      <t>アザ</t>
    </rPh>
    <rPh sb="7" eb="8">
      <t>トドロ</t>
    </rPh>
    <rPh sb="8" eb="10">
      <t>シュウヘン</t>
    </rPh>
    <phoneticPr fontId="3"/>
  </si>
  <si>
    <t>墓地</t>
    <rPh sb="0" eb="2">
      <t>ボチ</t>
    </rPh>
    <phoneticPr fontId="3"/>
  </si>
  <si>
    <t>子グマ2頭</t>
    <rPh sb="0" eb="1">
      <t>コ</t>
    </rPh>
    <rPh sb="4" eb="5">
      <t>トウ</t>
    </rPh>
    <phoneticPr fontId="3"/>
  </si>
  <si>
    <t>関係機関に情報共有・広報車</t>
    <rPh sb="0" eb="2">
      <t>カンケイ</t>
    </rPh>
    <rPh sb="2" eb="4">
      <t>キカン</t>
    </rPh>
    <rPh sb="5" eb="7">
      <t>ジョウホウ</t>
    </rPh>
    <rPh sb="7" eb="9">
      <t>キョウユウ</t>
    </rPh>
    <rPh sb="10" eb="13">
      <t>コウホウシャ</t>
    </rPh>
    <phoneticPr fontId="3"/>
  </si>
  <si>
    <t>栗駒泉沢西沢地内</t>
    <rPh sb="0" eb="2">
      <t>クリコマ</t>
    </rPh>
    <rPh sb="2" eb="4">
      <t>イズミサワ</t>
    </rPh>
    <rPh sb="4" eb="6">
      <t>ニシザワ</t>
    </rPh>
    <rPh sb="6" eb="8">
      <t>チナイ</t>
    </rPh>
    <phoneticPr fontId="3"/>
  </si>
  <si>
    <t>栗駒泉沢西沢地内</t>
    <rPh sb="0" eb="2">
      <t>クリコマ</t>
    </rPh>
    <rPh sb="2" eb="4">
      <t>イズミサワ</t>
    </rPh>
    <rPh sb="4" eb="6">
      <t>ニシザワ</t>
    </rPh>
    <rPh sb="6" eb="7">
      <t>チ</t>
    </rPh>
    <rPh sb="7" eb="8">
      <t>シタジ</t>
    </rPh>
    <phoneticPr fontId="3"/>
  </si>
  <si>
    <t>安全メール</t>
    <rPh sb="0" eb="2">
      <t>アンゼン</t>
    </rPh>
    <phoneticPr fontId="3"/>
  </si>
  <si>
    <t>若柳上畑岡大森前９８番地４先</t>
    <rPh sb="0" eb="2">
      <t>ワカヤナギ</t>
    </rPh>
    <rPh sb="2" eb="5">
      <t>カミハタオカ</t>
    </rPh>
    <rPh sb="5" eb="7">
      <t>オオモリ</t>
    </rPh>
    <rPh sb="7" eb="8">
      <t>マエ</t>
    </rPh>
    <rPh sb="10" eb="12">
      <t>バンチ</t>
    </rPh>
    <rPh sb="13" eb="14">
      <t>サキ</t>
    </rPh>
    <phoneticPr fontId="3"/>
  </si>
  <si>
    <t>小野字荒井１８９</t>
    <rPh sb="0" eb="2">
      <t>オノ</t>
    </rPh>
    <rPh sb="2" eb="3">
      <t>アザ</t>
    </rPh>
    <rPh sb="3" eb="4">
      <t>アラ</t>
    </rPh>
    <rPh sb="4" eb="5">
      <t>イ</t>
    </rPh>
    <phoneticPr fontId="3"/>
  </si>
  <si>
    <t>栗駒文字山口８６番地付近</t>
    <rPh sb="0" eb="2">
      <t>クリコマ</t>
    </rPh>
    <rPh sb="4" eb="6">
      <t>ヤマグチ</t>
    </rPh>
    <rPh sb="6" eb="8">
      <t>オオヤマグチ</t>
    </rPh>
    <rPh sb="8" eb="10">
      <t>バンチ</t>
    </rPh>
    <rPh sb="10" eb="12">
      <t>フキン</t>
    </rPh>
    <phoneticPr fontId="3"/>
  </si>
  <si>
    <t>岩出山字上真山山崎地内</t>
    <rPh sb="0" eb="3">
      <t>イワデヤマ</t>
    </rPh>
    <rPh sb="3" eb="4">
      <t>アザ</t>
    </rPh>
    <rPh sb="4" eb="5">
      <t>カミ</t>
    </rPh>
    <rPh sb="5" eb="7">
      <t>マヤマ</t>
    </rPh>
    <rPh sb="7" eb="9">
      <t>ヤマザキ</t>
    </rPh>
    <rPh sb="9" eb="10">
      <t>チ</t>
    </rPh>
    <rPh sb="10" eb="11">
      <t>ナイ</t>
    </rPh>
    <phoneticPr fontId="3"/>
  </si>
  <si>
    <t>遠刈田温泉字小妻坂周辺</t>
    <rPh sb="0" eb="3">
      <t>トウガッタ</t>
    </rPh>
    <rPh sb="3" eb="5">
      <t>オンセン</t>
    </rPh>
    <rPh sb="5" eb="6">
      <t>アザ</t>
    </rPh>
    <rPh sb="6" eb="7">
      <t>コ</t>
    </rPh>
    <rPh sb="7" eb="8">
      <t>ツマ</t>
    </rPh>
    <rPh sb="8" eb="9">
      <t>サカ</t>
    </rPh>
    <rPh sb="9" eb="11">
      <t>シュウヘン</t>
    </rPh>
    <phoneticPr fontId="3"/>
  </si>
  <si>
    <t>松森字下町１</t>
    <rPh sb="0" eb="2">
      <t>マツモリ</t>
    </rPh>
    <rPh sb="2" eb="3">
      <t>アザ</t>
    </rPh>
    <rPh sb="3" eb="5">
      <t>シタマチ</t>
    </rPh>
    <phoneticPr fontId="3"/>
  </si>
  <si>
    <t>熊野神社境内</t>
    <rPh sb="0" eb="2">
      <t>クマノ</t>
    </rPh>
    <rPh sb="2" eb="4">
      <t>ジンジャ</t>
    </rPh>
    <rPh sb="4" eb="6">
      <t>ケイダイ</t>
    </rPh>
    <phoneticPr fontId="3"/>
  </si>
  <si>
    <t>岩出山字上真山南堂ノ沢地内</t>
    <rPh sb="0" eb="3">
      <t>イワデヤマ</t>
    </rPh>
    <rPh sb="3" eb="4">
      <t>アザ</t>
    </rPh>
    <rPh sb="4" eb="5">
      <t>カミ</t>
    </rPh>
    <rPh sb="5" eb="7">
      <t>マヤマ</t>
    </rPh>
    <rPh sb="7" eb="8">
      <t>ミナミ</t>
    </rPh>
    <rPh sb="8" eb="9">
      <t>ドウ</t>
    </rPh>
    <rPh sb="10" eb="11">
      <t>サワ</t>
    </rPh>
    <rPh sb="11" eb="13">
      <t>チナイ</t>
    </rPh>
    <phoneticPr fontId="3"/>
  </si>
  <si>
    <t>陸奥上街道</t>
    <rPh sb="0" eb="2">
      <t>ムツ</t>
    </rPh>
    <rPh sb="2" eb="3">
      <t>カミ</t>
    </rPh>
    <rPh sb="3" eb="5">
      <t>カイドウ</t>
    </rPh>
    <phoneticPr fontId="3"/>
  </si>
  <si>
    <t>一迫真坂字清水入の沢地内</t>
    <rPh sb="0" eb="2">
      <t>イチハサマ</t>
    </rPh>
    <rPh sb="2" eb="4">
      <t>マサカ</t>
    </rPh>
    <rPh sb="4" eb="5">
      <t>アザ</t>
    </rPh>
    <rPh sb="5" eb="7">
      <t>シミズ</t>
    </rPh>
    <rPh sb="7" eb="8">
      <t>イリ</t>
    </rPh>
    <rPh sb="9" eb="10">
      <t>サワ</t>
    </rPh>
    <rPh sb="10" eb="12">
      <t>チナイ</t>
    </rPh>
    <phoneticPr fontId="3"/>
  </si>
  <si>
    <t>道路付近</t>
    <rPh sb="0" eb="2">
      <t>ドウロ</t>
    </rPh>
    <rPh sb="2" eb="4">
      <t>フキン</t>
    </rPh>
    <phoneticPr fontId="3"/>
  </si>
  <si>
    <t>川崎町</t>
    <rPh sb="0" eb="3">
      <t>カワサキマチ</t>
    </rPh>
    <phoneticPr fontId="3"/>
  </si>
  <si>
    <t>大字今宿字畑平地内</t>
    <rPh sb="0" eb="2">
      <t>オオアザ</t>
    </rPh>
    <rPh sb="2" eb="3">
      <t>イマ</t>
    </rPh>
    <rPh sb="3" eb="4">
      <t>ヤド</t>
    </rPh>
    <rPh sb="4" eb="5">
      <t>アザ</t>
    </rPh>
    <rPh sb="5" eb="6">
      <t>ハタ</t>
    </rPh>
    <rPh sb="6" eb="7">
      <t>ヒラ</t>
    </rPh>
    <rPh sb="7" eb="9">
      <t>チナイ</t>
    </rPh>
    <phoneticPr fontId="3"/>
  </si>
  <si>
    <t>福岡蔵本字狐峯一番付近</t>
    <rPh sb="0" eb="2">
      <t>フクオカ</t>
    </rPh>
    <rPh sb="2" eb="4">
      <t>クラモト</t>
    </rPh>
    <rPh sb="4" eb="5">
      <t>アザ</t>
    </rPh>
    <rPh sb="5" eb="6">
      <t>キツネ</t>
    </rPh>
    <rPh sb="9" eb="11">
      <t>フキン</t>
    </rPh>
    <phoneticPr fontId="3"/>
  </si>
  <si>
    <t>鶯沢南郷五輪原地内</t>
    <rPh sb="0" eb="2">
      <t>ウグイスザワ</t>
    </rPh>
    <rPh sb="2" eb="4">
      <t>ナンゴウ</t>
    </rPh>
    <rPh sb="4" eb="6">
      <t>ゴリン</t>
    </rPh>
    <rPh sb="6" eb="7">
      <t>ハラ</t>
    </rPh>
    <rPh sb="7" eb="9">
      <t>チナイ</t>
    </rPh>
    <phoneticPr fontId="3"/>
  </si>
  <si>
    <t>市営住宅地</t>
    <rPh sb="0" eb="2">
      <t>シエイ</t>
    </rPh>
    <rPh sb="2" eb="5">
      <t>ジュウタクチ</t>
    </rPh>
    <phoneticPr fontId="3"/>
  </si>
  <si>
    <t>福岡八宮字弥治郎北地内</t>
    <rPh sb="0" eb="2">
      <t>フクオカ</t>
    </rPh>
    <rPh sb="2" eb="4">
      <t>ハチミヤ</t>
    </rPh>
    <rPh sb="4" eb="5">
      <t>アザ</t>
    </rPh>
    <rPh sb="5" eb="8">
      <t>ヤジロウ</t>
    </rPh>
    <rPh sb="8" eb="9">
      <t>キタ</t>
    </rPh>
    <rPh sb="9" eb="11">
      <t>チナイ</t>
    </rPh>
    <phoneticPr fontId="3"/>
  </si>
  <si>
    <t>自然の家周辺</t>
    <rPh sb="0" eb="2">
      <t>シゼン</t>
    </rPh>
    <rPh sb="3" eb="4">
      <t>イエ</t>
    </rPh>
    <rPh sb="4" eb="6">
      <t>シュウヘン</t>
    </rPh>
    <phoneticPr fontId="3"/>
  </si>
  <si>
    <t>古川北宮沢字朴木欠地先</t>
    <rPh sb="0" eb="2">
      <t>フルカワ</t>
    </rPh>
    <rPh sb="2" eb="5">
      <t>キタミヤザワ</t>
    </rPh>
    <rPh sb="5" eb="6">
      <t>アザ</t>
    </rPh>
    <rPh sb="6" eb="7">
      <t>パク</t>
    </rPh>
    <rPh sb="7" eb="8">
      <t>キ</t>
    </rPh>
    <rPh sb="8" eb="9">
      <t>カ</t>
    </rPh>
    <rPh sb="9" eb="11">
      <t>チサキ</t>
    </rPh>
    <phoneticPr fontId="3"/>
  </si>
  <si>
    <t>宮字佛像山地内</t>
    <rPh sb="0" eb="1">
      <t>ミヤ</t>
    </rPh>
    <rPh sb="1" eb="2">
      <t>アザ</t>
    </rPh>
    <rPh sb="2" eb="3">
      <t>ブツ</t>
    </rPh>
    <rPh sb="3" eb="4">
      <t>ゾウ</t>
    </rPh>
    <rPh sb="4" eb="5">
      <t>ヤマ</t>
    </rPh>
    <rPh sb="5" eb="7">
      <t>チナイ</t>
    </rPh>
    <phoneticPr fontId="3"/>
  </si>
  <si>
    <t>有害獣駆遂用煙火</t>
    <rPh sb="0" eb="2">
      <t>ユウガイ</t>
    </rPh>
    <rPh sb="2" eb="3">
      <t>ジュウ</t>
    </rPh>
    <rPh sb="3" eb="4">
      <t>ガケル</t>
    </rPh>
    <rPh sb="4" eb="5">
      <t>トゲル</t>
    </rPh>
    <rPh sb="5" eb="6">
      <t>ヨウ</t>
    </rPh>
    <rPh sb="6" eb="8">
      <t>エンカ</t>
    </rPh>
    <phoneticPr fontId="3"/>
  </si>
  <si>
    <t>福岡深谷字炭ノ平地内</t>
    <rPh sb="0" eb="2">
      <t>フクオカ</t>
    </rPh>
    <rPh sb="2" eb="4">
      <t>フカヤ</t>
    </rPh>
    <rPh sb="4" eb="5">
      <t>アザ</t>
    </rPh>
    <rPh sb="5" eb="6">
      <t>スミ</t>
    </rPh>
    <rPh sb="7" eb="8">
      <t>ダイラ</t>
    </rPh>
    <rPh sb="8" eb="9">
      <t>チ</t>
    </rPh>
    <rPh sb="9" eb="10">
      <t>ナイ</t>
    </rPh>
    <phoneticPr fontId="3"/>
  </si>
  <si>
    <t>下多田川字熊野３地内</t>
    <rPh sb="0" eb="1">
      <t>シモ</t>
    </rPh>
    <rPh sb="1" eb="3">
      <t>タダ</t>
    </rPh>
    <rPh sb="3" eb="4">
      <t>ガワ</t>
    </rPh>
    <rPh sb="4" eb="5">
      <t>アザ</t>
    </rPh>
    <rPh sb="5" eb="7">
      <t>クマノ</t>
    </rPh>
    <rPh sb="8" eb="9">
      <t>チ</t>
    </rPh>
    <rPh sb="9" eb="10">
      <t>ナイ</t>
    </rPh>
    <phoneticPr fontId="3"/>
  </si>
  <si>
    <t>岩出山字木通沢１３２番地</t>
    <rPh sb="0" eb="3">
      <t>イワデヤマ</t>
    </rPh>
    <rPh sb="3" eb="4">
      <t>アザ</t>
    </rPh>
    <rPh sb="4" eb="5">
      <t>キ</t>
    </rPh>
    <rPh sb="5" eb="6">
      <t>トオ</t>
    </rPh>
    <rPh sb="6" eb="7">
      <t>サワ</t>
    </rPh>
    <rPh sb="10" eb="12">
      <t>バンチ</t>
    </rPh>
    <phoneticPr fontId="3"/>
  </si>
  <si>
    <t>いこいの森</t>
    <rPh sb="4" eb="5">
      <t>モリ</t>
    </rPh>
    <phoneticPr fontId="3"/>
  </si>
  <si>
    <t>桃生町永井字仁田森地内</t>
    <rPh sb="0" eb="1">
      <t>モモ</t>
    </rPh>
    <rPh sb="1" eb="2">
      <t>ウ</t>
    </rPh>
    <rPh sb="2" eb="3">
      <t>チョウ</t>
    </rPh>
    <rPh sb="3" eb="5">
      <t>ナガイ</t>
    </rPh>
    <rPh sb="5" eb="6">
      <t>アザ</t>
    </rPh>
    <rPh sb="6" eb="7">
      <t>ジン</t>
    </rPh>
    <rPh sb="7" eb="8">
      <t>タ</t>
    </rPh>
    <rPh sb="8" eb="9">
      <t>モリ</t>
    </rPh>
    <rPh sb="9" eb="10">
      <t>チ</t>
    </rPh>
    <rPh sb="10" eb="11">
      <t>ナイ</t>
    </rPh>
    <phoneticPr fontId="3"/>
  </si>
  <si>
    <t>花山草木沢打越地内</t>
    <rPh sb="0" eb="2">
      <t>ハナヤマ</t>
    </rPh>
    <rPh sb="2" eb="4">
      <t>クサキ</t>
    </rPh>
    <rPh sb="4" eb="5">
      <t>サワ</t>
    </rPh>
    <rPh sb="5" eb="7">
      <t>ウチコシ</t>
    </rPh>
    <rPh sb="7" eb="8">
      <t>チ</t>
    </rPh>
    <rPh sb="8" eb="9">
      <t>ナイ</t>
    </rPh>
    <phoneticPr fontId="3"/>
  </si>
  <si>
    <t>花山浄化センター</t>
    <rPh sb="0" eb="2">
      <t>ハナヤマ</t>
    </rPh>
    <rPh sb="2" eb="4">
      <t>ジョウカ</t>
    </rPh>
    <phoneticPr fontId="3"/>
  </si>
  <si>
    <t>菅谷字鐘撞堂地内</t>
    <rPh sb="0" eb="2">
      <t>スガヤ</t>
    </rPh>
    <rPh sb="2" eb="3">
      <t>アザ</t>
    </rPh>
    <rPh sb="3" eb="4">
      <t>カネ</t>
    </rPh>
    <rPh sb="5" eb="6">
      <t>ドウ</t>
    </rPh>
    <rPh sb="6" eb="8">
      <t>チナイ</t>
    </rPh>
    <phoneticPr fontId="3"/>
  </si>
  <si>
    <t>石積トンネル付近</t>
    <rPh sb="0" eb="2">
      <t>イシヅ</t>
    </rPh>
    <rPh sb="6" eb="8">
      <t>フキン</t>
    </rPh>
    <phoneticPr fontId="3"/>
  </si>
  <si>
    <t>赤沼字細谷地内</t>
    <rPh sb="0" eb="2">
      <t>アカヌマ</t>
    </rPh>
    <rPh sb="2" eb="3">
      <t>アザ</t>
    </rPh>
    <rPh sb="3" eb="5">
      <t>ホソヤ</t>
    </rPh>
    <rPh sb="5" eb="7">
      <t>チナイ</t>
    </rPh>
    <phoneticPr fontId="3"/>
  </si>
  <si>
    <t>澁谷清掃前</t>
    <rPh sb="0" eb="2">
      <t>シブヤ</t>
    </rPh>
    <rPh sb="2" eb="4">
      <t>セイソウ</t>
    </rPh>
    <rPh sb="4" eb="5">
      <t>マエ</t>
    </rPh>
    <phoneticPr fontId="3"/>
  </si>
  <si>
    <t>森郷字内ノ目北地内</t>
    <rPh sb="0" eb="1">
      <t>モリ</t>
    </rPh>
    <rPh sb="1" eb="2">
      <t>サト</t>
    </rPh>
    <rPh sb="2" eb="3">
      <t>アザ</t>
    </rPh>
    <rPh sb="3" eb="4">
      <t>ウチ</t>
    </rPh>
    <rPh sb="5" eb="6">
      <t>メ</t>
    </rPh>
    <rPh sb="6" eb="7">
      <t>キタ</t>
    </rPh>
    <rPh sb="7" eb="9">
      <t>チナイ</t>
    </rPh>
    <phoneticPr fontId="3"/>
  </si>
  <si>
    <t>森郷乗馬クラブ付近</t>
    <rPh sb="0" eb="1">
      <t>モリ</t>
    </rPh>
    <rPh sb="1" eb="2">
      <t>サト</t>
    </rPh>
    <rPh sb="2" eb="4">
      <t>ジョウバ</t>
    </rPh>
    <rPh sb="7" eb="9">
      <t>フキン</t>
    </rPh>
    <phoneticPr fontId="3"/>
  </si>
  <si>
    <t>赤沼字放森３３番地付近</t>
    <rPh sb="0" eb="2">
      <t>アカヌマ</t>
    </rPh>
    <rPh sb="2" eb="3">
      <t>アザ</t>
    </rPh>
    <rPh sb="3" eb="5">
      <t>ハナツモリ</t>
    </rPh>
    <rPh sb="7" eb="9">
      <t>バンチ</t>
    </rPh>
    <rPh sb="9" eb="11">
      <t>フキン</t>
    </rPh>
    <phoneticPr fontId="3"/>
  </si>
  <si>
    <t>荒巻青葉３９０</t>
    <rPh sb="0" eb="2">
      <t>アラマキ</t>
    </rPh>
    <rPh sb="2" eb="4">
      <t>アオバ</t>
    </rPh>
    <phoneticPr fontId="3"/>
  </si>
  <si>
    <t>青葉山公園ゴルフ練習場</t>
    <rPh sb="0" eb="3">
      <t>アオバヤマ</t>
    </rPh>
    <rPh sb="3" eb="5">
      <t>コウエン</t>
    </rPh>
    <rPh sb="8" eb="11">
      <t>レンシュウジョウ</t>
    </rPh>
    <phoneticPr fontId="3"/>
  </si>
  <si>
    <t>三輪田字竹ノ迫</t>
    <rPh sb="0" eb="3">
      <t>ミワタ</t>
    </rPh>
    <rPh sb="3" eb="4">
      <t>アザ</t>
    </rPh>
    <rPh sb="4" eb="5">
      <t>タケ</t>
    </rPh>
    <rPh sb="6" eb="7">
      <t>ハサマ</t>
    </rPh>
    <phoneticPr fontId="3"/>
  </si>
  <si>
    <t>鳴子温泉鬼首字上大沢川周辺</t>
    <rPh sb="0" eb="4">
      <t>ナルコオンセン</t>
    </rPh>
    <rPh sb="4" eb="5">
      <t>オニ</t>
    </rPh>
    <rPh sb="5" eb="6">
      <t>コウベ</t>
    </rPh>
    <rPh sb="6" eb="7">
      <t>アザ</t>
    </rPh>
    <rPh sb="7" eb="8">
      <t>カミ</t>
    </rPh>
    <rPh sb="8" eb="10">
      <t>オオサワ</t>
    </rPh>
    <rPh sb="10" eb="11">
      <t>ガワ</t>
    </rPh>
    <rPh sb="11" eb="13">
      <t>シュウヘン</t>
    </rPh>
    <phoneticPr fontId="3"/>
  </si>
  <si>
    <t>柴田町</t>
    <rPh sb="0" eb="3">
      <t>シバタマチ</t>
    </rPh>
    <phoneticPr fontId="3"/>
  </si>
  <si>
    <t>入間田字三本木</t>
    <rPh sb="0" eb="2">
      <t>イルマ</t>
    </rPh>
    <rPh sb="2" eb="3">
      <t>タ</t>
    </rPh>
    <rPh sb="3" eb="4">
      <t>アザ</t>
    </rPh>
    <rPh sb="4" eb="7">
      <t>サンボンギ</t>
    </rPh>
    <phoneticPr fontId="3"/>
  </si>
  <si>
    <t>森郷乗馬クラブ事務所付近</t>
    <rPh sb="0" eb="1">
      <t>モリ</t>
    </rPh>
    <rPh sb="1" eb="2">
      <t>サト</t>
    </rPh>
    <rPh sb="2" eb="4">
      <t>ジョウバ</t>
    </rPh>
    <rPh sb="7" eb="9">
      <t>ジム</t>
    </rPh>
    <rPh sb="9" eb="10">
      <t>ショ</t>
    </rPh>
    <rPh sb="10" eb="12">
      <t>フキン</t>
    </rPh>
    <phoneticPr fontId="3"/>
  </si>
  <si>
    <t>注意喚起看板，町ＨＰ</t>
    <rPh sb="0" eb="2">
      <t>チュウイ</t>
    </rPh>
    <rPh sb="2" eb="4">
      <t>カンキ</t>
    </rPh>
    <rPh sb="4" eb="6">
      <t>カンバン</t>
    </rPh>
    <rPh sb="7" eb="8">
      <t>マチ</t>
    </rPh>
    <phoneticPr fontId="3"/>
  </si>
  <si>
    <t>花山字本沢滝ノ沢地内</t>
    <rPh sb="0" eb="2">
      <t>ハナヤマ</t>
    </rPh>
    <rPh sb="2" eb="3">
      <t>アザ</t>
    </rPh>
    <rPh sb="3" eb="5">
      <t>ホンザワ</t>
    </rPh>
    <rPh sb="5" eb="6">
      <t>タキ</t>
    </rPh>
    <rPh sb="7" eb="8">
      <t>サワ</t>
    </rPh>
    <rPh sb="8" eb="10">
      <t>チナイ</t>
    </rPh>
    <phoneticPr fontId="3"/>
  </si>
  <si>
    <t>古川清水沢字畑谷地２５地先</t>
    <rPh sb="0" eb="2">
      <t>フルカワ</t>
    </rPh>
    <rPh sb="2" eb="5">
      <t>シミズサワ</t>
    </rPh>
    <rPh sb="5" eb="6">
      <t>アザ</t>
    </rPh>
    <rPh sb="6" eb="7">
      <t>ハタケ</t>
    </rPh>
    <rPh sb="7" eb="9">
      <t>ヤチ</t>
    </rPh>
    <rPh sb="11" eb="13">
      <t>チサキ</t>
    </rPh>
    <phoneticPr fontId="3"/>
  </si>
  <si>
    <t>民家北側</t>
    <rPh sb="0" eb="2">
      <t>ミンカ</t>
    </rPh>
    <rPh sb="2" eb="4">
      <t>キタガワ</t>
    </rPh>
    <phoneticPr fontId="3"/>
  </si>
  <si>
    <t>舘矢間舘山字鳥内地内</t>
    <rPh sb="0" eb="5">
      <t>タテヤマタテヤマ</t>
    </rPh>
    <rPh sb="5" eb="6">
      <t>ジ</t>
    </rPh>
    <rPh sb="6" eb="7">
      <t>トリ</t>
    </rPh>
    <rPh sb="7" eb="9">
      <t>ナイチ</t>
    </rPh>
    <rPh sb="9" eb="10">
      <t>ナイ</t>
    </rPh>
    <phoneticPr fontId="3"/>
  </si>
  <si>
    <t>自主防除策指導</t>
    <rPh sb="0" eb="2">
      <t>ジシュ</t>
    </rPh>
    <rPh sb="2" eb="5">
      <t>ボウジョサク</t>
    </rPh>
    <rPh sb="5" eb="7">
      <t>シドウ</t>
    </rPh>
    <phoneticPr fontId="3"/>
  </si>
  <si>
    <t>大字入間田字中居周辺</t>
    <rPh sb="0" eb="2">
      <t>オオアザ</t>
    </rPh>
    <rPh sb="2" eb="4">
      <t>イリマ</t>
    </rPh>
    <rPh sb="4" eb="5">
      <t>タ</t>
    </rPh>
    <rPh sb="5" eb="6">
      <t>アザ</t>
    </rPh>
    <rPh sb="6" eb="8">
      <t>ナカイ</t>
    </rPh>
    <rPh sb="8" eb="10">
      <t>シュウヘン</t>
    </rPh>
    <phoneticPr fontId="3"/>
  </si>
  <si>
    <t>鳴子温泉鬼首字湯沢周辺</t>
    <rPh sb="0" eb="2">
      <t>ナルコ</t>
    </rPh>
    <rPh sb="2" eb="4">
      <t>オンセン</t>
    </rPh>
    <rPh sb="4" eb="6">
      <t>オニコウベ</t>
    </rPh>
    <rPh sb="6" eb="7">
      <t>アザ</t>
    </rPh>
    <rPh sb="7" eb="9">
      <t>ユザワ</t>
    </rPh>
    <rPh sb="9" eb="11">
      <t>シュウヘン</t>
    </rPh>
    <phoneticPr fontId="3"/>
  </si>
  <si>
    <t>荒雄湖畔公園付近</t>
    <rPh sb="0" eb="1">
      <t>アラ</t>
    </rPh>
    <rPh sb="1" eb="2">
      <t>ユウ</t>
    </rPh>
    <rPh sb="2" eb="4">
      <t>コハン</t>
    </rPh>
    <rPh sb="4" eb="6">
      <t>コウエン</t>
    </rPh>
    <rPh sb="6" eb="8">
      <t>フキン</t>
    </rPh>
    <phoneticPr fontId="3"/>
  </si>
  <si>
    <t>鳴子温泉字沢１１－５周辺</t>
    <rPh sb="0" eb="2">
      <t>ナルコ</t>
    </rPh>
    <rPh sb="2" eb="4">
      <t>オンセン</t>
    </rPh>
    <rPh sb="4" eb="5">
      <t>アザ</t>
    </rPh>
    <rPh sb="5" eb="6">
      <t>サワ</t>
    </rPh>
    <rPh sb="10" eb="12">
      <t>シュウヘン</t>
    </rPh>
    <phoneticPr fontId="3"/>
  </si>
  <si>
    <t>旧鹿島台町</t>
    <rPh sb="0" eb="1">
      <t>キュウ</t>
    </rPh>
    <rPh sb="1" eb="4">
      <t>カシマダイ</t>
    </rPh>
    <rPh sb="4" eb="5">
      <t>マチ</t>
    </rPh>
    <phoneticPr fontId="3"/>
  </si>
  <si>
    <t>鹿島台広長字権兵衛鳥屋地内</t>
    <rPh sb="0" eb="3">
      <t>カシマダイ</t>
    </rPh>
    <rPh sb="3" eb="5">
      <t>ヒロナガ</t>
    </rPh>
    <rPh sb="5" eb="6">
      <t>アザ</t>
    </rPh>
    <rPh sb="11" eb="13">
      <t>チナイ</t>
    </rPh>
    <phoneticPr fontId="3"/>
  </si>
  <si>
    <t>西方へ</t>
    <rPh sb="0" eb="2">
      <t>セイホウ</t>
    </rPh>
    <phoneticPr fontId="3"/>
  </si>
  <si>
    <t>鶴巣小鶴沢字柳沢地内</t>
    <rPh sb="0" eb="2">
      <t>ツルス</t>
    </rPh>
    <rPh sb="2" eb="4">
      <t>コヅル</t>
    </rPh>
    <rPh sb="4" eb="5">
      <t>サワ</t>
    </rPh>
    <rPh sb="5" eb="6">
      <t>アザ</t>
    </rPh>
    <rPh sb="6" eb="8">
      <t>ヤナギサワ</t>
    </rPh>
    <rPh sb="8" eb="10">
      <t>チナイ</t>
    </rPh>
    <phoneticPr fontId="3"/>
  </si>
  <si>
    <t>落合松坂字斉ノ前地内</t>
    <rPh sb="0" eb="2">
      <t>オチアイ</t>
    </rPh>
    <rPh sb="2" eb="4">
      <t>マツザカ</t>
    </rPh>
    <rPh sb="4" eb="5">
      <t>アザ</t>
    </rPh>
    <rPh sb="5" eb="6">
      <t>サイ</t>
    </rPh>
    <rPh sb="7" eb="8">
      <t>マエ</t>
    </rPh>
    <rPh sb="8" eb="10">
      <t>チナイ</t>
    </rPh>
    <phoneticPr fontId="3"/>
  </si>
  <si>
    <t>現場確認・情報提供</t>
    <rPh sb="0" eb="2">
      <t>ゲンバ</t>
    </rPh>
    <rPh sb="2" eb="4">
      <t>カクニン</t>
    </rPh>
    <rPh sb="5" eb="7">
      <t>ジョウホウ</t>
    </rPh>
    <rPh sb="7" eb="9">
      <t>テイキョウ</t>
    </rPh>
    <phoneticPr fontId="3"/>
  </si>
  <si>
    <t>金成梨崎道ノ上７－１</t>
    <rPh sb="0" eb="2">
      <t>カンナリ</t>
    </rPh>
    <rPh sb="2" eb="3">
      <t>ナシ</t>
    </rPh>
    <rPh sb="3" eb="4">
      <t>ザキ</t>
    </rPh>
    <rPh sb="4" eb="5">
      <t>ミチ</t>
    </rPh>
    <rPh sb="6" eb="7">
      <t>ウエ</t>
    </rPh>
    <phoneticPr fontId="3"/>
  </si>
  <si>
    <t>社会福祉法人栗原秀峰会</t>
    <rPh sb="0" eb="2">
      <t>シャカイ</t>
    </rPh>
    <rPh sb="2" eb="4">
      <t>フクシ</t>
    </rPh>
    <rPh sb="4" eb="6">
      <t>ホウジン</t>
    </rPh>
    <rPh sb="6" eb="8">
      <t>クリハラ</t>
    </rPh>
    <rPh sb="8" eb="9">
      <t>シュウ</t>
    </rPh>
    <rPh sb="9" eb="10">
      <t>ホウ</t>
    </rPh>
    <rPh sb="10" eb="11">
      <t>カイ</t>
    </rPh>
    <phoneticPr fontId="3"/>
  </si>
  <si>
    <t>旧東和町</t>
    <rPh sb="0" eb="1">
      <t>キュウ</t>
    </rPh>
    <rPh sb="1" eb="4">
      <t>トウワチョウ</t>
    </rPh>
    <phoneticPr fontId="3"/>
  </si>
  <si>
    <t>錦織字小童子地内</t>
    <rPh sb="0" eb="2">
      <t>ニシゴリ</t>
    </rPh>
    <rPh sb="2" eb="3">
      <t>アザ</t>
    </rPh>
    <rPh sb="3" eb="4">
      <t>ショウ</t>
    </rPh>
    <rPh sb="4" eb="5">
      <t>ドウ</t>
    </rPh>
    <rPh sb="5" eb="6">
      <t>コ</t>
    </rPh>
    <rPh sb="6" eb="8">
      <t>チナイ</t>
    </rPh>
    <phoneticPr fontId="3"/>
  </si>
  <si>
    <t>秋保町馬場字本小屋１１－２地内</t>
    <rPh sb="0" eb="3">
      <t>アキウマチ</t>
    </rPh>
    <rPh sb="3" eb="5">
      <t>ババ</t>
    </rPh>
    <rPh sb="5" eb="6">
      <t>アザ</t>
    </rPh>
    <rPh sb="6" eb="7">
      <t>ホン</t>
    </rPh>
    <rPh sb="7" eb="9">
      <t>ゴヤ</t>
    </rPh>
    <rPh sb="13" eb="15">
      <t>チナイ</t>
    </rPh>
    <phoneticPr fontId="3"/>
  </si>
  <si>
    <t>秋保ビジターセンター駐車場付近</t>
    <rPh sb="0" eb="2">
      <t>アキウ</t>
    </rPh>
    <rPh sb="10" eb="13">
      <t>チュウシャジョウ</t>
    </rPh>
    <rPh sb="13" eb="15">
      <t>フキン</t>
    </rPh>
    <phoneticPr fontId="3"/>
  </si>
  <si>
    <t>堆肥舎脇</t>
    <rPh sb="0" eb="2">
      <t>タイヒ</t>
    </rPh>
    <rPh sb="2" eb="3">
      <t>シャ</t>
    </rPh>
    <rPh sb="3" eb="4">
      <t>ワキ</t>
    </rPh>
    <phoneticPr fontId="3"/>
  </si>
  <si>
    <t>作業時の安全確保</t>
    <rPh sb="0" eb="3">
      <t>サギョウジ</t>
    </rPh>
    <rPh sb="4" eb="6">
      <t>アンゼン</t>
    </rPh>
    <rPh sb="6" eb="8">
      <t>カクホ</t>
    </rPh>
    <phoneticPr fontId="3"/>
  </si>
  <si>
    <t>沢乙字唄沢地内</t>
    <rPh sb="0" eb="1">
      <t>サワ</t>
    </rPh>
    <rPh sb="1" eb="2">
      <t>オツ</t>
    </rPh>
    <rPh sb="2" eb="3">
      <t>アザ</t>
    </rPh>
    <rPh sb="3" eb="4">
      <t>ウタ</t>
    </rPh>
    <rPh sb="4" eb="5">
      <t>サワ</t>
    </rPh>
    <rPh sb="5" eb="7">
      <t>チナイ</t>
    </rPh>
    <phoneticPr fontId="3"/>
  </si>
  <si>
    <t>赤沼字越戸地内</t>
    <rPh sb="0" eb="2">
      <t>アカヌマ</t>
    </rPh>
    <rPh sb="2" eb="3">
      <t>アザ</t>
    </rPh>
    <rPh sb="3" eb="5">
      <t>コシド</t>
    </rPh>
    <rPh sb="5" eb="7">
      <t>チナイ</t>
    </rPh>
    <phoneticPr fontId="3"/>
  </si>
  <si>
    <t>朴沢字岩下</t>
    <rPh sb="0" eb="2">
      <t>ホウザワ</t>
    </rPh>
    <rPh sb="2" eb="3">
      <t>アザ</t>
    </rPh>
    <rPh sb="3" eb="5">
      <t>イワシタ</t>
    </rPh>
    <phoneticPr fontId="3"/>
  </si>
  <si>
    <t>巡回警戒</t>
    <rPh sb="0" eb="2">
      <t>ジュンカイ</t>
    </rPh>
    <rPh sb="2" eb="4">
      <t>ケイカイ</t>
    </rPh>
    <phoneticPr fontId="3"/>
  </si>
  <si>
    <t>ＪＲ仙山線脇</t>
    <rPh sb="2" eb="4">
      <t>センザン</t>
    </rPh>
    <rPh sb="4" eb="5">
      <t>セン</t>
    </rPh>
    <rPh sb="5" eb="6">
      <t>ワキ</t>
    </rPh>
    <phoneticPr fontId="3"/>
  </si>
  <si>
    <t>岩出山上野目字西天王山地内</t>
    <rPh sb="0" eb="3">
      <t>イワデヤマ</t>
    </rPh>
    <rPh sb="3" eb="4">
      <t>ウエ</t>
    </rPh>
    <rPh sb="4" eb="6">
      <t>ノメ</t>
    </rPh>
    <rPh sb="6" eb="7">
      <t>アザ</t>
    </rPh>
    <rPh sb="7" eb="10">
      <t>ニシテンノウ</t>
    </rPh>
    <rPh sb="10" eb="11">
      <t>サン</t>
    </rPh>
    <rPh sb="11" eb="13">
      <t>チナイ</t>
    </rPh>
    <phoneticPr fontId="3"/>
  </si>
  <si>
    <t>鶯沢南郷大竹地内</t>
    <rPh sb="0" eb="2">
      <t>ウグイスザワ</t>
    </rPh>
    <rPh sb="2" eb="4">
      <t>ナンゴウ</t>
    </rPh>
    <rPh sb="4" eb="6">
      <t>オオタケ</t>
    </rPh>
    <rPh sb="6" eb="8">
      <t>チナイ</t>
    </rPh>
    <phoneticPr fontId="3"/>
  </si>
  <si>
    <t>旧鉄道敷</t>
    <rPh sb="0" eb="3">
      <t>キュウテツドウ</t>
    </rPh>
    <rPh sb="3" eb="4">
      <t>シキ</t>
    </rPh>
    <phoneticPr fontId="3"/>
  </si>
  <si>
    <t>公園敷地</t>
    <rPh sb="0" eb="2">
      <t>コウエン</t>
    </rPh>
    <rPh sb="2" eb="4">
      <t>シキチ</t>
    </rPh>
    <phoneticPr fontId="3"/>
  </si>
  <si>
    <t>サクラの実</t>
    <rPh sb="4" eb="5">
      <t>ミ</t>
    </rPh>
    <phoneticPr fontId="3"/>
  </si>
  <si>
    <t>一迫字川口上滝野地内</t>
    <rPh sb="0" eb="2">
      <t>イチハサマ</t>
    </rPh>
    <rPh sb="2" eb="3">
      <t>アザ</t>
    </rPh>
    <rPh sb="3" eb="5">
      <t>カワグチ</t>
    </rPh>
    <rPh sb="5" eb="6">
      <t>ウエ</t>
    </rPh>
    <rPh sb="6" eb="7">
      <t>タキ</t>
    </rPh>
    <rPh sb="7" eb="8">
      <t>ノ</t>
    </rPh>
    <rPh sb="8" eb="10">
      <t>チナイ</t>
    </rPh>
    <phoneticPr fontId="3"/>
  </si>
  <si>
    <t>牛渕公園内一迫川</t>
    <rPh sb="0" eb="2">
      <t>ウシブチ</t>
    </rPh>
    <rPh sb="2" eb="4">
      <t>コウエン</t>
    </rPh>
    <rPh sb="4" eb="5">
      <t>ナイ</t>
    </rPh>
    <rPh sb="5" eb="7">
      <t>イチハサマ</t>
    </rPh>
    <rPh sb="7" eb="8">
      <t>カワ</t>
    </rPh>
    <phoneticPr fontId="3"/>
  </si>
  <si>
    <t>子グマが溺れていたが，親熊が救出したと推察</t>
    <rPh sb="0" eb="1">
      <t>コ</t>
    </rPh>
    <rPh sb="4" eb="5">
      <t>オボ</t>
    </rPh>
    <rPh sb="11" eb="13">
      <t>オヤグマ</t>
    </rPh>
    <rPh sb="14" eb="16">
      <t>キュウシュツ</t>
    </rPh>
    <rPh sb="19" eb="21">
      <t>スイサツ</t>
    </rPh>
    <phoneticPr fontId="3"/>
  </si>
  <si>
    <t>下多田川字大路端５地内</t>
    <rPh sb="0" eb="1">
      <t>シモ</t>
    </rPh>
    <rPh sb="1" eb="3">
      <t>タダ</t>
    </rPh>
    <rPh sb="3" eb="4">
      <t>ガワ</t>
    </rPh>
    <rPh sb="4" eb="5">
      <t>アザ</t>
    </rPh>
    <rPh sb="5" eb="6">
      <t>オオ</t>
    </rPh>
    <rPh sb="6" eb="7">
      <t>ジ</t>
    </rPh>
    <rPh sb="7" eb="8">
      <t>ハタ</t>
    </rPh>
    <rPh sb="9" eb="10">
      <t>チ</t>
    </rPh>
    <rPh sb="10" eb="11">
      <t>ナイ</t>
    </rPh>
    <phoneticPr fontId="3"/>
  </si>
  <si>
    <t>牛舎脇</t>
    <rPh sb="0" eb="2">
      <t>ギュウシャ</t>
    </rPh>
    <rPh sb="2" eb="3">
      <t>ワキ</t>
    </rPh>
    <phoneticPr fontId="3"/>
  </si>
  <si>
    <t>電気柵等</t>
    <rPh sb="0" eb="2">
      <t>デンキ</t>
    </rPh>
    <rPh sb="2" eb="3">
      <t>サク</t>
    </rPh>
    <rPh sb="3" eb="4">
      <t>トウ</t>
    </rPh>
    <phoneticPr fontId="3"/>
  </si>
  <si>
    <t>芋沢字大竹地内</t>
    <rPh sb="0" eb="1">
      <t>イモ</t>
    </rPh>
    <rPh sb="1" eb="2">
      <t>ザワ</t>
    </rPh>
    <rPh sb="2" eb="3">
      <t>アザ</t>
    </rPh>
    <rPh sb="3" eb="5">
      <t>オオタケ</t>
    </rPh>
    <rPh sb="5" eb="6">
      <t>チ</t>
    </rPh>
    <rPh sb="6" eb="7">
      <t>ナイ</t>
    </rPh>
    <phoneticPr fontId="3"/>
  </si>
  <si>
    <t>旧唐桑町</t>
    <rPh sb="0" eb="1">
      <t>キュウ</t>
    </rPh>
    <rPh sb="1" eb="4">
      <t>カラクワチョウ</t>
    </rPh>
    <phoneticPr fontId="3"/>
  </si>
  <si>
    <t>唐桑町字浦２０３付近</t>
    <rPh sb="0" eb="2">
      <t>カラクワ</t>
    </rPh>
    <rPh sb="2" eb="3">
      <t>マチ</t>
    </rPh>
    <rPh sb="3" eb="4">
      <t>アザ</t>
    </rPh>
    <rPh sb="4" eb="5">
      <t>ウラ</t>
    </rPh>
    <rPh sb="8" eb="10">
      <t>フキン</t>
    </rPh>
    <phoneticPr fontId="3"/>
  </si>
  <si>
    <t>注意喚起放送</t>
    <rPh sb="0" eb="2">
      <t>チュウイ</t>
    </rPh>
    <rPh sb="2" eb="4">
      <t>カンキ</t>
    </rPh>
    <rPh sb="4" eb="6">
      <t>ホウソウ</t>
    </rPh>
    <phoneticPr fontId="3"/>
  </si>
  <si>
    <t>字赤岩物見８０地内</t>
    <rPh sb="0" eb="1">
      <t>アザ</t>
    </rPh>
    <rPh sb="1" eb="2">
      <t>アカ</t>
    </rPh>
    <rPh sb="2" eb="3">
      <t>イワ</t>
    </rPh>
    <rPh sb="3" eb="4">
      <t>ブツ</t>
    </rPh>
    <rPh sb="4" eb="5">
      <t>ミ</t>
    </rPh>
    <rPh sb="7" eb="9">
      <t>チナイ</t>
    </rPh>
    <phoneticPr fontId="3"/>
  </si>
  <si>
    <t>字北中６９－１地内</t>
    <rPh sb="0" eb="1">
      <t>アザ</t>
    </rPh>
    <rPh sb="1" eb="3">
      <t>キタナカ</t>
    </rPh>
    <rPh sb="7" eb="9">
      <t>チナイ</t>
    </rPh>
    <phoneticPr fontId="3"/>
  </si>
  <si>
    <t>味明字後谷地北山付近</t>
    <rPh sb="0" eb="1">
      <t>アジ</t>
    </rPh>
    <rPh sb="1" eb="2">
      <t>メイ</t>
    </rPh>
    <rPh sb="2" eb="3">
      <t>アザ</t>
    </rPh>
    <rPh sb="3" eb="4">
      <t>アト</t>
    </rPh>
    <rPh sb="4" eb="6">
      <t>ヤチ</t>
    </rPh>
    <rPh sb="6" eb="8">
      <t>キタヤマ</t>
    </rPh>
    <rPh sb="8" eb="10">
      <t>フキン</t>
    </rPh>
    <phoneticPr fontId="3"/>
  </si>
  <si>
    <t>旧本吉町</t>
    <rPh sb="0" eb="1">
      <t>キュウ</t>
    </rPh>
    <rPh sb="1" eb="4">
      <t>モトヨシチョウ</t>
    </rPh>
    <phoneticPr fontId="3"/>
  </si>
  <si>
    <t>本吉町字狼の巣地内</t>
    <rPh sb="0" eb="3">
      <t>モトヨシマチ</t>
    </rPh>
    <rPh sb="3" eb="4">
      <t>アザ</t>
    </rPh>
    <rPh sb="4" eb="5">
      <t>オオカミ</t>
    </rPh>
    <rPh sb="6" eb="7">
      <t>ス</t>
    </rPh>
    <rPh sb="7" eb="9">
      <t>チナイ</t>
    </rPh>
    <phoneticPr fontId="3"/>
  </si>
  <si>
    <t>徳仙丈山方面へ</t>
    <rPh sb="0" eb="1">
      <t>トク</t>
    </rPh>
    <rPh sb="1" eb="2">
      <t>セン</t>
    </rPh>
    <rPh sb="2" eb="3">
      <t>ジョウ</t>
    </rPh>
    <rPh sb="3" eb="4">
      <t>ヤマ</t>
    </rPh>
    <rPh sb="4" eb="6">
      <t>ホウメン</t>
    </rPh>
    <phoneticPr fontId="3"/>
  </si>
  <si>
    <t>奥田字中沢地内</t>
    <rPh sb="0" eb="2">
      <t>オクダ</t>
    </rPh>
    <rPh sb="2" eb="3">
      <t>アザ</t>
    </rPh>
    <rPh sb="3" eb="5">
      <t>ナカサワ</t>
    </rPh>
    <rPh sb="5" eb="7">
      <t>チナイ</t>
    </rPh>
    <phoneticPr fontId="3"/>
  </si>
  <si>
    <t>北小泉字源六付近</t>
    <rPh sb="0" eb="1">
      <t>キタ</t>
    </rPh>
    <rPh sb="1" eb="3">
      <t>コイズミ</t>
    </rPh>
    <rPh sb="3" eb="4">
      <t>アザ</t>
    </rPh>
    <rPh sb="4" eb="6">
      <t>ゲンロク</t>
    </rPh>
    <rPh sb="6" eb="8">
      <t>フキン</t>
    </rPh>
    <phoneticPr fontId="3"/>
  </si>
  <si>
    <t>駒場字小板橋地内</t>
    <rPh sb="0" eb="2">
      <t>コマバ</t>
    </rPh>
    <rPh sb="2" eb="3">
      <t>アザ</t>
    </rPh>
    <rPh sb="3" eb="6">
      <t>コイタバシ</t>
    </rPh>
    <rPh sb="6" eb="8">
      <t>チナイ</t>
    </rPh>
    <phoneticPr fontId="3"/>
  </si>
  <si>
    <t>無線放送・パトロール</t>
    <rPh sb="0" eb="2">
      <t>ムセン</t>
    </rPh>
    <rPh sb="2" eb="4">
      <t>ホウソウ</t>
    </rPh>
    <phoneticPr fontId="3"/>
  </si>
  <si>
    <t>北小泉瀬戸沢６７－２９</t>
    <rPh sb="0" eb="3">
      <t>キタコイズミ</t>
    </rPh>
    <rPh sb="3" eb="5">
      <t>セト</t>
    </rPh>
    <rPh sb="5" eb="6">
      <t>サワ</t>
    </rPh>
    <phoneticPr fontId="3"/>
  </si>
  <si>
    <t>秋保町境野字峠下２９地内</t>
    <rPh sb="0" eb="3">
      <t>アキウマチ</t>
    </rPh>
    <rPh sb="3" eb="5">
      <t>サカイノ</t>
    </rPh>
    <rPh sb="5" eb="6">
      <t>アザ</t>
    </rPh>
    <rPh sb="6" eb="8">
      <t>トウゲシタ</t>
    </rPh>
    <rPh sb="10" eb="12">
      <t>チナイ</t>
    </rPh>
    <phoneticPr fontId="3"/>
  </si>
  <si>
    <t>追い上げ花火・現場確認</t>
    <rPh sb="0" eb="1">
      <t>オ</t>
    </rPh>
    <rPh sb="2" eb="3">
      <t>ア</t>
    </rPh>
    <rPh sb="4" eb="6">
      <t>ハナビ</t>
    </rPh>
    <rPh sb="7" eb="9">
      <t>ゲンバ</t>
    </rPh>
    <rPh sb="9" eb="11">
      <t>カクニン</t>
    </rPh>
    <phoneticPr fontId="3"/>
  </si>
  <si>
    <t>公園脇の林</t>
    <rPh sb="0" eb="2">
      <t>コウエン</t>
    </rPh>
    <rPh sb="2" eb="3">
      <t>ワキ</t>
    </rPh>
    <rPh sb="4" eb="5">
      <t>ハヤシ</t>
    </rPh>
    <phoneticPr fontId="3"/>
  </si>
  <si>
    <t>築館下高森地内</t>
    <rPh sb="0" eb="2">
      <t>ツキダテ</t>
    </rPh>
    <rPh sb="2" eb="3">
      <t>シタ</t>
    </rPh>
    <rPh sb="3" eb="5">
      <t>タカモリ</t>
    </rPh>
    <rPh sb="5" eb="7">
      <t>チナイ</t>
    </rPh>
    <phoneticPr fontId="3"/>
  </si>
  <si>
    <t>パトロール依頼</t>
    <rPh sb="5" eb="7">
      <t>イライ</t>
    </rPh>
    <phoneticPr fontId="3"/>
  </si>
  <si>
    <t>とうもろこし畑</t>
    <rPh sb="6" eb="7">
      <t>ハタケ</t>
    </rPh>
    <phoneticPr fontId="3"/>
  </si>
  <si>
    <t>民家敷地内</t>
    <rPh sb="0" eb="2">
      <t>ミンカ</t>
    </rPh>
    <rPh sb="2" eb="5">
      <t>シキチナイ</t>
    </rPh>
    <phoneticPr fontId="3"/>
  </si>
  <si>
    <t>向田橋</t>
    <rPh sb="0" eb="2">
      <t>ムカイダ</t>
    </rPh>
    <rPh sb="2" eb="3">
      <t>ハシ</t>
    </rPh>
    <phoneticPr fontId="3"/>
  </si>
  <si>
    <t>上旬</t>
    <rPh sb="0" eb="2">
      <t>ジョウジュン</t>
    </rPh>
    <phoneticPr fontId="3"/>
  </si>
  <si>
    <t>芋沢字花坂地内</t>
    <rPh sb="0" eb="1">
      <t>イモ</t>
    </rPh>
    <rPh sb="1" eb="2">
      <t>ザワ</t>
    </rPh>
    <rPh sb="2" eb="3">
      <t>アザ</t>
    </rPh>
    <rPh sb="3" eb="4">
      <t>ハナ</t>
    </rPh>
    <rPh sb="4" eb="5">
      <t>サカ</t>
    </rPh>
    <rPh sb="5" eb="6">
      <t>チ</t>
    </rPh>
    <rPh sb="6" eb="7">
      <t>ナイ</t>
    </rPh>
    <phoneticPr fontId="3"/>
  </si>
  <si>
    <t>東和町米谷字岩の沢地内</t>
    <rPh sb="0" eb="3">
      <t>トウワチョウ</t>
    </rPh>
    <rPh sb="3" eb="4">
      <t>コメ</t>
    </rPh>
    <rPh sb="4" eb="5">
      <t>タニ</t>
    </rPh>
    <rPh sb="5" eb="6">
      <t>アザ</t>
    </rPh>
    <rPh sb="6" eb="7">
      <t>イワ</t>
    </rPh>
    <rPh sb="8" eb="9">
      <t>サワ</t>
    </rPh>
    <rPh sb="9" eb="11">
      <t>チナイ</t>
    </rPh>
    <phoneticPr fontId="3"/>
  </si>
  <si>
    <t>原野</t>
    <rPh sb="0" eb="2">
      <t>ゲンヤ</t>
    </rPh>
    <phoneticPr fontId="3"/>
  </si>
  <si>
    <t>東和町米谷字山桑地内</t>
    <rPh sb="0" eb="3">
      <t>トウワチョウ</t>
    </rPh>
    <rPh sb="3" eb="5">
      <t>コメタニ</t>
    </rPh>
    <rPh sb="5" eb="6">
      <t>アザ</t>
    </rPh>
    <rPh sb="6" eb="8">
      <t>ヤマクワ</t>
    </rPh>
    <rPh sb="8" eb="10">
      <t>チナイ</t>
    </rPh>
    <phoneticPr fontId="3"/>
  </si>
  <si>
    <t>三陸道</t>
    <rPh sb="0" eb="3">
      <t>サンリクドウ</t>
    </rPh>
    <phoneticPr fontId="3"/>
  </si>
  <si>
    <t>接触しそうになった</t>
    <rPh sb="0" eb="2">
      <t>セッショク</t>
    </rPh>
    <phoneticPr fontId="3"/>
  </si>
  <si>
    <t>築館照越大ヶ原４２</t>
    <rPh sb="0" eb="2">
      <t>ツキダテ</t>
    </rPh>
    <rPh sb="2" eb="4">
      <t>テルコシ</t>
    </rPh>
    <rPh sb="4" eb="5">
      <t>オオ</t>
    </rPh>
    <rPh sb="6" eb="7">
      <t>ハラ</t>
    </rPh>
    <phoneticPr fontId="3"/>
  </si>
  <si>
    <t>玉沢郵便局付近</t>
    <rPh sb="0" eb="2">
      <t>タマザワ</t>
    </rPh>
    <rPh sb="2" eb="5">
      <t>ユウビンキョク</t>
    </rPh>
    <rPh sb="5" eb="7">
      <t>フキン</t>
    </rPh>
    <phoneticPr fontId="3"/>
  </si>
  <si>
    <t>パトカーによる巡回</t>
    <rPh sb="7" eb="9">
      <t>ジュンカイ</t>
    </rPh>
    <phoneticPr fontId="3"/>
  </si>
  <si>
    <t>浅松沢ため池付近</t>
    <rPh sb="0" eb="1">
      <t>アサ</t>
    </rPh>
    <rPh sb="1" eb="3">
      <t>マツザワ</t>
    </rPh>
    <rPh sb="5" eb="6">
      <t>イケ</t>
    </rPh>
    <rPh sb="6" eb="8">
      <t>フキン</t>
    </rPh>
    <phoneticPr fontId="3"/>
  </si>
  <si>
    <t>南側路上</t>
    <rPh sb="0" eb="2">
      <t>ミナミガワ</t>
    </rPh>
    <rPh sb="2" eb="4">
      <t>ロジョウ</t>
    </rPh>
    <phoneticPr fontId="3"/>
  </si>
  <si>
    <t>岩出山上野目字朴木欠地内</t>
    <rPh sb="0" eb="3">
      <t>イワデヤマ</t>
    </rPh>
    <rPh sb="3" eb="4">
      <t>ウエ</t>
    </rPh>
    <rPh sb="4" eb="6">
      <t>ノメ</t>
    </rPh>
    <rPh sb="6" eb="7">
      <t>アザ</t>
    </rPh>
    <rPh sb="7" eb="8">
      <t>パク</t>
    </rPh>
    <rPh sb="8" eb="9">
      <t>キ</t>
    </rPh>
    <rPh sb="9" eb="10">
      <t>ケツ</t>
    </rPh>
    <rPh sb="10" eb="12">
      <t>チナイ</t>
    </rPh>
    <phoneticPr fontId="3"/>
  </si>
  <si>
    <t>花山字草木沢大滝地内</t>
    <rPh sb="0" eb="2">
      <t>ハナヤマ</t>
    </rPh>
    <rPh sb="2" eb="3">
      <t>アザ</t>
    </rPh>
    <rPh sb="3" eb="6">
      <t>クサキサワ</t>
    </rPh>
    <rPh sb="6" eb="7">
      <t>オオ</t>
    </rPh>
    <rPh sb="7" eb="8">
      <t>タキ</t>
    </rPh>
    <rPh sb="8" eb="10">
      <t>チナイ</t>
    </rPh>
    <phoneticPr fontId="3"/>
  </si>
  <si>
    <t>大滝橋付近</t>
    <rPh sb="0" eb="2">
      <t>オオタキ</t>
    </rPh>
    <rPh sb="2" eb="3">
      <t>ハシ</t>
    </rPh>
    <rPh sb="3" eb="5">
      <t>フキン</t>
    </rPh>
    <phoneticPr fontId="3"/>
  </si>
  <si>
    <t>こけし館方面へ</t>
    <rPh sb="3" eb="4">
      <t>カン</t>
    </rPh>
    <rPh sb="4" eb="6">
      <t>ホウメン</t>
    </rPh>
    <phoneticPr fontId="3"/>
  </si>
  <si>
    <t>今宿字湯坪地区</t>
    <rPh sb="0" eb="2">
      <t>イマジュク</t>
    </rPh>
    <rPh sb="2" eb="3">
      <t>アザ</t>
    </rPh>
    <rPh sb="3" eb="4">
      <t>ユ</t>
    </rPh>
    <rPh sb="4" eb="5">
      <t>ツボ</t>
    </rPh>
    <rPh sb="5" eb="7">
      <t>チク</t>
    </rPh>
    <phoneticPr fontId="3"/>
  </si>
  <si>
    <t>内松川地区</t>
    <rPh sb="0" eb="1">
      <t>ウチ</t>
    </rPh>
    <rPh sb="1" eb="2">
      <t>マツ</t>
    </rPh>
    <rPh sb="2" eb="3">
      <t>カワ</t>
    </rPh>
    <rPh sb="3" eb="5">
      <t>チク</t>
    </rPh>
    <phoneticPr fontId="3"/>
  </si>
  <si>
    <t>築館照越浅松沢地内</t>
    <rPh sb="0" eb="2">
      <t>ツキダテ</t>
    </rPh>
    <rPh sb="2" eb="4">
      <t>テルコシ</t>
    </rPh>
    <rPh sb="4" eb="5">
      <t>アサ</t>
    </rPh>
    <rPh sb="5" eb="6">
      <t>マツ</t>
    </rPh>
    <rPh sb="6" eb="7">
      <t>サワ</t>
    </rPh>
    <rPh sb="7" eb="9">
      <t>チナイ</t>
    </rPh>
    <phoneticPr fontId="3"/>
  </si>
  <si>
    <t>東和町米川字綱木沢地内</t>
    <rPh sb="0" eb="2">
      <t>トウワ</t>
    </rPh>
    <rPh sb="2" eb="3">
      <t>マチ</t>
    </rPh>
    <rPh sb="3" eb="5">
      <t>ヨネカワ</t>
    </rPh>
    <rPh sb="5" eb="6">
      <t>アザ</t>
    </rPh>
    <rPh sb="6" eb="7">
      <t>ツナ</t>
    </rPh>
    <rPh sb="7" eb="8">
      <t>キ</t>
    </rPh>
    <rPh sb="8" eb="9">
      <t>サワ</t>
    </rPh>
    <rPh sb="9" eb="11">
      <t>チナイ</t>
    </rPh>
    <phoneticPr fontId="3"/>
  </si>
  <si>
    <t>七曲峠付近</t>
    <rPh sb="0" eb="2">
      <t>ナナマガリ</t>
    </rPh>
    <rPh sb="2" eb="3">
      <t>トウゲ</t>
    </rPh>
    <rPh sb="3" eb="5">
      <t>フキン</t>
    </rPh>
    <phoneticPr fontId="3"/>
  </si>
  <si>
    <t>栗駒沼倉耕英南１３９－２</t>
    <rPh sb="0" eb="2">
      <t>クリコマ</t>
    </rPh>
    <rPh sb="2" eb="4">
      <t>ヌマクラ</t>
    </rPh>
    <rPh sb="4" eb="5">
      <t>コウ</t>
    </rPh>
    <rPh sb="5" eb="6">
      <t>エイ</t>
    </rPh>
    <rPh sb="6" eb="7">
      <t>ミナミ</t>
    </rPh>
    <phoneticPr fontId="3"/>
  </si>
  <si>
    <t>エサ置き場</t>
    <rPh sb="2" eb="3">
      <t>オ</t>
    </rPh>
    <rPh sb="4" eb="5">
      <t>バ</t>
    </rPh>
    <phoneticPr fontId="3"/>
  </si>
  <si>
    <t>岩魚のえさ</t>
    <rPh sb="0" eb="2">
      <t>イワナ</t>
    </rPh>
    <phoneticPr fontId="3"/>
  </si>
  <si>
    <t>花山字草木沢角間地内</t>
    <rPh sb="0" eb="2">
      <t>ハナヤマ</t>
    </rPh>
    <rPh sb="2" eb="3">
      <t>アザ</t>
    </rPh>
    <rPh sb="3" eb="5">
      <t>クサキ</t>
    </rPh>
    <rPh sb="5" eb="6">
      <t>サワ</t>
    </rPh>
    <rPh sb="6" eb="8">
      <t>カクマ</t>
    </rPh>
    <rPh sb="8" eb="9">
      <t>チ</t>
    </rPh>
    <rPh sb="9" eb="10">
      <t>ナイ</t>
    </rPh>
    <phoneticPr fontId="3"/>
  </si>
  <si>
    <t>牧草ロール</t>
    <rPh sb="0" eb="2">
      <t>ボクソウ</t>
    </rPh>
    <phoneticPr fontId="3"/>
  </si>
  <si>
    <t>電気柵貸与</t>
    <rPh sb="0" eb="2">
      <t>デンキ</t>
    </rPh>
    <rPh sb="2" eb="3">
      <t>サク</t>
    </rPh>
    <rPh sb="3" eb="5">
      <t>タイヨ</t>
    </rPh>
    <phoneticPr fontId="3"/>
  </si>
  <si>
    <t>金成枛木沢２３番地</t>
    <rPh sb="0" eb="2">
      <t>カンナリ</t>
    </rPh>
    <rPh sb="3" eb="4">
      <t>キ</t>
    </rPh>
    <rPh sb="4" eb="5">
      <t>サワ</t>
    </rPh>
    <rPh sb="7" eb="9">
      <t>バンチ</t>
    </rPh>
    <phoneticPr fontId="3"/>
  </si>
  <si>
    <t>金成枛木沢地内</t>
    <rPh sb="0" eb="2">
      <t>カンナリ</t>
    </rPh>
    <rPh sb="3" eb="4">
      <t>キ</t>
    </rPh>
    <rPh sb="4" eb="5">
      <t>サワ</t>
    </rPh>
    <rPh sb="5" eb="6">
      <t>チ</t>
    </rPh>
    <rPh sb="6" eb="7">
      <t>ナイ</t>
    </rPh>
    <phoneticPr fontId="3"/>
  </si>
  <si>
    <t>鳥屋ヶ崎字泥坂屋敷地内</t>
    <rPh sb="0" eb="2">
      <t>トヤ</t>
    </rPh>
    <rPh sb="3" eb="4">
      <t>サキ</t>
    </rPh>
    <rPh sb="4" eb="5">
      <t>アザ</t>
    </rPh>
    <rPh sb="5" eb="6">
      <t>ドロ</t>
    </rPh>
    <rPh sb="6" eb="7">
      <t>サカ</t>
    </rPh>
    <rPh sb="7" eb="9">
      <t>ヤシキ</t>
    </rPh>
    <rPh sb="9" eb="10">
      <t>チ</t>
    </rPh>
    <rPh sb="10" eb="11">
      <t>ナイ</t>
    </rPh>
    <phoneticPr fontId="3"/>
  </si>
  <si>
    <t>鶯沢南郷野山地内</t>
    <rPh sb="0" eb="2">
      <t>ウグイスザワ</t>
    </rPh>
    <rPh sb="2" eb="4">
      <t>ナンゴウ</t>
    </rPh>
    <rPh sb="4" eb="6">
      <t>ノヤマ</t>
    </rPh>
    <rPh sb="6" eb="8">
      <t>チナイ</t>
    </rPh>
    <phoneticPr fontId="3"/>
  </si>
  <si>
    <t>松の木に登っていた</t>
    <rPh sb="0" eb="1">
      <t>マツ</t>
    </rPh>
    <rPh sb="2" eb="3">
      <t>キ</t>
    </rPh>
    <rPh sb="4" eb="5">
      <t>ノボ</t>
    </rPh>
    <phoneticPr fontId="3"/>
  </si>
  <si>
    <t>福岡蔵本字西坂地内</t>
    <rPh sb="0" eb="2">
      <t>フクオカ</t>
    </rPh>
    <rPh sb="2" eb="4">
      <t>クラモト</t>
    </rPh>
    <rPh sb="4" eb="5">
      <t>アザ</t>
    </rPh>
    <rPh sb="5" eb="7">
      <t>ニシザカ</t>
    </rPh>
    <rPh sb="7" eb="9">
      <t>チナイ</t>
    </rPh>
    <phoneticPr fontId="3"/>
  </si>
  <si>
    <t>栗駒文字中里４１地内</t>
    <rPh sb="0" eb="2">
      <t>クリコマ</t>
    </rPh>
    <rPh sb="2" eb="4">
      <t>モジ</t>
    </rPh>
    <rPh sb="4" eb="6">
      <t>ナカサト</t>
    </rPh>
    <rPh sb="8" eb="10">
      <t>チナイ</t>
    </rPh>
    <phoneticPr fontId="3"/>
  </si>
  <si>
    <t>作業場</t>
    <rPh sb="0" eb="3">
      <t>サギョウバ</t>
    </rPh>
    <phoneticPr fontId="3"/>
  </si>
  <si>
    <t>米２俵・保冷庫全壊</t>
    <rPh sb="0" eb="1">
      <t>コメ</t>
    </rPh>
    <rPh sb="2" eb="3">
      <t>ヒョウ</t>
    </rPh>
    <rPh sb="4" eb="7">
      <t>ホレイコ</t>
    </rPh>
    <rPh sb="7" eb="9">
      <t>ゼンカイ</t>
    </rPh>
    <phoneticPr fontId="3"/>
  </si>
  <si>
    <t>保冷庫より自宅へ保存米を移動</t>
    <rPh sb="0" eb="3">
      <t>ホレイコ</t>
    </rPh>
    <rPh sb="5" eb="7">
      <t>ジタク</t>
    </rPh>
    <rPh sb="8" eb="10">
      <t>ホゾン</t>
    </rPh>
    <rPh sb="10" eb="11">
      <t>マイ</t>
    </rPh>
    <rPh sb="12" eb="14">
      <t>イドウ</t>
    </rPh>
    <phoneticPr fontId="3"/>
  </si>
  <si>
    <t>栗駒桜田山神地内</t>
    <rPh sb="0" eb="2">
      <t>クリコマ</t>
    </rPh>
    <rPh sb="2" eb="4">
      <t>サクラダ</t>
    </rPh>
    <rPh sb="4" eb="6">
      <t>ヤマガミ</t>
    </rPh>
    <rPh sb="6" eb="8">
      <t>チナイ</t>
    </rPh>
    <phoneticPr fontId="3"/>
  </si>
  <si>
    <t>岩出山池月字上一栗神田地内</t>
    <rPh sb="0" eb="3">
      <t>イワデヤマ</t>
    </rPh>
    <rPh sb="3" eb="5">
      <t>イケヅキ</t>
    </rPh>
    <rPh sb="5" eb="6">
      <t>アザ</t>
    </rPh>
    <rPh sb="6" eb="7">
      <t>カミ</t>
    </rPh>
    <rPh sb="7" eb="8">
      <t>イチ</t>
    </rPh>
    <rPh sb="8" eb="9">
      <t>クリ</t>
    </rPh>
    <rPh sb="9" eb="11">
      <t>カンダ</t>
    </rPh>
    <rPh sb="11" eb="13">
      <t>チナイ</t>
    </rPh>
    <phoneticPr fontId="3"/>
  </si>
  <si>
    <t>ゴミ箱付近</t>
    <rPh sb="2" eb="3">
      <t>バコ</t>
    </rPh>
    <rPh sb="3" eb="5">
      <t>フキン</t>
    </rPh>
    <phoneticPr fontId="3"/>
  </si>
  <si>
    <t>小原字中倉地内</t>
    <rPh sb="0" eb="2">
      <t>オバラ</t>
    </rPh>
    <rPh sb="2" eb="3">
      <t>アザ</t>
    </rPh>
    <rPh sb="3" eb="4">
      <t>ナカ</t>
    </rPh>
    <rPh sb="4" eb="5">
      <t>クラ</t>
    </rPh>
    <rPh sb="5" eb="7">
      <t>チナイ</t>
    </rPh>
    <phoneticPr fontId="3"/>
  </si>
  <si>
    <t>防除活動</t>
    <rPh sb="0" eb="2">
      <t>ボウジョ</t>
    </rPh>
    <rPh sb="2" eb="4">
      <t>カツドウ</t>
    </rPh>
    <phoneticPr fontId="3"/>
  </si>
  <si>
    <t>小原字小屋沢地内</t>
    <rPh sb="0" eb="2">
      <t>オバラ</t>
    </rPh>
    <rPh sb="2" eb="3">
      <t>アザ</t>
    </rPh>
    <rPh sb="3" eb="4">
      <t>コ</t>
    </rPh>
    <rPh sb="4" eb="5">
      <t>ヤ</t>
    </rPh>
    <rPh sb="5" eb="7">
      <t>サワチ</t>
    </rPh>
    <rPh sb="6" eb="8">
      <t>チナイ</t>
    </rPh>
    <phoneticPr fontId="3"/>
  </si>
  <si>
    <t>荒巻字青葉付近</t>
    <rPh sb="0" eb="2">
      <t>アラマキ</t>
    </rPh>
    <rPh sb="2" eb="3">
      <t>アザ</t>
    </rPh>
    <rPh sb="3" eb="5">
      <t>アオバ</t>
    </rPh>
    <rPh sb="5" eb="7">
      <t>フキン</t>
    </rPh>
    <phoneticPr fontId="3"/>
  </si>
  <si>
    <t>東北大学環境科学研究科南側</t>
    <rPh sb="0" eb="2">
      <t>トウホク</t>
    </rPh>
    <rPh sb="2" eb="4">
      <t>ダイガク</t>
    </rPh>
    <rPh sb="4" eb="6">
      <t>カンキョウ</t>
    </rPh>
    <rPh sb="6" eb="8">
      <t>カガク</t>
    </rPh>
    <rPh sb="8" eb="11">
      <t>ケンキュウカ</t>
    </rPh>
    <rPh sb="11" eb="13">
      <t>ミナミガワ</t>
    </rPh>
    <phoneticPr fontId="3"/>
  </si>
  <si>
    <t>荒巻字青葉山付近</t>
    <rPh sb="0" eb="2">
      <t>アラマキ</t>
    </rPh>
    <rPh sb="2" eb="3">
      <t>アザ</t>
    </rPh>
    <rPh sb="3" eb="6">
      <t>アオバヤマ</t>
    </rPh>
    <rPh sb="6" eb="8">
      <t>フキン</t>
    </rPh>
    <phoneticPr fontId="3"/>
  </si>
  <si>
    <t>護國神社付近</t>
    <rPh sb="0" eb="1">
      <t>ゴ</t>
    </rPh>
    <rPh sb="1" eb="2">
      <t>クニ</t>
    </rPh>
    <rPh sb="2" eb="4">
      <t>ジンジャ</t>
    </rPh>
    <rPh sb="4" eb="6">
      <t>フキン</t>
    </rPh>
    <phoneticPr fontId="3"/>
  </si>
  <si>
    <t>秋保町馬場字大滝付近</t>
    <rPh sb="0" eb="3">
      <t>アキウマチ</t>
    </rPh>
    <rPh sb="3" eb="5">
      <t>ババ</t>
    </rPh>
    <rPh sb="5" eb="6">
      <t>アザ</t>
    </rPh>
    <rPh sb="6" eb="8">
      <t>オオタキ</t>
    </rPh>
    <rPh sb="8" eb="10">
      <t>フキン</t>
    </rPh>
    <phoneticPr fontId="3"/>
  </si>
  <si>
    <t>滝つぼ付近</t>
    <rPh sb="0" eb="1">
      <t>タキ</t>
    </rPh>
    <rPh sb="3" eb="5">
      <t>フキン</t>
    </rPh>
    <phoneticPr fontId="3"/>
  </si>
  <si>
    <t>滝見台から目撃</t>
    <rPh sb="0" eb="2">
      <t>タキミ</t>
    </rPh>
    <rPh sb="2" eb="3">
      <t>ダイ</t>
    </rPh>
    <rPh sb="5" eb="7">
      <t>モクゲキ</t>
    </rPh>
    <phoneticPr fontId="3"/>
  </si>
  <si>
    <t>一迫真坂字清水竹の内地内</t>
    <rPh sb="0" eb="2">
      <t>イチハサマ</t>
    </rPh>
    <rPh sb="2" eb="4">
      <t>マサカ</t>
    </rPh>
    <rPh sb="4" eb="5">
      <t>アザ</t>
    </rPh>
    <rPh sb="5" eb="7">
      <t>シミズ</t>
    </rPh>
    <rPh sb="7" eb="8">
      <t>タケ</t>
    </rPh>
    <rPh sb="9" eb="10">
      <t>ウチ</t>
    </rPh>
    <rPh sb="10" eb="12">
      <t>チナイ</t>
    </rPh>
    <phoneticPr fontId="3"/>
  </si>
  <si>
    <t>遠刈田温泉字東集団地内</t>
    <rPh sb="0" eb="3">
      <t>トオガッタ</t>
    </rPh>
    <rPh sb="3" eb="5">
      <t>オンセン</t>
    </rPh>
    <rPh sb="5" eb="6">
      <t>アザ</t>
    </rPh>
    <rPh sb="6" eb="7">
      <t>ヒガシ</t>
    </rPh>
    <rPh sb="7" eb="9">
      <t>シュウダン</t>
    </rPh>
    <rPh sb="9" eb="11">
      <t>チナイ</t>
    </rPh>
    <phoneticPr fontId="3"/>
  </si>
  <si>
    <t>追い上げ花火</t>
    <rPh sb="0" eb="1">
      <t>オ</t>
    </rPh>
    <rPh sb="2" eb="3">
      <t>ア</t>
    </rPh>
    <rPh sb="4" eb="6">
      <t>ハナビ</t>
    </rPh>
    <phoneticPr fontId="3"/>
  </si>
  <si>
    <t>秋保町馬場字石ヶ森地内</t>
    <rPh sb="0" eb="3">
      <t>アキウマチ</t>
    </rPh>
    <rPh sb="3" eb="5">
      <t>ババ</t>
    </rPh>
    <rPh sb="5" eb="6">
      <t>アザ</t>
    </rPh>
    <rPh sb="6" eb="7">
      <t>イシ</t>
    </rPh>
    <rPh sb="8" eb="9">
      <t>モリ</t>
    </rPh>
    <rPh sb="9" eb="10">
      <t>チ</t>
    </rPh>
    <rPh sb="10" eb="11">
      <t>ナイ</t>
    </rPh>
    <phoneticPr fontId="3"/>
  </si>
  <si>
    <t>栗駒桜田上川原地内</t>
    <rPh sb="0" eb="2">
      <t>クリコマ</t>
    </rPh>
    <rPh sb="2" eb="4">
      <t>サクラダ</t>
    </rPh>
    <rPh sb="4" eb="5">
      <t>カミ</t>
    </rPh>
    <rPh sb="5" eb="7">
      <t>カワラ</t>
    </rPh>
    <rPh sb="7" eb="8">
      <t>チ</t>
    </rPh>
    <rPh sb="8" eb="9">
      <t>ナイ</t>
    </rPh>
    <phoneticPr fontId="3"/>
  </si>
  <si>
    <t>県道大衡仙台線</t>
    <rPh sb="0" eb="2">
      <t>ケンドウ</t>
    </rPh>
    <rPh sb="2" eb="4">
      <t>オオヒラ</t>
    </rPh>
    <rPh sb="4" eb="6">
      <t>センダイ</t>
    </rPh>
    <rPh sb="6" eb="7">
      <t>セン</t>
    </rPh>
    <phoneticPr fontId="3"/>
  </si>
  <si>
    <t>栗駒片子沢外鳥屋５１－９</t>
    <rPh sb="0" eb="2">
      <t>クリコマ</t>
    </rPh>
    <rPh sb="2" eb="4">
      <t>カタコ</t>
    </rPh>
    <rPh sb="4" eb="5">
      <t>サワ</t>
    </rPh>
    <rPh sb="5" eb="6">
      <t>ソト</t>
    </rPh>
    <rPh sb="6" eb="8">
      <t>トヤ</t>
    </rPh>
    <phoneticPr fontId="3"/>
  </si>
  <si>
    <t>藤田字峠地内</t>
    <rPh sb="0" eb="2">
      <t>フジタ</t>
    </rPh>
    <rPh sb="2" eb="3">
      <t>アザ</t>
    </rPh>
    <rPh sb="3" eb="4">
      <t>トウゲ</t>
    </rPh>
    <rPh sb="4" eb="6">
      <t>チナイ</t>
    </rPh>
    <phoneticPr fontId="3"/>
  </si>
  <si>
    <t>安全メール・関係機関へ連絡</t>
    <rPh sb="0" eb="2">
      <t>アンゼン</t>
    </rPh>
    <rPh sb="6" eb="8">
      <t>カンケイ</t>
    </rPh>
    <rPh sb="8" eb="10">
      <t>キカン</t>
    </rPh>
    <rPh sb="11" eb="13">
      <t>レンラク</t>
    </rPh>
    <phoneticPr fontId="3"/>
  </si>
  <si>
    <t>味明字新神田</t>
    <rPh sb="0" eb="1">
      <t>アジ</t>
    </rPh>
    <rPh sb="1" eb="2">
      <t>メイ</t>
    </rPh>
    <rPh sb="2" eb="3">
      <t>アザ</t>
    </rPh>
    <rPh sb="3" eb="4">
      <t>シン</t>
    </rPh>
    <rPh sb="4" eb="6">
      <t>カンダ</t>
    </rPh>
    <phoneticPr fontId="3"/>
  </si>
  <si>
    <t>パトロール・爆竹・住民へ注意喚起</t>
    <rPh sb="6" eb="8">
      <t>バクチク</t>
    </rPh>
    <rPh sb="9" eb="11">
      <t>ジュウミン</t>
    </rPh>
    <rPh sb="12" eb="14">
      <t>チュウイ</t>
    </rPh>
    <rPh sb="14" eb="16">
      <t>カンキ</t>
    </rPh>
    <phoneticPr fontId="3"/>
  </si>
  <si>
    <t>ブナ開花調査</t>
    <rPh sb="2" eb="4">
      <t>カイカ</t>
    </rPh>
    <rPh sb="4" eb="6">
      <t>チョウサ</t>
    </rPh>
    <phoneticPr fontId="3"/>
  </si>
  <si>
    <t>並作</t>
    <rPh sb="0" eb="1">
      <t>ナミ</t>
    </rPh>
    <rPh sb="1" eb="2">
      <t>サク</t>
    </rPh>
    <phoneticPr fontId="3"/>
  </si>
  <si>
    <t>凶作</t>
    <rPh sb="0" eb="2">
      <t>キョウサク</t>
    </rPh>
    <phoneticPr fontId="3"/>
  </si>
  <si>
    <t>豊作</t>
    <rPh sb="0" eb="2">
      <t>ホウサク</t>
    </rPh>
    <phoneticPr fontId="3"/>
  </si>
  <si>
    <t>築館高田二丁目</t>
    <rPh sb="0" eb="2">
      <t>ツキダテ</t>
    </rPh>
    <rPh sb="2" eb="4">
      <t>タカダ</t>
    </rPh>
    <rPh sb="4" eb="7">
      <t>ニチョウメ</t>
    </rPh>
    <phoneticPr fontId="3"/>
  </si>
  <si>
    <t>築館中学校敷地</t>
    <rPh sb="0" eb="2">
      <t>ツキダテ</t>
    </rPh>
    <rPh sb="2" eb="5">
      <t>チュウガッコウ</t>
    </rPh>
    <rPh sb="5" eb="7">
      <t>シキチ</t>
    </rPh>
    <phoneticPr fontId="3"/>
  </si>
  <si>
    <t>裏山へ</t>
    <rPh sb="0" eb="2">
      <t>ウラヤマ</t>
    </rPh>
    <phoneticPr fontId="3"/>
  </si>
  <si>
    <t>根白石字姥懐</t>
    <rPh sb="0" eb="3">
      <t>ネノシロイシ</t>
    </rPh>
    <rPh sb="3" eb="4">
      <t>アザ</t>
    </rPh>
    <rPh sb="5" eb="6">
      <t>フトコロ</t>
    </rPh>
    <phoneticPr fontId="3"/>
  </si>
  <si>
    <t>七北田川と山田川合流地点</t>
    <rPh sb="0" eb="3">
      <t>ナナキタ</t>
    </rPh>
    <rPh sb="3" eb="4">
      <t>ガワ</t>
    </rPh>
    <rPh sb="5" eb="8">
      <t>ヤマダガワ</t>
    </rPh>
    <rPh sb="8" eb="10">
      <t>ゴウリュウ</t>
    </rPh>
    <rPh sb="10" eb="12">
      <t>チテン</t>
    </rPh>
    <phoneticPr fontId="3"/>
  </si>
  <si>
    <t>雑木林へ</t>
    <rPh sb="0" eb="3">
      <t>ゾウキバヤシ</t>
    </rPh>
    <phoneticPr fontId="3"/>
  </si>
  <si>
    <t>栗駒大字荒砥沢付近</t>
    <rPh sb="0" eb="2">
      <t>クリコマ</t>
    </rPh>
    <rPh sb="2" eb="4">
      <t>オオアザ</t>
    </rPh>
    <rPh sb="4" eb="5">
      <t>アラ</t>
    </rPh>
    <rPh sb="6" eb="7">
      <t>ザワ</t>
    </rPh>
    <rPh sb="7" eb="9">
      <t>フキン</t>
    </rPh>
    <phoneticPr fontId="3"/>
  </si>
  <si>
    <t>さきらの湯付近</t>
    <rPh sb="4" eb="5">
      <t>ユ</t>
    </rPh>
    <rPh sb="5" eb="7">
      <t>フキン</t>
    </rPh>
    <phoneticPr fontId="3"/>
  </si>
  <si>
    <t>赤坂３丁目１番</t>
    <rPh sb="0" eb="2">
      <t>アカサカ</t>
    </rPh>
    <rPh sb="3" eb="5">
      <t>チョウメ</t>
    </rPh>
    <rPh sb="6" eb="7">
      <t>バン</t>
    </rPh>
    <phoneticPr fontId="3"/>
  </si>
  <si>
    <t>団地空地</t>
    <rPh sb="0" eb="2">
      <t>ダンチ</t>
    </rPh>
    <rPh sb="2" eb="3">
      <t>ア</t>
    </rPh>
    <rPh sb="3" eb="4">
      <t>チ</t>
    </rPh>
    <phoneticPr fontId="3"/>
  </si>
  <si>
    <t>金成普賢堂三峰地内</t>
    <rPh sb="0" eb="2">
      <t>カンナリ</t>
    </rPh>
    <rPh sb="5" eb="7">
      <t>ミツミネ</t>
    </rPh>
    <rPh sb="7" eb="8">
      <t>チ</t>
    </rPh>
    <rPh sb="8" eb="9">
      <t>ナイ</t>
    </rPh>
    <phoneticPr fontId="3"/>
  </si>
  <si>
    <t>田んぼ周辺</t>
    <rPh sb="0" eb="1">
      <t>タ</t>
    </rPh>
    <rPh sb="3" eb="5">
      <t>シュウヘン</t>
    </rPh>
    <phoneticPr fontId="3"/>
  </si>
  <si>
    <t>芋沢字栗生沢東</t>
    <rPh sb="0" eb="2">
      <t>イモザワ</t>
    </rPh>
    <rPh sb="2" eb="3">
      <t>アザ</t>
    </rPh>
    <rPh sb="3" eb="5">
      <t>クリウ</t>
    </rPh>
    <rPh sb="5" eb="6">
      <t>サワ</t>
    </rPh>
    <rPh sb="6" eb="7">
      <t>ヒガシ</t>
    </rPh>
    <phoneticPr fontId="3"/>
  </si>
  <si>
    <t>旧金成町</t>
    <rPh sb="0" eb="3">
      <t>キュウカンナリ</t>
    </rPh>
    <rPh sb="3" eb="4">
      <t>マチ</t>
    </rPh>
    <phoneticPr fontId="3"/>
  </si>
  <si>
    <t>金成片馬合手柄１３７番地付近</t>
    <rPh sb="0" eb="2">
      <t>カンナリ</t>
    </rPh>
    <rPh sb="2" eb="3">
      <t>カタ</t>
    </rPh>
    <rPh sb="3" eb="4">
      <t>ウマ</t>
    </rPh>
    <rPh sb="4" eb="5">
      <t>ア</t>
    </rPh>
    <rPh sb="5" eb="7">
      <t>テガラ</t>
    </rPh>
    <rPh sb="10" eb="12">
      <t>バンチ</t>
    </rPh>
    <rPh sb="12" eb="14">
      <t>フキン</t>
    </rPh>
    <phoneticPr fontId="3"/>
  </si>
  <si>
    <t>福岡字麓</t>
    <rPh sb="0" eb="2">
      <t>フクオカ</t>
    </rPh>
    <rPh sb="2" eb="3">
      <t>アザ</t>
    </rPh>
    <rPh sb="3" eb="4">
      <t>フモト</t>
    </rPh>
    <phoneticPr fontId="3"/>
  </si>
  <si>
    <t>鳴子温泉鬼首字小向周辺</t>
    <rPh sb="0" eb="2">
      <t>ナルコ</t>
    </rPh>
    <rPh sb="2" eb="4">
      <t>オンセン</t>
    </rPh>
    <rPh sb="4" eb="6">
      <t>オニコウベ</t>
    </rPh>
    <rPh sb="6" eb="7">
      <t>アザ</t>
    </rPh>
    <rPh sb="7" eb="9">
      <t>コムカイ</t>
    </rPh>
    <rPh sb="9" eb="11">
      <t>シュウヘン</t>
    </rPh>
    <phoneticPr fontId="3"/>
  </si>
  <si>
    <t>花山字草木沢角間２８５番地</t>
    <rPh sb="0" eb="2">
      <t>ハナヤマ</t>
    </rPh>
    <rPh sb="2" eb="3">
      <t>アザ</t>
    </rPh>
    <rPh sb="3" eb="6">
      <t>クサキサワ</t>
    </rPh>
    <rPh sb="6" eb="7">
      <t>カド</t>
    </rPh>
    <rPh sb="7" eb="8">
      <t>マ</t>
    </rPh>
    <rPh sb="11" eb="13">
      <t>バンチ</t>
    </rPh>
    <phoneticPr fontId="3"/>
  </si>
  <si>
    <t>木登り中</t>
    <rPh sb="0" eb="2">
      <t>キノボ</t>
    </rPh>
    <rPh sb="3" eb="4">
      <t>チュウ</t>
    </rPh>
    <phoneticPr fontId="3"/>
  </si>
  <si>
    <t>鳴子温泉鬼首字中川原周辺</t>
    <rPh sb="0" eb="2">
      <t>ナルコ</t>
    </rPh>
    <rPh sb="2" eb="4">
      <t>オンセン</t>
    </rPh>
    <rPh sb="4" eb="6">
      <t>オニコウベ</t>
    </rPh>
    <rPh sb="6" eb="7">
      <t>アザ</t>
    </rPh>
    <rPh sb="7" eb="10">
      <t>ナカガワラ</t>
    </rPh>
    <rPh sb="10" eb="12">
      <t>シュウヘン</t>
    </rPh>
    <phoneticPr fontId="3"/>
  </si>
  <si>
    <t>福岡字小山１１８－１</t>
    <rPh sb="0" eb="2">
      <t>フクオカ</t>
    </rPh>
    <rPh sb="2" eb="3">
      <t>アザ</t>
    </rPh>
    <rPh sb="3" eb="5">
      <t>コヤマ</t>
    </rPh>
    <phoneticPr fontId="3"/>
  </si>
  <si>
    <t>泉砕石（株）場内</t>
    <rPh sb="0" eb="1">
      <t>イズミ</t>
    </rPh>
    <rPh sb="1" eb="2">
      <t>クダ</t>
    </rPh>
    <rPh sb="2" eb="3">
      <t>イシ</t>
    </rPh>
    <rPh sb="3" eb="6">
      <t>カブ</t>
    </rPh>
    <rPh sb="6" eb="8">
      <t>ジョウナイ</t>
    </rPh>
    <phoneticPr fontId="3"/>
  </si>
  <si>
    <t>場内横断</t>
    <rPh sb="0" eb="2">
      <t>ジョウナイ</t>
    </rPh>
    <rPh sb="2" eb="4">
      <t>オウダン</t>
    </rPh>
    <phoneticPr fontId="3"/>
  </si>
  <si>
    <t>日中</t>
    <rPh sb="0" eb="2">
      <t>ニッチュウ</t>
    </rPh>
    <phoneticPr fontId="3"/>
  </si>
  <si>
    <t>鳴子温泉字沢目木３３－３周辺</t>
    <rPh sb="0" eb="2">
      <t>ナルコ</t>
    </rPh>
    <rPh sb="2" eb="4">
      <t>オンセン</t>
    </rPh>
    <rPh sb="4" eb="5">
      <t>アザ</t>
    </rPh>
    <rPh sb="5" eb="6">
      <t>サワ</t>
    </rPh>
    <rPh sb="6" eb="7">
      <t>メ</t>
    </rPh>
    <rPh sb="7" eb="8">
      <t>キ</t>
    </rPh>
    <rPh sb="12" eb="14">
      <t>シュウヘン</t>
    </rPh>
    <phoneticPr fontId="3"/>
  </si>
  <si>
    <t>旧登米町</t>
    <rPh sb="0" eb="1">
      <t>キュウ</t>
    </rPh>
    <rPh sb="1" eb="3">
      <t>トメ</t>
    </rPh>
    <rPh sb="3" eb="4">
      <t>マチ</t>
    </rPh>
    <phoneticPr fontId="3"/>
  </si>
  <si>
    <t>登米町大字日根牛上羽沢地内</t>
    <rPh sb="0" eb="2">
      <t>トメ</t>
    </rPh>
    <rPh sb="2" eb="3">
      <t>マチ</t>
    </rPh>
    <rPh sb="3" eb="5">
      <t>オオアザ</t>
    </rPh>
    <rPh sb="5" eb="6">
      <t>ニチ</t>
    </rPh>
    <rPh sb="6" eb="7">
      <t>ネ</t>
    </rPh>
    <rPh sb="7" eb="8">
      <t>ウシ</t>
    </rPh>
    <rPh sb="8" eb="9">
      <t>ウエ</t>
    </rPh>
    <rPh sb="9" eb="10">
      <t>ハ</t>
    </rPh>
    <rPh sb="10" eb="11">
      <t>サワ</t>
    </rPh>
    <rPh sb="11" eb="13">
      <t>チナイ</t>
    </rPh>
    <phoneticPr fontId="3"/>
  </si>
  <si>
    <t>沢を移動</t>
    <rPh sb="0" eb="1">
      <t>サワ</t>
    </rPh>
    <rPh sb="2" eb="4">
      <t>イドウ</t>
    </rPh>
    <phoneticPr fontId="3"/>
  </si>
  <si>
    <t>現場確認・関係機関へ情報提供</t>
    <rPh sb="0" eb="2">
      <t>ゲンバ</t>
    </rPh>
    <rPh sb="2" eb="4">
      <t>カクニン</t>
    </rPh>
    <rPh sb="5" eb="7">
      <t>カンケイ</t>
    </rPh>
    <rPh sb="7" eb="9">
      <t>キカン</t>
    </rPh>
    <rPh sb="10" eb="12">
      <t>ジョウホウ</t>
    </rPh>
    <rPh sb="12" eb="14">
      <t>テイキョウ</t>
    </rPh>
    <phoneticPr fontId="3"/>
  </si>
  <si>
    <t>工事現場事務所前</t>
    <rPh sb="0" eb="2">
      <t>コウジ</t>
    </rPh>
    <rPh sb="2" eb="4">
      <t>ゲンバ</t>
    </rPh>
    <rPh sb="4" eb="7">
      <t>ジムショ</t>
    </rPh>
    <rPh sb="7" eb="8">
      <t>マエ</t>
    </rPh>
    <phoneticPr fontId="3"/>
  </si>
  <si>
    <t>大郷町味明公民館付近</t>
    <rPh sb="0" eb="3">
      <t>オオサトチョウ</t>
    </rPh>
    <rPh sb="3" eb="4">
      <t>アジ</t>
    </rPh>
    <rPh sb="4" eb="5">
      <t>メイ</t>
    </rPh>
    <rPh sb="5" eb="8">
      <t>コウミンカン</t>
    </rPh>
    <rPh sb="8" eb="10">
      <t>フキン</t>
    </rPh>
    <phoneticPr fontId="3"/>
  </si>
  <si>
    <t>生徒に近づかないよう指導</t>
    <rPh sb="0" eb="2">
      <t>セイト</t>
    </rPh>
    <rPh sb="3" eb="4">
      <t>チカ</t>
    </rPh>
    <rPh sb="10" eb="12">
      <t>シドウ</t>
    </rPh>
    <phoneticPr fontId="3"/>
  </si>
  <si>
    <t>情報提供</t>
    <rPh sb="0" eb="2">
      <t>ジョウホウ</t>
    </rPh>
    <rPh sb="2" eb="4">
      <t>テイキョウ</t>
    </rPh>
    <phoneticPr fontId="3"/>
  </si>
  <si>
    <t>斎川字町西浦地内</t>
    <rPh sb="0" eb="2">
      <t>サイカワ</t>
    </rPh>
    <rPh sb="2" eb="3">
      <t>アザ</t>
    </rPh>
    <rPh sb="3" eb="4">
      <t>マチ</t>
    </rPh>
    <rPh sb="4" eb="6">
      <t>ニシウラ</t>
    </rPh>
    <rPh sb="6" eb="8">
      <t>チナイ</t>
    </rPh>
    <phoneticPr fontId="3"/>
  </si>
  <si>
    <t>滝見台付近</t>
    <rPh sb="0" eb="1">
      <t>タキ</t>
    </rPh>
    <rPh sb="1" eb="2">
      <t>ミ</t>
    </rPh>
    <rPh sb="2" eb="3">
      <t>ダイ</t>
    </rPh>
    <rPh sb="3" eb="5">
      <t>フキン</t>
    </rPh>
    <phoneticPr fontId="3"/>
  </si>
  <si>
    <t>駆遂煙火による防除活動</t>
    <rPh sb="0" eb="1">
      <t>カケル</t>
    </rPh>
    <rPh sb="1" eb="2">
      <t>トゲル</t>
    </rPh>
    <rPh sb="2" eb="4">
      <t>エンカ</t>
    </rPh>
    <rPh sb="7" eb="9">
      <t>ボウジョ</t>
    </rPh>
    <rPh sb="9" eb="11">
      <t>カツドウ</t>
    </rPh>
    <phoneticPr fontId="3"/>
  </si>
  <si>
    <t>金成有壁狼ノ掛地内</t>
    <rPh sb="0" eb="2">
      <t>カンナリ</t>
    </rPh>
    <rPh sb="2" eb="4">
      <t>アリカベ</t>
    </rPh>
    <rPh sb="4" eb="5">
      <t>オオカミ</t>
    </rPh>
    <rPh sb="6" eb="7">
      <t>カ</t>
    </rPh>
    <rPh sb="7" eb="9">
      <t>チナイ</t>
    </rPh>
    <phoneticPr fontId="3"/>
  </si>
  <si>
    <t>関係機関へ連絡</t>
    <rPh sb="0" eb="2">
      <t>カンケイ</t>
    </rPh>
    <rPh sb="2" eb="4">
      <t>キカン</t>
    </rPh>
    <rPh sb="5" eb="7">
      <t>レンラク</t>
    </rPh>
    <phoneticPr fontId="3"/>
  </si>
  <si>
    <t>築館高田二丁目地内</t>
    <rPh sb="0" eb="2">
      <t>ツキダテ</t>
    </rPh>
    <rPh sb="2" eb="4">
      <t>タカダ</t>
    </rPh>
    <rPh sb="4" eb="7">
      <t>ニチョウメ</t>
    </rPh>
    <rPh sb="7" eb="9">
      <t>チナイ</t>
    </rPh>
    <phoneticPr fontId="3"/>
  </si>
  <si>
    <t>学校敷地</t>
    <rPh sb="0" eb="2">
      <t>ガッコウ</t>
    </rPh>
    <rPh sb="2" eb="4">
      <t>シキチ</t>
    </rPh>
    <phoneticPr fontId="3"/>
  </si>
  <si>
    <t>フン採取</t>
    <rPh sb="2" eb="4">
      <t>サイシュ</t>
    </rPh>
    <phoneticPr fontId="3"/>
  </si>
  <si>
    <t>鳴子温泉字車湯周辺</t>
    <rPh sb="0" eb="2">
      <t>ナルコ</t>
    </rPh>
    <rPh sb="2" eb="4">
      <t>オンセン</t>
    </rPh>
    <rPh sb="4" eb="5">
      <t>アザ</t>
    </rPh>
    <rPh sb="5" eb="6">
      <t>クルマ</t>
    </rPh>
    <rPh sb="6" eb="7">
      <t>ユ</t>
    </rPh>
    <rPh sb="7" eb="9">
      <t>シュウヘン</t>
    </rPh>
    <phoneticPr fontId="3"/>
  </si>
  <si>
    <t>ホテル亀屋裏</t>
    <rPh sb="3" eb="5">
      <t>カメヤ</t>
    </rPh>
    <rPh sb="5" eb="6">
      <t>ウラ</t>
    </rPh>
    <phoneticPr fontId="3"/>
  </si>
  <si>
    <t>岩出山南沢字舘下地内</t>
    <rPh sb="0" eb="3">
      <t>イワデヤマ</t>
    </rPh>
    <rPh sb="3" eb="5">
      <t>ミナミサワ</t>
    </rPh>
    <rPh sb="5" eb="6">
      <t>アザ</t>
    </rPh>
    <rPh sb="6" eb="7">
      <t>タチ</t>
    </rPh>
    <rPh sb="7" eb="8">
      <t>シタ</t>
    </rPh>
    <rPh sb="8" eb="10">
      <t>チナイ</t>
    </rPh>
    <phoneticPr fontId="3"/>
  </si>
  <si>
    <t>赤沼字大日向地内</t>
    <rPh sb="0" eb="2">
      <t>アカヌマ</t>
    </rPh>
    <rPh sb="2" eb="3">
      <t>アザ</t>
    </rPh>
    <rPh sb="3" eb="5">
      <t>ダイニチ</t>
    </rPh>
    <rPh sb="5" eb="6">
      <t>ム</t>
    </rPh>
    <rPh sb="6" eb="8">
      <t>チナイ</t>
    </rPh>
    <phoneticPr fontId="3"/>
  </si>
  <si>
    <t>片子沢山王前地内</t>
    <rPh sb="0" eb="1">
      <t>カタ</t>
    </rPh>
    <rPh sb="1" eb="3">
      <t>コサワ</t>
    </rPh>
    <rPh sb="3" eb="6">
      <t>サンノウマエ</t>
    </rPh>
    <rPh sb="6" eb="8">
      <t>チナイ</t>
    </rPh>
    <phoneticPr fontId="3"/>
  </si>
  <si>
    <t>小野字上田地内</t>
    <rPh sb="0" eb="2">
      <t>オノ</t>
    </rPh>
    <rPh sb="2" eb="3">
      <t>アザ</t>
    </rPh>
    <rPh sb="3" eb="5">
      <t>ウエダ</t>
    </rPh>
    <rPh sb="5" eb="7">
      <t>チナイ</t>
    </rPh>
    <phoneticPr fontId="3"/>
  </si>
  <si>
    <t>向山一丁目</t>
    <rPh sb="0" eb="2">
      <t>ムカイヤマ</t>
    </rPh>
    <rPh sb="2" eb="5">
      <t>イッチョウメ</t>
    </rPh>
    <phoneticPr fontId="3"/>
  </si>
  <si>
    <t>瑞鳳殿付近</t>
    <rPh sb="0" eb="2">
      <t>ズイホウ</t>
    </rPh>
    <rPh sb="2" eb="3">
      <t>デン</t>
    </rPh>
    <rPh sb="3" eb="5">
      <t>フキン</t>
    </rPh>
    <phoneticPr fontId="3"/>
  </si>
  <si>
    <t>注意喚起広報</t>
    <rPh sb="0" eb="2">
      <t>チュウイ</t>
    </rPh>
    <rPh sb="2" eb="4">
      <t>カンキ</t>
    </rPh>
    <rPh sb="4" eb="6">
      <t>コウホウ</t>
    </rPh>
    <phoneticPr fontId="3"/>
  </si>
  <si>
    <t>大倉字矢舘地内</t>
    <rPh sb="0" eb="2">
      <t>オオクラ</t>
    </rPh>
    <rPh sb="2" eb="3">
      <t>アザ</t>
    </rPh>
    <rPh sb="3" eb="4">
      <t>ヤ</t>
    </rPh>
    <rPh sb="4" eb="5">
      <t>ダテ</t>
    </rPh>
    <rPh sb="5" eb="7">
      <t>チナイ</t>
    </rPh>
    <phoneticPr fontId="3"/>
  </si>
  <si>
    <t>芋沢字小坂南地内</t>
    <rPh sb="0" eb="2">
      <t>イモザワ</t>
    </rPh>
    <rPh sb="2" eb="3">
      <t>アザ</t>
    </rPh>
    <rPh sb="3" eb="5">
      <t>コサカ</t>
    </rPh>
    <rPh sb="5" eb="6">
      <t>ミナミ</t>
    </rPh>
    <rPh sb="6" eb="7">
      <t>チ</t>
    </rPh>
    <rPh sb="7" eb="8">
      <t>ナイ</t>
    </rPh>
    <phoneticPr fontId="3"/>
  </si>
  <si>
    <t>荒巻字青葉２６０</t>
    <rPh sb="0" eb="2">
      <t>アラマキ</t>
    </rPh>
    <rPh sb="2" eb="3">
      <t>アザ</t>
    </rPh>
    <rPh sb="3" eb="5">
      <t>アオバ</t>
    </rPh>
    <phoneticPr fontId="3"/>
  </si>
  <si>
    <t>芋沢字権現森地内</t>
    <rPh sb="0" eb="2">
      <t>イモザワ</t>
    </rPh>
    <rPh sb="2" eb="3">
      <t>アザ</t>
    </rPh>
    <rPh sb="3" eb="5">
      <t>ゴンゲン</t>
    </rPh>
    <rPh sb="5" eb="6">
      <t>モリ</t>
    </rPh>
    <rPh sb="6" eb="8">
      <t>チナイ</t>
    </rPh>
    <phoneticPr fontId="3"/>
  </si>
  <si>
    <t>トウモロコシ3本</t>
    <rPh sb="7" eb="8">
      <t>ホン</t>
    </rPh>
    <phoneticPr fontId="3"/>
  </si>
  <si>
    <t>アライグマの可能性が高い</t>
    <rPh sb="6" eb="9">
      <t>カノウセイ</t>
    </rPh>
    <rPh sb="10" eb="11">
      <t>タカ</t>
    </rPh>
    <phoneticPr fontId="3"/>
  </si>
  <si>
    <t>寺岡二丁目１８の南側</t>
    <rPh sb="0" eb="2">
      <t>テラオカ</t>
    </rPh>
    <rPh sb="2" eb="5">
      <t>ニチョウメ</t>
    </rPh>
    <rPh sb="8" eb="10">
      <t>ミナミガワ</t>
    </rPh>
    <phoneticPr fontId="3"/>
  </si>
  <si>
    <t>貯水池</t>
    <rPh sb="0" eb="3">
      <t>チョスイチ</t>
    </rPh>
    <phoneticPr fontId="3"/>
  </si>
  <si>
    <t>一迫片子沢六百刈４３番地</t>
    <rPh sb="0" eb="2">
      <t>イチハサマ</t>
    </rPh>
    <rPh sb="2" eb="3">
      <t>カタ</t>
    </rPh>
    <rPh sb="3" eb="5">
      <t>コサワ</t>
    </rPh>
    <rPh sb="5" eb="7">
      <t>ロッピャク</t>
    </rPh>
    <rPh sb="7" eb="8">
      <t>カ</t>
    </rPh>
    <rPh sb="10" eb="12">
      <t>バンチ</t>
    </rPh>
    <phoneticPr fontId="3"/>
  </si>
  <si>
    <t>宮床字松倉地内</t>
    <rPh sb="0" eb="2">
      <t>ミヤトコ</t>
    </rPh>
    <rPh sb="2" eb="3">
      <t>アザ</t>
    </rPh>
    <rPh sb="3" eb="5">
      <t>マツクラ</t>
    </rPh>
    <rPh sb="5" eb="7">
      <t>チナイ</t>
    </rPh>
    <phoneticPr fontId="3"/>
  </si>
  <si>
    <t>鶯沢袋島巡地内</t>
    <rPh sb="0" eb="2">
      <t>ウグイスザワ</t>
    </rPh>
    <rPh sb="2" eb="3">
      <t>フクロ</t>
    </rPh>
    <rPh sb="3" eb="4">
      <t>シマ</t>
    </rPh>
    <rPh sb="4" eb="5">
      <t>メグ</t>
    </rPh>
    <rPh sb="5" eb="7">
      <t>チナイ</t>
    </rPh>
    <phoneticPr fontId="3"/>
  </si>
  <si>
    <t>若柳字川南付近</t>
    <rPh sb="0" eb="2">
      <t>ワカヤナギ</t>
    </rPh>
    <rPh sb="2" eb="3">
      <t>アザ</t>
    </rPh>
    <rPh sb="3" eb="5">
      <t>カワミナミ</t>
    </rPh>
    <rPh sb="5" eb="7">
      <t>フキン</t>
    </rPh>
    <phoneticPr fontId="3"/>
  </si>
  <si>
    <t>農道（若柳中学校付近）</t>
    <rPh sb="0" eb="2">
      <t>ノウドウ</t>
    </rPh>
    <rPh sb="3" eb="5">
      <t>ワカヤナギ</t>
    </rPh>
    <rPh sb="5" eb="8">
      <t>チュウガッコウ</t>
    </rPh>
    <rPh sb="8" eb="10">
      <t>フキン</t>
    </rPh>
    <phoneticPr fontId="3"/>
  </si>
  <si>
    <t>鳴子温泉字古戸前周辺</t>
    <rPh sb="0" eb="2">
      <t>ナルコ</t>
    </rPh>
    <rPh sb="2" eb="4">
      <t>オンセン</t>
    </rPh>
    <rPh sb="4" eb="5">
      <t>アザ</t>
    </rPh>
    <rPh sb="5" eb="6">
      <t>フル</t>
    </rPh>
    <rPh sb="6" eb="7">
      <t>ト</t>
    </rPh>
    <rPh sb="7" eb="8">
      <t>マエ</t>
    </rPh>
    <rPh sb="8" eb="10">
      <t>シュウヘン</t>
    </rPh>
    <phoneticPr fontId="3"/>
  </si>
  <si>
    <t>上野々スキー場前</t>
    <rPh sb="0" eb="1">
      <t>ウエ</t>
    </rPh>
    <rPh sb="6" eb="7">
      <t>ジョウ</t>
    </rPh>
    <rPh sb="7" eb="8">
      <t>ゼン</t>
    </rPh>
    <phoneticPr fontId="3"/>
  </si>
  <si>
    <t>遠刈田温泉字倉石岳国有林地内</t>
    <rPh sb="0" eb="3">
      <t>トオガッタ</t>
    </rPh>
    <rPh sb="3" eb="5">
      <t>オンセン</t>
    </rPh>
    <rPh sb="5" eb="6">
      <t>アザ</t>
    </rPh>
    <rPh sb="6" eb="8">
      <t>クライシ</t>
    </rPh>
    <rPh sb="8" eb="9">
      <t>タケ</t>
    </rPh>
    <rPh sb="9" eb="12">
      <t>コクユウリン</t>
    </rPh>
    <rPh sb="12" eb="14">
      <t>チナイ</t>
    </rPh>
    <phoneticPr fontId="3"/>
  </si>
  <si>
    <t>葉山団地入口交差点付近</t>
    <rPh sb="0" eb="2">
      <t>ハヤマ</t>
    </rPh>
    <rPh sb="2" eb="4">
      <t>ダンチ</t>
    </rPh>
    <rPh sb="4" eb="5">
      <t>イ</t>
    </rPh>
    <rPh sb="5" eb="6">
      <t>グチ</t>
    </rPh>
    <rPh sb="6" eb="9">
      <t>コウサテン</t>
    </rPh>
    <rPh sb="9" eb="11">
      <t>フキン</t>
    </rPh>
    <phoneticPr fontId="3"/>
  </si>
  <si>
    <t>宮床字磯ヶ沢二番</t>
    <rPh sb="0" eb="2">
      <t>ミヤトコ</t>
    </rPh>
    <rPh sb="2" eb="3">
      <t>アザ</t>
    </rPh>
    <rPh sb="3" eb="4">
      <t>イソ</t>
    </rPh>
    <rPh sb="5" eb="6">
      <t>サワ</t>
    </rPh>
    <rPh sb="6" eb="8">
      <t>ニバン</t>
    </rPh>
    <phoneticPr fontId="3"/>
  </si>
  <si>
    <t>注意喚起・パトロール</t>
    <rPh sb="0" eb="2">
      <t>チュウイ</t>
    </rPh>
    <rPh sb="2" eb="4">
      <t>カンキ</t>
    </rPh>
    <phoneticPr fontId="3"/>
  </si>
  <si>
    <t>鶴巣山田から小鶴沢周辺</t>
    <rPh sb="0" eb="2">
      <t>ツルス</t>
    </rPh>
    <rPh sb="2" eb="3">
      <t>ヤマ</t>
    </rPh>
    <rPh sb="3" eb="4">
      <t>タ</t>
    </rPh>
    <rPh sb="6" eb="7">
      <t>コ</t>
    </rPh>
    <rPh sb="7" eb="8">
      <t>ツル</t>
    </rPh>
    <rPh sb="8" eb="9">
      <t>サワ</t>
    </rPh>
    <rPh sb="9" eb="11">
      <t>シュウヘン</t>
    </rPh>
    <phoneticPr fontId="3"/>
  </si>
  <si>
    <t>鳥沢山王下５４－１２９付近</t>
    <rPh sb="0" eb="2">
      <t>トリサワ</t>
    </rPh>
    <rPh sb="2" eb="4">
      <t>サンノウ</t>
    </rPh>
    <rPh sb="4" eb="5">
      <t>シタ</t>
    </rPh>
    <rPh sb="11" eb="13">
      <t>フキン</t>
    </rPh>
    <phoneticPr fontId="3"/>
  </si>
  <si>
    <t>塩釜吉岡線</t>
    <rPh sb="0" eb="2">
      <t>シオガマ</t>
    </rPh>
    <rPh sb="2" eb="4">
      <t>ヨシオカ</t>
    </rPh>
    <rPh sb="4" eb="5">
      <t>セン</t>
    </rPh>
    <phoneticPr fontId="3"/>
  </si>
  <si>
    <t>栗駒文字上向７６－１０地内</t>
    <rPh sb="0" eb="2">
      <t>クリコマ</t>
    </rPh>
    <rPh sb="2" eb="4">
      <t>モジ</t>
    </rPh>
    <rPh sb="4" eb="5">
      <t>ウエ</t>
    </rPh>
    <rPh sb="5" eb="6">
      <t>ム</t>
    </rPh>
    <rPh sb="11" eb="13">
      <t>チナイ</t>
    </rPh>
    <phoneticPr fontId="3"/>
  </si>
  <si>
    <t>牛舎</t>
    <rPh sb="0" eb="2">
      <t>ギュウシャ</t>
    </rPh>
    <phoneticPr fontId="3"/>
  </si>
  <si>
    <t>牛の餌２袋</t>
    <rPh sb="0" eb="1">
      <t>ウシ</t>
    </rPh>
    <rPh sb="2" eb="3">
      <t>エサ</t>
    </rPh>
    <rPh sb="4" eb="5">
      <t>タイ</t>
    </rPh>
    <phoneticPr fontId="3"/>
  </si>
  <si>
    <t>飼料タンクを開けた</t>
    <rPh sb="0" eb="2">
      <t>シリョウ</t>
    </rPh>
    <rPh sb="6" eb="7">
      <t>ア</t>
    </rPh>
    <phoneticPr fontId="3"/>
  </si>
  <si>
    <t>福岡字嶽山９－８</t>
    <rPh sb="0" eb="2">
      <t>フクオカ</t>
    </rPh>
    <rPh sb="2" eb="3">
      <t>アザ</t>
    </rPh>
    <rPh sb="3" eb="4">
      <t>タケ</t>
    </rPh>
    <rPh sb="4" eb="5">
      <t>ヤマ</t>
    </rPh>
    <phoneticPr fontId="3"/>
  </si>
  <si>
    <t>秋保町馬場字向山地内</t>
    <rPh sb="0" eb="3">
      <t>アキウマチ</t>
    </rPh>
    <rPh sb="3" eb="5">
      <t>ババ</t>
    </rPh>
    <rPh sb="5" eb="6">
      <t>アザ</t>
    </rPh>
    <rPh sb="6" eb="8">
      <t>ムカイヤマ</t>
    </rPh>
    <rPh sb="8" eb="10">
      <t>チナイ</t>
    </rPh>
    <phoneticPr fontId="3"/>
  </si>
  <si>
    <t>鶏4～5羽</t>
    <rPh sb="0" eb="1">
      <t>ニワトリ</t>
    </rPh>
    <rPh sb="4" eb="5">
      <t>ハ</t>
    </rPh>
    <phoneticPr fontId="3"/>
  </si>
  <si>
    <t>鳴子温泉字古戸前５４周辺</t>
    <rPh sb="0" eb="2">
      <t>ナルコ</t>
    </rPh>
    <rPh sb="2" eb="4">
      <t>オンセン</t>
    </rPh>
    <rPh sb="4" eb="5">
      <t>アザ</t>
    </rPh>
    <rPh sb="5" eb="6">
      <t>フル</t>
    </rPh>
    <rPh sb="6" eb="7">
      <t>ト</t>
    </rPh>
    <rPh sb="7" eb="8">
      <t>マエ</t>
    </rPh>
    <rPh sb="10" eb="12">
      <t>シュウヘン</t>
    </rPh>
    <phoneticPr fontId="3"/>
  </si>
  <si>
    <t>電気柵設置を助言</t>
    <rPh sb="0" eb="3">
      <t>デンキサク</t>
    </rPh>
    <rPh sb="3" eb="5">
      <t>セッチ</t>
    </rPh>
    <rPh sb="6" eb="8">
      <t>ジョゲン</t>
    </rPh>
    <phoneticPr fontId="3"/>
  </si>
  <si>
    <t>斎川字馬牛沼前地内</t>
    <rPh sb="0" eb="2">
      <t>サイカワ</t>
    </rPh>
    <rPh sb="2" eb="3">
      <t>アザ</t>
    </rPh>
    <rPh sb="3" eb="4">
      <t>ウマ</t>
    </rPh>
    <rPh sb="4" eb="6">
      <t>ウシヌマ</t>
    </rPh>
    <rPh sb="6" eb="7">
      <t>マエ</t>
    </rPh>
    <rPh sb="7" eb="9">
      <t>チナイ</t>
    </rPh>
    <phoneticPr fontId="3"/>
  </si>
  <si>
    <t>越河平字下谷地地内</t>
    <rPh sb="0" eb="1">
      <t>コ</t>
    </rPh>
    <rPh sb="1" eb="2">
      <t>カワ</t>
    </rPh>
    <rPh sb="2" eb="3">
      <t>タイ</t>
    </rPh>
    <rPh sb="3" eb="4">
      <t>アザ</t>
    </rPh>
    <rPh sb="4" eb="7">
      <t>シモヤチ</t>
    </rPh>
    <rPh sb="7" eb="9">
      <t>チナイ</t>
    </rPh>
    <phoneticPr fontId="3"/>
  </si>
  <si>
    <t>福岡長袋字小倉山地内</t>
    <rPh sb="0" eb="2">
      <t>フクオカ</t>
    </rPh>
    <rPh sb="2" eb="3">
      <t>ナガ</t>
    </rPh>
    <rPh sb="3" eb="4">
      <t>フクロ</t>
    </rPh>
    <rPh sb="4" eb="5">
      <t>アザ</t>
    </rPh>
    <rPh sb="5" eb="7">
      <t>オグラ</t>
    </rPh>
    <rPh sb="7" eb="8">
      <t>ヤマ</t>
    </rPh>
    <rPh sb="8" eb="10">
      <t>チナイ</t>
    </rPh>
    <phoneticPr fontId="3"/>
  </si>
  <si>
    <t>鳴子温泉字古戸前１３２周辺</t>
    <rPh sb="0" eb="2">
      <t>ナルコ</t>
    </rPh>
    <rPh sb="2" eb="4">
      <t>オンセン</t>
    </rPh>
    <rPh sb="4" eb="5">
      <t>アザ</t>
    </rPh>
    <rPh sb="5" eb="8">
      <t>フルトマエ</t>
    </rPh>
    <rPh sb="11" eb="13">
      <t>シュウヘン</t>
    </rPh>
    <phoneticPr fontId="3"/>
  </si>
  <si>
    <t>鳴子ゴルフクラブ</t>
    <rPh sb="0" eb="2">
      <t>ナルコ</t>
    </rPh>
    <phoneticPr fontId="3"/>
  </si>
  <si>
    <t>捕獲について要検討</t>
    <rPh sb="0" eb="2">
      <t>ホカク</t>
    </rPh>
    <rPh sb="6" eb="9">
      <t>ヨウケントウ</t>
    </rPh>
    <phoneticPr fontId="3"/>
  </si>
  <si>
    <t>鳴子温泉字古戸前７７付近</t>
    <rPh sb="0" eb="2">
      <t>ナルコ</t>
    </rPh>
    <rPh sb="2" eb="4">
      <t>オンセン</t>
    </rPh>
    <rPh sb="4" eb="5">
      <t>アザ</t>
    </rPh>
    <rPh sb="5" eb="8">
      <t>フルトマエ</t>
    </rPh>
    <rPh sb="10" eb="12">
      <t>フキン</t>
    </rPh>
    <phoneticPr fontId="3"/>
  </si>
  <si>
    <t>線路（ＪＲ）</t>
    <rPh sb="0" eb="2">
      <t>センロ</t>
    </rPh>
    <phoneticPr fontId="3"/>
  </si>
  <si>
    <t>ＪＲ運転手が目撃</t>
    <rPh sb="2" eb="5">
      <t>ウンテンシュ</t>
    </rPh>
    <rPh sb="6" eb="8">
      <t>モクゲキ</t>
    </rPh>
    <phoneticPr fontId="3"/>
  </si>
  <si>
    <t>栗駒片子沢外鳥屋４０－２４</t>
    <rPh sb="0" eb="2">
      <t>クリコマ</t>
    </rPh>
    <rPh sb="2" eb="3">
      <t>カタ</t>
    </rPh>
    <rPh sb="3" eb="5">
      <t>コサワ</t>
    </rPh>
    <rPh sb="5" eb="6">
      <t>ソト</t>
    </rPh>
    <rPh sb="6" eb="8">
      <t>トリヤ</t>
    </rPh>
    <phoneticPr fontId="3"/>
  </si>
  <si>
    <t>花山字本沢越戸地内</t>
    <rPh sb="0" eb="2">
      <t>ハナヤマ</t>
    </rPh>
    <rPh sb="2" eb="3">
      <t>アザ</t>
    </rPh>
    <rPh sb="3" eb="5">
      <t>ホンサワ</t>
    </rPh>
    <rPh sb="5" eb="6">
      <t>コ</t>
    </rPh>
    <rPh sb="6" eb="7">
      <t>ト</t>
    </rPh>
    <rPh sb="7" eb="9">
      <t>チナイ</t>
    </rPh>
    <phoneticPr fontId="3"/>
  </si>
  <si>
    <t>頭数不明</t>
    <rPh sb="0" eb="2">
      <t>トウスウ</t>
    </rPh>
    <rPh sb="2" eb="4">
      <t>フメイ</t>
    </rPh>
    <phoneticPr fontId="3"/>
  </si>
  <si>
    <t>牧草ロール5～8袋</t>
    <rPh sb="0" eb="2">
      <t>ボクソウ</t>
    </rPh>
    <rPh sb="8" eb="9">
      <t>タイ</t>
    </rPh>
    <phoneticPr fontId="3"/>
  </si>
  <si>
    <t>栗駒片子沢割山付近</t>
    <rPh sb="0" eb="2">
      <t>クリコマ</t>
    </rPh>
    <rPh sb="2" eb="4">
      <t>カタコ</t>
    </rPh>
    <rPh sb="4" eb="5">
      <t>サワ</t>
    </rPh>
    <rPh sb="5" eb="6">
      <t>ワリ</t>
    </rPh>
    <rPh sb="6" eb="7">
      <t>ヤマ</t>
    </rPh>
    <rPh sb="7" eb="9">
      <t>フキン</t>
    </rPh>
    <phoneticPr fontId="3"/>
  </si>
  <si>
    <t>福岡蔵本字狐峯三番地内</t>
    <rPh sb="0" eb="2">
      <t>フクオカ</t>
    </rPh>
    <rPh sb="2" eb="3">
      <t>クラ</t>
    </rPh>
    <rPh sb="3" eb="4">
      <t>ホン</t>
    </rPh>
    <rPh sb="4" eb="5">
      <t>アザ</t>
    </rPh>
    <rPh sb="5" eb="6">
      <t>キツネ</t>
    </rPh>
    <rPh sb="6" eb="7">
      <t>ミネ</t>
    </rPh>
    <rPh sb="7" eb="9">
      <t>サンバン</t>
    </rPh>
    <rPh sb="9" eb="10">
      <t>チ</t>
    </rPh>
    <rPh sb="10" eb="11">
      <t>ナイ</t>
    </rPh>
    <phoneticPr fontId="3"/>
  </si>
  <si>
    <t>栗駒渡丸西原８－２５０</t>
    <rPh sb="0" eb="2">
      <t>クリコマ</t>
    </rPh>
    <rPh sb="2" eb="3">
      <t>ワタリ</t>
    </rPh>
    <rPh sb="3" eb="4">
      <t>マル</t>
    </rPh>
    <rPh sb="4" eb="6">
      <t>ニシハラ</t>
    </rPh>
    <phoneticPr fontId="3"/>
  </si>
  <si>
    <t>清水沢字枇杷沢地内　</t>
    <rPh sb="0" eb="3">
      <t>シミズサワ</t>
    </rPh>
    <rPh sb="3" eb="4">
      <t>アザ</t>
    </rPh>
    <rPh sb="4" eb="6">
      <t>ビワ</t>
    </rPh>
    <rPh sb="6" eb="7">
      <t>サワ</t>
    </rPh>
    <rPh sb="7" eb="9">
      <t>チナイ</t>
    </rPh>
    <phoneticPr fontId="3"/>
  </si>
  <si>
    <t>ＮＴＴ交換局周辺</t>
    <rPh sb="3" eb="6">
      <t>コウカンキョク</t>
    </rPh>
    <rPh sb="6" eb="8">
      <t>シュウヘン</t>
    </rPh>
    <phoneticPr fontId="3"/>
  </si>
  <si>
    <t>大字曲竹字祢宜ノ沢地内</t>
    <rPh sb="0" eb="2">
      <t>オオアザ</t>
    </rPh>
    <rPh sb="2" eb="3">
      <t>マガリ</t>
    </rPh>
    <rPh sb="3" eb="4">
      <t>タケ</t>
    </rPh>
    <rPh sb="4" eb="5">
      <t>アザ</t>
    </rPh>
    <rPh sb="9" eb="11">
      <t>チナイ</t>
    </rPh>
    <phoneticPr fontId="3"/>
  </si>
  <si>
    <t>有害獣駆遂用花火</t>
    <rPh sb="0" eb="2">
      <t>ユウガイ</t>
    </rPh>
    <rPh sb="2" eb="3">
      <t>ジュウ</t>
    </rPh>
    <rPh sb="3" eb="4">
      <t>ガケル</t>
    </rPh>
    <rPh sb="4" eb="5">
      <t>トゲル</t>
    </rPh>
    <rPh sb="5" eb="6">
      <t>ヨウ</t>
    </rPh>
    <rPh sb="6" eb="8">
      <t>ハナビ</t>
    </rPh>
    <phoneticPr fontId="3"/>
  </si>
  <si>
    <t>鳴子温泉字焼石亦１８周辺</t>
    <rPh sb="0" eb="2">
      <t>ナルコ</t>
    </rPh>
    <rPh sb="2" eb="4">
      <t>オンセン</t>
    </rPh>
    <rPh sb="4" eb="5">
      <t>アザ</t>
    </rPh>
    <rPh sb="5" eb="6">
      <t>ヤキ</t>
    </rPh>
    <rPh sb="6" eb="7">
      <t>イシ</t>
    </rPh>
    <rPh sb="7" eb="8">
      <t>マタ</t>
    </rPh>
    <rPh sb="10" eb="12">
      <t>シュウヘン</t>
    </rPh>
    <phoneticPr fontId="3"/>
  </si>
  <si>
    <t>ブルーベリー4～5本</t>
    <rPh sb="9" eb="10">
      <t>ホン</t>
    </rPh>
    <phoneticPr fontId="3"/>
  </si>
  <si>
    <t>朝夕爆竹・電気柵・パトロール</t>
    <rPh sb="0" eb="2">
      <t>アサユウ</t>
    </rPh>
    <rPh sb="2" eb="4">
      <t>バクチク</t>
    </rPh>
    <rPh sb="5" eb="8">
      <t>デンキサク</t>
    </rPh>
    <phoneticPr fontId="3"/>
  </si>
  <si>
    <t>状況により有害鳥獣捕獲を検討</t>
    <rPh sb="0" eb="2">
      <t>ジョウキョウ</t>
    </rPh>
    <rPh sb="5" eb="7">
      <t>ユウガイ</t>
    </rPh>
    <rPh sb="7" eb="9">
      <t>チョウジュウ</t>
    </rPh>
    <rPh sb="9" eb="11">
      <t>ホカク</t>
    </rPh>
    <rPh sb="12" eb="14">
      <t>ケントウ</t>
    </rPh>
    <phoneticPr fontId="3"/>
  </si>
  <si>
    <t>落合松坂字沢目地内</t>
    <rPh sb="0" eb="2">
      <t>オチアイ</t>
    </rPh>
    <rPh sb="2" eb="4">
      <t>マツザカ</t>
    </rPh>
    <rPh sb="4" eb="5">
      <t>アザ</t>
    </rPh>
    <rPh sb="5" eb="7">
      <t>サワメ</t>
    </rPh>
    <rPh sb="7" eb="9">
      <t>チナイ</t>
    </rPh>
    <phoneticPr fontId="3"/>
  </si>
  <si>
    <t>大字円田字土浮山地内</t>
    <rPh sb="0" eb="2">
      <t>オオアザ</t>
    </rPh>
    <rPh sb="2" eb="4">
      <t>エンダ</t>
    </rPh>
    <rPh sb="4" eb="5">
      <t>アザ</t>
    </rPh>
    <rPh sb="8" eb="10">
      <t>チナイ</t>
    </rPh>
    <phoneticPr fontId="3"/>
  </si>
  <si>
    <t>コース横断</t>
    <rPh sb="3" eb="5">
      <t>オウダン</t>
    </rPh>
    <phoneticPr fontId="3"/>
  </si>
  <si>
    <t>有害獣駆遂用煙火</t>
    <rPh sb="0" eb="2">
      <t>ユウガイ</t>
    </rPh>
    <rPh sb="2" eb="3">
      <t>ジュウ</t>
    </rPh>
    <rPh sb="3" eb="4">
      <t>ガケル</t>
    </rPh>
    <rPh sb="4" eb="5">
      <t>トゲル</t>
    </rPh>
    <rPh sb="5" eb="6">
      <t>ヨウ</t>
    </rPh>
    <rPh sb="6" eb="7">
      <t>ケムリ</t>
    </rPh>
    <rPh sb="7" eb="8">
      <t>ヒ</t>
    </rPh>
    <phoneticPr fontId="3"/>
  </si>
  <si>
    <t>吉田字上童子沢</t>
    <rPh sb="0" eb="2">
      <t>ヨシダ</t>
    </rPh>
    <rPh sb="2" eb="3">
      <t>アザ</t>
    </rPh>
    <rPh sb="3" eb="4">
      <t>カミ</t>
    </rPh>
    <rPh sb="4" eb="5">
      <t>ドウ</t>
    </rPh>
    <rPh sb="5" eb="6">
      <t>コ</t>
    </rPh>
    <rPh sb="6" eb="7">
      <t>サワ</t>
    </rPh>
    <phoneticPr fontId="3"/>
  </si>
  <si>
    <t>船形コロニー敷地内野球場付近</t>
    <rPh sb="0" eb="2">
      <t>フナカタ</t>
    </rPh>
    <rPh sb="6" eb="8">
      <t>シキチ</t>
    </rPh>
    <rPh sb="8" eb="9">
      <t>ナイ</t>
    </rPh>
    <rPh sb="9" eb="12">
      <t>ヤキュウジョウ</t>
    </rPh>
    <rPh sb="12" eb="14">
      <t>フキン</t>
    </rPh>
    <phoneticPr fontId="3"/>
  </si>
  <si>
    <t>自然保護員に連絡</t>
    <rPh sb="0" eb="2">
      <t>シゼン</t>
    </rPh>
    <rPh sb="2" eb="5">
      <t>ホゴイン</t>
    </rPh>
    <rPh sb="6" eb="8">
      <t>レンラク</t>
    </rPh>
    <phoneticPr fontId="3"/>
  </si>
  <si>
    <t>旧松山町</t>
    <rPh sb="0" eb="1">
      <t>キュウ</t>
    </rPh>
    <rPh sb="1" eb="4">
      <t>マツヤママチ</t>
    </rPh>
    <phoneticPr fontId="3"/>
  </si>
  <si>
    <t>松山千石字大欅地内</t>
    <rPh sb="0" eb="2">
      <t>マツヤマ</t>
    </rPh>
    <rPh sb="2" eb="4">
      <t>センゴク</t>
    </rPh>
    <rPh sb="4" eb="5">
      <t>アザ</t>
    </rPh>
    <rPh sb="5" eb="6">
      <t>オオ</t>
    </rPh>
    <rPh sb="6" eb="7">
      <t>ケヤキ</t>
    </rPh>
    <rPh sb="7" eb="9">
      <t>チナイ</t>
    </rPh>
    <phoneticPr fontId="3"/>
  </si>
  <si>
    <t>県道大迫松山線</t>
    <rPh sb="0" eb="2">
      <t>ケンドウ</t>
    </rPh>
    <rPh sb="2" eb="4">
      <t>オオハサマ</t>
    </rPh>
    <rPh sb="4" eb="6">
      <t>マツヤマ</t>
    </rPh>
    <rPh sb="6" eb="7">
      <t>セン</t>
    </rPh>
    <phoneticPr fontId="3"/>
  </si>
  <si>
    <t>岩出山南沢字樋渡地内</t>
    <rPh sb="0" eb="3">
      <t>イワデヤマ</t>
    </rPh>
    <rPh sb="3" eb="5">
      <t>ミナミサワ</t>
    </rPh>
    <rPh sb="5" eb="6">
      <t>アザ</t>
    </rPh>
    <rPh sb="6" eb="8">
      <t>ヒワタシ</t>
    </rPh>
    <rPh sb="8" eb="10">
      <t>チナイ</t>
    </rPh>
    <phoneticPr fontId="3"/>
  </si>
  <si>
    <t>渋川</t>
    <rPh sb="0" eb="1">
      <t>シブ</t>
    </rPh>
    <rPh sb="1" eb="2">
      <t>ガワ</t>
    </rPh>
    <phoneticPr fontId="3"/>
  </si>
  <si>
    <t>遠刈田温泉字七日原１－９８地内</t>
    <rPh sb="0" eb="3">
      <t>トオガッタ</t>
    </rPh>
    <rPh sb="3" eb="5">
      <t>オンセン</t>
    </rPh>
    <rPh sb="5" eb="6">
      <t>アザ</t>
    </rPh>
    <rPh sb="6" eb="9">
      <t>ナノカハラ</t>
    </rPh>
    <rPh sb="13" eb="15">
      <t>チナイ</t>
    </rPh>
    <phoneticPr fontId="3"/>
  </si>
  <si>
    <t>飼料タンク破損</t>
    <rPh sb="0" eb="2">
      <t>シリョウ</t>
    </rPh>
    <rPh sb="5" eb="7">
      <t>ハソン</t>
    </rPh>
    <phoneticPr fontId="3"/>
  </si>
  <si>
    <t>乳牛用飼料等</t>
    <rPh sb="0" eb="3">
      <t>ニュウギュウヨウ</t>
    </rPh>
    <rPh sb="3" eb="5">
      <t>シリョウ</t>
    </rPh>
    <rPh sb="5" eb="6">
      <t>トウ</t>
    </rPh>
    <phoneticPr fontId="3"/>
  </si>
  <si>
    <t>３日間連続で牛舎へ侵入被害</t>
    <rPh sb="1" eb="3">
      <t>ニチカン</t>
    </rPh>
    <rPh sb="3" eb="5">
      <t>レンゾク</t>
    </rPh>
    <rPh sb="6" eb="8">
      <t>ギュウシャ</t>
    </rPh>
    <rPh sb="9" eb="11">
      <t>シンニュウ</t>
    </rPh>
    <rPh sb="11" eb="13">
      <t>ヒガイ</t>
    </rPh>
    <phoneticPr fontId="3"/>
  </si>
  <si>
    <t>江合川河川敷</t>
    <rPh sb="0" eb="2">
      <t>エアイ</t>
    </rPh>
    <rPh sb="2" eb="3">
      <t>ガワ</t>
    </rPh>
    <rPh sb="3" eb="6">
      <t>カセンジキ</t>
    </rPh>
    <phoneticPr fontId="3"/>
  </si>
  <si>
    <t>豊里町平林地内</t>
    <rPh sb="0" eb="2">
      <t>トヨサト</t>
    </rPh>
    <rPh sb="2" eb="3">
      <t>マチ</t>
    </rPh>
    <rPh sb="3" eb="5">
      <t>ヒラバヤシ</t>
    </rPh>
    <rPh sb="5" eb="7">
      <t>チナイ</t>
    </rPh>
    <phoneticPr fontId="3"/>
  </si>
  <si>
    <t>平林工業団地付近</t>
    <rPh sb="0" eb="2">
      <t>ヒラバヤシ</t>
    </rPh>
    <rPh sb="2" eb="4">
      <t>コウギョウ</t>
    </rPh>
    <rPh sb="4" eb="6">
      <t>ダンチ</t>
    </rPh>
    <rPh sb="6" eb="8">
      <t>フキン</t>
    </rPh>
    <phoneticPr fontId="3"/>
  </si>
  <si>
    <t>旧豊里町</t>
    <rPh sb="0" eb="1">
      <t>キュウ</t>
    </rPh>
    <rPh sb="1" eb="3">
      <t>トヨサト</t>
    </rPh>
    <rPh sb="3" eb="4">
      <t>マチ</t>
    </rPh>
    <phoneticPr fontId="3"/>
  </si>
  <si>
    <t>巡回予定</t>
    <rPh sb="0" eb="2">
      <t>ジュンカイ</t>
    </rPh>
    <rPh sb="2" eb="4">
      <t>ヨテイ</t>
    </rPh>
    <phoneticPr fontId="3"/>
  </si>
  <si>
    <t>小原字上台地内</t>
    <rPh sb="0" eb="2">
      <t>オバラ</t>
    </rPh>
    <rPh sb="2" eb="3">
      <t>アザ</t>
    </rPh>
    <rPh sb="3" eb="4">
      <t>カミ</t>
    </rPh>
    <rPh sb="4" eb="5">
      <t>ダイ</t>
    </rPh>
    <rPh sb="5" eb="7">
      <t>チナイ</t>
    </rPh>
    <phoneticPr fontId="3"/>
  </si>
  <si>
    <t>材木岩公園の氷室の先</t>
    <rPh sb="0" eb="2">
      <t>ザイモク</t>
    </rPh>
    <rPh sb="2" eb="3">
      <t>イワ</t>
    </rPh>
    <rPh sb="3" eb="5">
      <t>コウエン</t>
    </rPh>
    <rPh sb="6" eb="7">
      <t>コオリ</t>
    </rPh>
    <rPh sb="7" eb="8">
      <t>ムロ</t>
    </rPh>
    <rPh sb="9" eb="10">
      <t>サキ</t>
    </rPh>
    <phoneticPr fontId="3"/>
  </si>
  <si>
    <t>神谷沢字菅野沢地内</t>
    <rPh sb="0" eb="2">
      <t>カミヤ</t>
    </rPh>
    <rPh sb="2" eb="3">
      <t>サワ</t>
    </rPh>
    <rPh sb="3" eb="4">
      <t>アザ</t>
    </rPh>
    <rPh sb="4" eb="6">
      <t>スガノ</t>
    </rPh>
    <rPh sb="6" eb="7">
      <t>サワ</t>
    </rPh>
    <rPh sb="7" eb="9">
      <t>チナイ</t>
    </rPh>
    <phoneticPr fontId="3"/>
  </si>
  <si>
    <t>県民の森</t>
    <rPh sb="0" eb="2">
      <t>ケンミン</t>
    </rPh>
    <rPh sb="3" eb="4">
      <t>モリ</t>
    </rPh>
    <phoneticPr fontId="3"/>
  </si>
  <si>
    <t>町ＨＰ掲載</t>
    <rPh sb="0" eb="1">
      <t>マチ</t>
    </rPh>
    <rPh sb="3" eb="5">
      <t>ケイサイ</t>
    </rPh>
    <phoneticPr fontId="3"/>
  </si>
  <si>
    <t>栗駒沼倉耕英１１５</t>
    <rPh sb="0" eb="2">
      <t>クリコマ</t>
    </rPh>
    <rPh sb="2" eb="4">
      <t>ヌマクラ</t>
    </rPh>
    <rPh sb="4" eb="6">
      <t>コウエイ</t>
    </rPh>
    <phoneticPr fontId="3"/>
  </si>
  <si>
    <t>庭先のコテージ</t>
    <rPh sb="0" eb="2">
      <t>ニワサキ</t>
    </rPh>
    <phoneticPr fontId="3"/>
  </si>
  <si>
    <t>ぶどう液・コテージ壁破壊</t>
    <rPh sb="3" eb="4">
      <t>エキ</t>
    </rPh>
    <rPh sb="9" eb="10">
      <t>カベ</t>
    </rPh>
    <rPh sb="10" eb="12">
      <t>ハカイ</t>
    </rPh>
    <phoneticPr fontId="3"/>
  </si>
  <si>
    <t>一迫字川口沢山地内</t>
    <rPh sb="0" eb="2">
      <t>イチハサマ</t>
    </rPh>
    <rPh sb="2" eb="3">
      <t>アザ</t>
    </rPh>
    <rPh sb="3" eb="5">
      <t>カワグチ</t>
    </rPh>
    <rPh sb="5" eb="7">
      <t>サワヤマ</t>
    </rPh>
    <rPh sb="7" eb="9">
      <t>チナイ</t>
    </rPh>
    <phoneticPr fontId="3"/>
  </si>
  <si>
    <t>水道施設付近</t>
    <rPh sb="0" eb="2">
      <t>スイドウ</t>
    </rPh>
    <rPh sb="2" eb="4">
      <t>シセツ</t>
    </rPh>
    <rPh sb="4" eb="6">
      <t>フキン</t>
    </rPh>
    <phoneticPr fontId="3"/>
  </si>
  <si>
    <t>山林へ・ばたんきょ</t>
    <rPh sb="0" eb="2">
      <t>サンリン</t>
    </rPh>
    <phoneticPr fontId="3"/>
  </si>
  <si>
    <t>鶯沢南郷久保山地内</t>
    <rPh sb="0" eb="2">
      <t>ウグイスザワ</t>
    </rPh>
    <rPh sb="2" eb="3">
      <t>ミナミ</t>
    </rPh>
    <rPh sb="3" eb="4">
      <t>サト</t>
    </rPh>
    <rPh sb="4" eb="7">
      <t>クボヤマ</t>
    </rPh>
    <rPh sb="7" eb="9">
      <t>チナイ</t>
    </rPh>
    <phoneticPr fontId="3"/>
  </si>
  <si>
    <t>大字今宿字町尻１０－２１</t>
    <rPh sb="0" eb="2">
      <t>オオアザ</t>
    </rPh>
    <rPh sb="2" eb="3">
      <t>イマ</t>
    </rPh>
    <rPh sb="3" eb="4">
      <t>ヤド</t>
    </rPh>
    <rPh sb="4" eb="5">
      <t>アザ</t>
    </rPh>
    <rPh sb="5" eb="7">
      <t>マチジリ</t>
    </rPh>
    <phoneticPr fontId="3"/>
  </si>
  <si>
    <t>食痕（トウモロコシ）</t>
    <rPh sb="0" eb="1">
      <t>ショク</t>
    </rPh>
    <rPh sb="1" eb="2">
      <t>アト</t>
    </rPh>
    <phoneticPr fontId="3"/>
  </si>
  <si>
    <t>柵・ラジオ等</t>
    <rPh sb="0" eb="1">
      <t>サク</t>
    </rPh>
    <rPh sb="5" eb="6">
      <t>トウ</t>
    </rPh>
    <phoneticPr fontId="3"/>
  </si>
  <si>
    <t>鶯沢北郷早坂地内</t>
    <rPh sb="0" eb="2">
      <t>ウグイスザワ</t>
    </rPh>
    <rPh sb="2" eb="4">
      <t>キタゴウ</t>
    </rPh>
    <rPh sb="4" eb="6">
      <t>ハヤサカ</t>
    </rPh>
    <rPh sb="6" eb="8">
      <t>チナイ</t>
    </rPh>
    <phoneticPr fontId="3"/>
  </si>
  <si>
    <t>一迫片子沢岩下地内</t>
    <rPh sb="0" eb="2">
      <t>イチハサマ</t>
    </rPh>
    <rPh sb="2" eb="4">
      <t>カタコ</t>
    </rPh>
    <rPh sb="4" eb="5">
      <t>サワ</t>
    </rPh>
    <rPh sb="5" eb="7">
      <t>イワシタ</t>
    </rPh>
    <rPh sb="7" eb="9">
      <t>チナイ</t>
    </rPh>
    <phoneticPr fontId="3"/>
  </si>
  <si>
    <t>果樹園（桃）</t>
    <rPh sb="0" eb="3">
      <t>カジュエン</t>
    </rPh>
    <rPh sb="4" eb="5">
      <t>モモ</t>
    </rPh>
    <phoneticPr fontId="3"/>
  </si>
  <si>
    <t>自主防除策指導（柵・落下した桃の除去）</t>
    <rPh sb="0" eb="2">
      <t>ジシュ</t>
    </rPh>
    <rPh sb="2" eb="5">
      <t>ボウジョサク</t>
    </rPh>
    <rPh sb="5" eb="7">
      <t>シドウ</t>
    </rPh>
    <rPh sb="8" eb="9">
      <t>サク</t>
    </rPh>
    <rPh sb="10" eb="12">
      <t>ラッカ</t>
    </rPh>
    <rPh sb="14" eb="15">
      <t>モモ</t>
    </rPh>
    <rPh sb="16" eb="18">
      <t>ジョキョ</t>
    </rPh>
    <phoneticPr fontId="3"/>
  </si>
  <si>
    <t>昨年度も被害あり，わなを設置</t>
    <rPh sb="0" eb="3">
      <t>サクネンド</t>
    </rPh>
    <rPh sb="4" eb="6">
      <t>ヒガイ</t>
    </rPh>
    <rPh sb="12" eb="14">
      <t>セッチ</t>
    </rPh>
    <phoneticPr fontId="3"/>
  </si>
  <si>
    <t>築館照越八ツ沢地内</t>
    <rPh sb="0" eb="2">
      <t>ツキダテ</t>
    </rPh>
    <rPh sb="2" eb="4">
      <t>テルコシ</t>
    </rPh>
    <rPh sb="4" eb="5">
      <t>ヤ</t>
    </rPh>
    <rPh sb="6" eb="7">
      <t>サワ</t>
    </rPh>
    <rPh sb="7" eb="9">
      <t>チナイ</t>
    </rPh>
    <phoneticPr fontId="3"/>
  </si>
  <si>
    <t>築館インター付近</t>
    <rPh sb="0" eb="2">
      <t>ツキダテ</t>
    </rPh>
    <rPh sb="6" eb="8">
      <t>フキン</t>
    </rPh>
    <phoneticPr fontId="3"/>
  </si>
  <si>
    <t>国道４号横断</t>
    <rPh sb="0" eb="2">
      <t>コクドウ</t>
    </rPh>
    <rPh sb="3" eb="4">
      <t>ゴウ</t>
    </rPh>
    <rPh sb="4" eb="6">
      <t>オウダン</t>
    </rPh>
    <phoneticPr fontId="3"/>
  </si>
  <si>
    <t>一迫真坂字清水花栗地内</t>
    <rPh sb="0" eb="2">
      <t>イチハサマ</t>
    </rPh>
    <rPh sb="2" eb="4">
      <t>マサカ</t>
    </rPh>
    <rPh sb="4" eb="5">
      <t>アザ</t>
    </rPh>
    <rPh sb="5" eb="6">
      <t>シン</t>
    </rPh>
    <rPh sb="6" eb="7">
      <t>ミズ</t>
    </rPh>
    <rPh sb="7" eb="9">
      <t>ハナグリ</t>
    </rPh>
    <rPh sb="9" eb="11">
      <t>チナイ</t>
    </rPh>
    <phoneticPr fontId="3"/>
  </si>
  <si>
    <t>養蜂場</t>
    <rPh sb="0" eb="2">
      <t>ヨウホウ</t>
    </rPh>
    <rPh sb="2" eb="3">
      <t>ジョウ</t>
    </rPh>
    <phoneticPr fontId="3"/>
  </si>
  <si>
    <t>養蜂巣箱２箱</t>
    <rPh sb="0" eb="2">
      <t>ヨウホウ</t>
    </rPh>
    <rPh sb="2" eb="4">
      <t>スバコ</t>
    </rPh>
    <rPh sb="5" eb="6">
      <t>ハコ</t>
    </rPh>
    <phoneticPr fontId="3"/>
  </si>
  <si>
    <t>広報車</t>
    <rPh sb="0" eb="3">
      <t>コウホウシャ</t>
    </rPh>
    <phoneticPr fontId="3"/>
  </si>
  <si>
    <t>字長老地内</t>
    <rPh sb="0" eb="1">
      <t>アザ</t>
    </rPh>
    <rPh sb="1" eb="3">
      <t>チョウロウ</t>
    </rPh>
    <rPh sb="3" eb="5">
      <t>チナイ</t>
    </rPh>
    <phoneticPr fontId="3"/>
  </si>
  <si>
    <t>民家周辺・ラッピングサイレージ</t>
    <rPh sb="0" eb="2">
      <t>ミンカ</t>
    </rPh>
    <rPh sb="2" eb="4">
      <t>シュウヘン</t>
    </rPh>
    <phoneticPr fontId="3"/>
  </si>
  <si>
    <t>牛舎付近から山林へ</t>
    <rPh sb="0" eb="2">
      <t>ギュウシャ</t>
    </rPh>
    <rPh sb="2" eb="4">
      <t>フキン</t>
    </rPh>
    <rPh sb="6" eb="8">
      <t>サンリン</t>
    </rPh>
    <phoneticPr fontId="3"/>
  </si>
  <si>
    <t>自主防除策を指導（ネット設置）</t>
    <rPh sb="0" eb="2">
      <t>ジシュ</t>
    </rPh>
    <rPh sb="2" eb="5">
      <t>ボウジョサク</t>
    </rPh>
    <rPh sb="6" eb="8">
      <t>シドウ</t>
    </rPh>
    <rPh sb="12" eb="14">
      <t>セッチ</t>
    </rPh>
    <phoneticPr fontId="3"/>
  </si>
  <si>
    <t>一迫字大川口熊沢地内</t>
    <rPh sb="0" eb="2">
      <t>イチハサマ</t>
    </rPh>
    <rPh sb="2" eb="3">
      <t>アザ</t>
    </rPh>
    <rPh sb="3" eb="5">
      <t>オオカワ</t>
    </rPh>
    <rPh sb="5" eb="6">
      <t>クチ</t>
    </rPh>
    <rPh sb="6" eb="8">
      <t>クマサワ</t>
    </rPh>
    <rPh sb="8" eb="10">
      <t>チナイ</t>
    </rPh>
    <phoneticPr fontId="3"/>
  </si>
  <si>
    <t>注意喚起・情報提供</t>
    <rPh sb="0" eb="2">
      <t>チュウイ</t>
    </rPh>
    <rPh sb="2" eb="4">
      <t>カンキ</t>
    </rPh>
    <rPh sb="5" eb="7">
      <t>ジョウホウ</t>
    </rPh>
    <rPh sb="7" eb="9">
      <t>テイキョウ</t>
    </rPh>
    <phoneticPr fontId="3"/>
  </si>
  <si>
    <t>鳴子温泉字上鳴子周辺</t>
    <rPh sb="0" eb="2">
      <t>ナルコ</t>
    </rPh>
    <rPh sb="2" eb="4">
      <t>オンセン</t>
    </rPh>
    <rPh sb="4" eb="5">
      <t>アザ</t>
    </rPh>
    <rPh sb="5" eb="8">
      <t>カミナルコ</t>
    </rPh>
    <rPh sb="8" eb="10">
      <t>シュウヘン</t>
    </rPh>
    <phoneticPr fontId="3"/>
  </si>
  <si>
    <t>江合川緑地公園付近・河川敷の林</t>
    <rPh sb="0" eb="2">
      <t>エアイ</t>
    </rPh>
    <rPh sb="2" eb="3">
      <t>ガワ</t>
    </rPh>
    <rPh sb="3" eb="5">
      <t>リョクチ</t>
    </rPh>
    <rPh sb="5" eb="7">
      <t>コウエン</t>
    </rPh>
    <rPh sb="7" eb="9">
      <t>フキン</t>
    </rPh>
    <rPh sb="10" eb="13">
      <t>カセンジキ</t>
    </rPh>
    <rPh sb="14" eb="15">
      <t>ハヤシ</t>
    </rPh>
    <phoneticPr fontId="3"/>
  </si>
  <si>
    <t>防災無線・パトロール</t>
    <rPh sb="0" eb="2">
      <t>ボウサイ</t>
    </rPh>
    <rPh sb="2" eb="4">
      <t>ムセン</t>
    </rPh>
    <phoneticPr fontId="3"/>
  </si>
  <si>
    <t>唐竹，山林へ</t>
    <rPh sb="0" eb="2">
      <t>カラタケ</t>
    </rPh>
    <rPh sb="3" eb="5">
      <t>サンリン</t>
    </rPh>
    <phoneticPr fontId="3"/>
  </si>
  <si>
    <t>鶴巣山田字壱町田地内</t>
    <rPh sb="0" eb="2">
      <t>ツルス</t>
    </rPh>
    <rPh sb="2" eb="3">
      <t>ヤマ</t>
    </rPh>
    <rPh sb="3" eb="4">
      <t>タ</t>
    </rPh>
    <rPh sb="4" eb="5">
      <t>アザ</t>
    </rPh>
    <rPh sb="5" eb="6">
      <t>イチ</t>
    </rPh>
    <rPh sb="6" eb="8">
      <t>マチダ</t>
    </rPh>
    <rPh sb="8" eb="10">
      <t>チナイ</t>
    </rPh>
    <phoneticPr fontId="3"/>
  </si>
  <si>
    <t>根岸町３－１０</t>
    <rPh sb="0" eb="2">
      <t>ネギシ</t>
    </rPh>
    <rPh sb="2" eb="3">
      <t>マチ</t>
    </rPh>
    <phoneticPr fontId="3"/>
  </si>
  <si>
    <t>花山字草木沢角間地内</t>
    <rPh sb="0" eb="2">
      <t>ハナヤマ</t>
    </rPh>
    <rPh sb="2" eb="3">
      <t>アザ</t>
    </rPh>
    <rPh sb="3" eb="6">
      <t>クサキサワ</t>
    </rPh>
    <rPh sb="6" eb="7">
      <t>カク</t>
    </rPh>
    <rPh sb="7" eb="8">
      <t>マ</t>
    </rPh>
    <rPh sb="8" eb="10">
      <t>チナイ</t>
    </rPh>
    <phoneticPr fontId="3"/>
  </si>
  <si>
    <t>森林科学館敷地</t>
    <rPh sb="0" eb="2">
      <t>シンリン</t>
    </rPh>
    <rPh sb="2" eb="5">
      <t>カガクカン</t>
    </rPh>
    <rPh sb="5" eb="7">
      <t>シキチ</t>
    </rPh>
    <phoneticPr fontId="3"/>
  </si>
  <si>
    <t>鹿島台大迫字向山地内</t>
    <rPh sb="0" eb="3">
      <t>カシマダイ</t>
    </rPh>
    <rPh sb="3" eb="5">
      <t>オオサコ</t>
    </rPh>
    <rPh sb="5" eb="6">
      <t>アザ</t>
    </rPh>
    <rPh sb="6" eb="8">
      <t>ムカイヤマ</t>
    </rPh>
    <rPh sb="8" eb="10">
      <t>チナイ</t>
    </rPh>
    <phoneticPr fontId="3"/>
  </si>
  <si>
    <t>県道松山線付近</t>
    <rPh sb="0" eb="2">
      <t>ケンドウ</t>
    </rPh>
    <rPh sb="2" eb="4">
      <t>マツヤマ</t>
    </rPh>
    <rPh sb="4" eb="5">
      <t>セン</t>
    </rPh>
    <rPh sb="5" eb="7">
      <t>フキン</t>
    </rPh>
    <phoneticPr fontId="3"/>
  </si>
  <si>
    <t>鶯沢北郷紙漉沢地内</t>
    <rPh sb="0" eb="2">
      <t>ウグイスザワ</t>
    </rPh>
    <rPh sb="2" eb="4">
      <t>ホクゴウ</t>
    </rPh>
    <rPh sb="4" eb="5">
      <t>カミ</t>
    </rPh>
    <rPh sb="7" eb="8">
      <t>チ</t>
    </rPh>
    <rPh sb="8" eb="9">
      <t>ナイ</t>
    </rPh>
    <phoneticPr fontId="3"/>
  </si>
  <si>
    <t>畜舎でラジオ等鳴らしておく</t>
    <rPh sb="0" eb="2">
      <t>チクシャ</t>
    </rPh>
    <rPh sb="6" eb="7">
      <t>トウ</t>
    </rPh>
    <rPh sb="7" eb="8">
      <t>ナ</t>
    </rPh>
    <phoneticPr fontId="3"/>
  </si>
  <si>
    <t>鶯沢袋中筋根地内</t>
    <rPh sb="0" eb="2">
      <t>ウグイスザワ</t>
    </rPh>
    <rPh sb="2" eb="3">
      <t>フクロ</t>
    </rPh>
    <rPh sb="3" eb="4">
      <t>ナカ</t>
    </rPh>
    <rPh sb="4" eb="5">
      <t>スジ</t>
    </rPh>
    <rPh sb="5" eb="6">
      <t>ネ</t>
    </rPh>
    <rPh sb="6" eb="8">
      <t>チナイ</t>
    </rPh>
    <phoneticPr fontId="3"/>
  </si>
  <si>
    <t>清水目日照地内</t>
    <rPh sb="0" eb="2">
      <t>シミズ</t>
    </rPh>
    <rPh sb="2" eb="3">
      <t>メ</t>
    </rPh>
    <rPh sb="3" eb="5">
      <t>ヒデ</t>
    </rPh>
    <rPh sb="5" eb="7">
      <t>チナイ</t>
    </rPh>
    <phoneticPr fontId="3"/>
  </si>
  <si>
    <t>住宅裏手</t>
    <rPh sb="0" eb="2">
      <t>ジュウタク</t>
    </rPh>
    <rPh sb="2" eb="4">
      <t>ウラテ</t>
    </rPh>
    <phoneticPr fontId="3"/>
  </si>
  <si>
    <t>蜂の巣にスプレー</t>
    <rPh sb="0" eb="1">
      <t>ハチ</t>
    </rPh>
    <rPh sb="2" eb="3">
      <t>ス</t>
    </rPh>
    <phoneticPr fontId="3"/>
  </si>
  <si>
    <t>防災無線・安心安全メール</t>
    <rPh sb="0" eb="2">
      <t>ボウサイ</t>
    </rPh>
    <rPh sb="2" eb="4">
      <t>ムセン</t>
    </rPh>
    <rPh sb="5" eb="7">
      <t>アンシン</t>
    </rPh>
    <rPh sb="7" eb="9">
      <t>アンゼン</t>
    </rPh>
    <phoneticPr fontId="3"/>
  </si>
  <si>
    <t>旧高清水町</t>
    <rPh sb="0" eb="1">
      <t>キュウ</t>
    </rPh>
    <rPh sb="1" eb="4">
      <t>タカシミズ</t>
    </rPh>
    <rPh sb="4" eb="5">
      <t>マチ</t>
    </rPh>
    <phoneticPr fontId="3"/>
  </si>
  <si>
    <t>高清水宿の沢６３－１</t>
    <rPh sb="0" eb="3">
      <t>タカシミズ</t>
    </rPh>
    <rPh sb="3" eb="4">
      <t>ヤド</t>
    </rPh>
    <rPh sb="5" eb="6">
      <t>サワ</t>
    </rPh>
    <phoneticPr fontId="3"/>
  </si>
  <si>
    <t>民家東側</t>
    <rPh sb="0" eb="2">
      <t>ミンカ</t>
    </rPh>
    <rPh sb="2" eb="4">
      <t>ヒガシガワ</t>
    </rPh>
    <phoneticPr fontId="3"/>
  </si>
  <si>
    <t>花山字本沢佐中地内</t>
    <rPh sb="0" eb="2">
      <t>ハナヤマ</t>
    </rPh>
    <rPh sb="2" eb="3">
      <t>アザ</t>
    </rPh>
    <rPh sb="3" eb="5">
      <t>ホンサワ</t>
    </rPh>
    <rPh sb="5" eb="6">
      <t>サ</t>
    </rPh>
    <rPh sb="6" eb="7">
      <t>チュウ</t>
    </rPh>
    <rPh sb="7" eb="9">
      <t>チナイ</t>
    </rPh>
    <phoneticPr fontId="3"/>
  </si>
  <si>
    <t>転作牧草地</t>
    <rPh sb="0" eb="2">
      <t>テンサク</t>
    </rPh>
    <rPh sb="2" eb="5">
      <t>ボクソウチ</t>
    </rPh>
    <phoneticPr fontId="3"/>
  </si>
  <si>
    <t>牧草ロールの発酵臭が誘引</t>
    <rPh sb="0" eb="2">
      <t>ボクソウ</t>
    </rPh>
    <rPh sb="6" eb="9">
      <t>ハッコウシュウ</t>
    </rPh>
    <rPh sb="10" eb="12">
      <t>ユウイン</t>
    </rPh>
    <phoneticPr fontId="3"/>
  </si>
  <si>
    <t>毎年出没</t>
    <rPh sb="0" eb="2">
      <t>マイトシ</t>
    </rPh>
    <rPh sb="2" eb="4">
      <t>シュツボツ</t>
    </rPh>
    <phoneticPr fontId="3"/>
  </si>
  <si>
    <t>例年は飼料の食害や桶の持ち去り</t>
    <rPh sb="0" eb="2">
      <t>レイネン</t>
    </rPh>
    <rPh sb="3" eb="5">
      <t>シリョウ</t>
    </rPh>
    <rPh sb="6" eb="8">
      <t>ショクガイ</t>
    </rPh>
    <rPh sb="9" eb="10">
      <t>オケ</t>
    </rPh>
    <rPh sb="11" eb="12">
      <t>モ</t>
    </rPh>
    <rPh sb="13" eb="14">
      <t>サ</t>
    </rPh>
    <phoneticPr fontId="3"/>
  </si>
  <si>
    <t>鳴子温泉鬼首字下谷地周辺</t>
    <rPh sb="0" eb="2">
      <t>ナルコ</t>
    </rPh>
    <rPh sb="2" eb="4">
      <t>オンセン</t>
    </rPh>
    <rPh sb="4" eb="6">
      <t>オニコウベ</t>
    </rPh>
    <rPh sb="6" eb="7">
      <t>アザ</t>
    </rPh>
    <rPh sb="7" eb="10">
      <t>シモヤチ</t>
    </rPh>
    <rPh sb="10" eb="12">
      <t>シュウヘン</t>
    </rPh>
    <phoneticPr fontId="3"/>
  </si>
  <si>
    <t>農業用倉庫</t>
    <rPh sb="0" eb="3">
      <t>ノウギョウヨウ</t>
    </rPh>
    <rPh sb="3" eb="5">
      <t>ソウコ</t>
    </rPh>
    <phoneticPr fontId="3"/>
  </si>
  <si>
    <t>シャッターこじ開け痕跡</t>
    <rPh sb="7" eb="8">
      <t>ア</t>
    </rPh>
    <rPh sb="9" eb="11">
      <t>コンセキ</t>
    </rPh>
    <phoneticPr fontId="3"/>
  </si>
  <si>
    <t>センサーブザー設置，パトロール</t>
    <rPh sb="7" eb="9">
      <t>セッチ</t>
    </rPh>
    <phoneticPr fontId="3"/>
  </si>
  <si>
    <t>一迫字沢田地内</t>
    <rPh sb="0" eb="2">
      <t>イチハサマ</t>
    </rPh>
    <rPh sb="2" eb="3">
      <t>アザ</t>
    </rPh>
    <rPh sb="3" eb="5">
      <t>サワダ</t>
    </rPh>
    <rPh sb="5" eb="6">
      <t>チ</t>
    </rPh>
    <rPh sb="6" eb="7">
      <t>ナイ</t>
    </rPh>
    <phoneticPr fontId="3"/>
  </si>
  <si>
    <t>草ロール保管場所</t>
    <rPh sb="0" eb="1">
      <t>クサ</t>
    </rPh>
    <rPh sb="4" eb="6">
      <t>ホカン</t>
    </rPh>
    <rPh sb="6" eb="8">
      <t>バショ</t>
    </rPh>
    <phoneticPr fontId="3"/>
  </si>
  <si>
    <t>ロールの保護</t>
    <rPh sb="4" eb="6">
      <t>ホゴ</t>
    </rPh>
    <phoneticPr fontId="3"/>
  </si>
  <si>
    <t>花山字草木沢大笹地内</t>
    <rPh sb="0" eb="2">
      <t>ハナヤマ</t>
    </rPh>
    <rPh sb="2" eb="3">
      <t>アザ</t>
    </rPh>
    <rPh sb="3" eb="5">
      <t>クサキ</t>
    </rPh>
    <rPh sb="5" eb="6">
      <t>サワ</t>
    </rPh>
    <rPh sb="6" eb="7">
      <t>オオ</t>
    </rPh>
    <rPh sb="7" eb="8">
      <t>ササ</t>
    </rPh>
    <rPh sb="8" eb="9">
      <t>チ</t>
    </rPh>
    <rPh sb="9" eb="10">
      <t>ナイ</t>
    </rPh>
    <phoneticPr fontId="3"/>
  </si>
  <si>
    <t>栗駒片子沢外鳥屋地内</t>
    <rPh sb="0" eb="2">
      <t>クリコマ</t>
    </rPh>
    <rPh sb="2" eb="4">
      <t>カタコ</t>
    </rPh>
    <rPh sb="4" eb="5">
      <t>サワ</t>
    </rPh>
    <rPh sb="5" eb="6">
      <t>ソト</t>
    </rPh>
    <rPh sb="6" eb="8">
      <t>トヤ</t>
    </rPh>
    <rPh sb="8" eb="9">
      <t>チ</t>
    </rPh>
    <rPh sb="9" eb="10">
      <t>ナイ</t>
    </rPh>
    <phoneticPr fontId="3"/>
  </si>
  <si>
    <t>警察署へ連絡済</t>
    <rPh sb="0" eb="2">
      <t>ケイサツ</t>
    </rPh>
    <rPh sb="2" eb="3">
      <t>ショ</t>
    </rPh>
    <rPh sb="4" eb="7">
      <t>レンラクズミ</t>
    </rPh>
    <phoneticPr fontId="3"/>
  </si>
  <si>
    <t>大倉字向前原地内</t>
    <rPh sb="0" eb="2">
      <t>オオクラ</t>
    </rPh>
    <rPh sb="2" eb="3">
      <t>アザ</t>
    </rPh>
    <rPh sb="3" eb="4">
      <t>ムカイ</t>
    </rPh>
    <rPh sb="4" eb="5">
      <t>マエ</t>
    </rPh>
    <rPh sb="5" eb="6">
      <t>ハラ</t>
    </rPh>
    <rPh sb="6" eb="8">
      <t>チナイ</t>
    </rPh>
    <phoneticPr fontId="3"/>
  </si>
  <si>
    <t>竹の子</t>
    <rPh sb="0" eb="1">
      <t>タケ</t>
    </rPh>
    <rPh sb="2" eb="3">
      <t>コ</t>
    </rPh>
    <phoneticPr fontId="3"/>
  </si>
  <si>
    <t>１０本折られる</t>
    <rPh sb="2" eb="3">
      <t>ホン</t>
    </rPh>
    <rPh sb="3" eb="4">
      <t>オ</t>
    </rPh>
    <phoneticPr fontId="3"/>
  </si>
  <si>
    <t>大倉字大倉山地内</t>
    <rPh sb="0" eb="2">
      <t>オオクラ</t>
    </rPh>
    <rPh sb="2" eb="3">
      <t>アザ</t>
    </rPh>
    <rPh sb="3" eb="6">
      <t>オオクラヤマ</t>
    </rPh>
    <rPh sb="6" eb="8">
      <t>チナイ</t>
    </rPh>
    <phoneticPr fontId="3"/>
  </si>
  <si>
    <t>犬小屋破損（餌とアリの巣）</t>
    <rPh sb="0" eb="3">
      <t>イヌゴヤ</t>
    </rPh>
    <rPh sb="3" eb="5">
      <t>ハソン</t>
    </rPh>
    <rPh sb="6" eb="7">
      <t>エサ</t>
    </rPh>
    <rPh sb="11" eb="12">
      <t>ス</t>
    </rPh>
    <phoneticPr fontId="3"/>
  </si>
  <si>
    <t>作並字鎌倉地内</t>
    <rPh sb="0" eb="2">
      <t>サクナミ</t>
    </rPh>
    <rPh sb="2" eb="3">
      <t>アザ</t>
    </rPh>
    <rPh sb="3" eb="5">
      <t>カマクラ</t>
    </rPh>
    <rPh sb="5" eb="7">
      <t>チナイ</t>
    </rPh>
    <phoneticPr fontId="3"/>
  </si>
  <si>
    <t>ニッカ橋下</t>
    <rPh sb="3" eb="4">
      <t>バシ</t>
    </rPh>
    <rPh sb="4" eb="5">
      <t>シタ</t>
    </rPh>
    <phoneticPr fontId="3"/>
  </si>
  <si>
    <t>新川字石田地内</t>
    <rPh sb="0" eb="2">
      <t>ニイカワ</t>
    </rPh>
    <rPh sb="2" eb="3">
      <t>アザ</t>
    </rPh>
    <rPh sb="3" eb="5">
      <t>イシダ</t>
    </rPh>
    <rPh sb="5" eb="7">
      <t>チナイ</t>
    </rPh>
    <phoneticPr fontId="3"/>
  </si>
  <si>
    <t>電気柵の不足箇所の対策強化を要請</t>
    <rPh sb="0" eb="3">
      <t>デンキサク</t>
    </rPh>
    <rPh sb="4" eb="6">
      <t>フソク</t>
    </rPh>
    <rPh sb="6" eb="8">
      <t>カショ</t>
    </rPh>
    <rPh sb="9" eb="11">
      <t>タイサク</t>
    </rPh>
    <rPh sb="11" eb="13">
      <t>キョウカ</t>
    </rPh>
    <rPh sb="14" eb="16">
      <t>ヨウセイ</t>
    </rPh>
    <phoneticPr fontId="3"/>
  </si>
  <si>
    <t>瀬峰薬沢東地内</t>
    <rPh sb="0" eb="2">
      <t>セミネ</t>
    </rPh>
    <rPh sb="2" eb="3">
      <t>ヤク</t>
    </rPh>
    <rPh sb="3" eb="4">
      <t>サワ</t>
    </rPh>
    <rPh sb="4" eb="5">
      <t>ヒガシ</t>
    </rPh>
    <rPh sb="5" eb="7">
      <t>チナイ</t>
    </rPh>
    <phoneticPr fontId="3"/>
  </si>
  <si>
    <t>栗駒文字葛峰前５８番地</t>
    <rPh sb="0" eb="2">
      <t>クリコマ</t>
    </rPh>
    <rPh sb="2" eb="4">
      <t>モジ</t>
    </rPh>
    <rPh sb="4" eb="5">
      <t>クズ</t>
    </rPh>
    <rPh sb="5" eb="6">
      <t>ミネ</t>
    </rPh>
    <rPh sb="6" eb="7">
      <t>ゼン</t>
    </rPh>
    <rPh sb="9" eb="11">
      <t>バンチ</t>
    </rPh>
    <phoneticPr fontId="3"/>
  </si>
  <si>
    <t>愛宕神社</t>
    <rPh sb="0" eb="2">
      <t>アタゴ</t>
    </rPh>
    <rPh sb="2" eb="4">
      <t>ジンジャ</t>
    </rPh>
    <phoneticPr fontId="3"/>
  </si>
  <si>
    <t>西側壁面のベンチに５０cm程度</t>
    <rPh sb="0" eb="2">
      <t>ニシガワ</t>
    </rPh>
    <rPh sb="2" eb="4">
      <t>ヘキメン</t>
    </rPh>
    <rPh sb="13" eb="15">
      <t>テイド</t>
    </rPh>
    <phoneticPr fontId="3"/>
  </si>
  <si>
    <t>瀬峰刈安沢地内</t>
    <rPh sb="0" eb="2">
      <t>セミネ</t>
    </rPh>
    <rPh sb="2" eb="3">
      <t>カ</t>
    </rPh>
    <rPh sb="3" eb="4">
      <t>ヤス</t>
    </rPh>
    <rPh sb="4" eb="5">
      <t>サワ</t>
    </rPh>
    <rPh sb="5" eb="7">
      <t>チナイ</t>
    </rPh>
    <phoneticPr fontId="3"/>
  </si>
  <si>
    <t>古川宮沢字一本杉地内</t>
    <rPh sb="0" eb="2">
      <t>フルカワ</t>
    </rPh>
    <rPh sb="2" eb="3">
      <t>ミヤ</t>
    </rPh>
    <rPh sb="3" eb="4">
      <t>サワ</t>
    </rPh>
    <rPh sb="4" eb="5">
      <t>アザ</t>
    </rPh>
    <rPh sb="5" eb="8">
      <t>イッポンスギ</t>
    </rPh>
    <rPh sb="8" eb="10">
      <t>チナイ</t>
    </rPh>
    <phoneticPr fontId="3"/>
  </si>
  <si>
    <t>草地</t>
    <rPh sb="0" eb="2">
      <t>クサチ</t>
    </rPh>
    <phoneticPr fontId="3"/>
  </si>
  <si>
    <t>電気柵設置済み</t>
    <rPh sb="0" eb="3">
      <t>デンキサク</t>
    </rPh>
    <rPh sb="3" eb="5">
      <t>セッチ</t>
    </rPh>
    <rPh sb="5" eb="6">
      <t>ズ</t>
    </rPh>
    <phoneticPr fontId="3"/>
  </si>
  <si>
    <t>家畜飼料（掘り返し）</t>
    <rPh sb="0" eb="2">
      <t>カチク</t>
    </rPh>
    <rPh sb="2" eb="4">
      <t>シリョウ</t>
    </rPh>
    <rPh sb="5" eb="6">
      <t>ホ</t>
    </rPh>
    <rPh sb="7" eb="8">
      <t>カエ</t>
    </rPh>
    <phoneticPr fontId="3"/>
  </si>
  <si>
    <t>作並字北子原地内</t>
    <rPh sb="0" eb="2">
      <t>サクナミ</t>
    </rPh>
    <rPh sb="2" eb="3">
      <t>アザ</t>
    </rPh>
    <rPh sb="3" eb="4">
      <t>キタ</t>
    </rPh>
    <rPh sb="4" eb="6">
      <t>コハラ</t>
    </rPh>
    <rPh sb="6" eb="8">
      <t>チナイ</t>
    </rPh>
    <phoneticPr fontId="3"/>
  </si>
  <si>
    <t>注意喚起パンフ・情報提供</t>
    <rPh sb="0" eb="2">
      <t>チュウイ</t>
    </rPh>
    <rPh sb="2" eb="4">
      <t>カンキ</t>
    </rPh>
    <rPh sb="8" eb="10">
      <t>ジョウホウ</t>
    </rPh>
    <rPh sb="10" eb="12">
      <t>テイキョウ</t>
    </rPh>
    <phoneticPr fontId="3"/>
  </si>
  <si>
    <t>鶯沢北郷菅原地内</t>
    <rPh sb="0" eb="2">
      <t>ウグイスザワ</t>
    </rPh>
    <rPh sb="2" eb="4">
      <t>ホクゴウ</t>
    </rPh>
    <rPh sb="4" eb="6">
      <t>スガワラ</t>
    </rPh>
    <rPh sb="6" eb="8">
      <t>チナイ</t>
    </rPh>
    <phoneticPr fontId="3"/>
  </si>
  <si>
    <t>軒先</t>
    <rPh sb="0" eb="2">
      <t>ノキサキ</t>
    </rPh>
    <phoneticPr fontId="3"/>
  </si>
  <si>
    <t>ニワトリの餌</t>
    <rPh sb="5" eb="6">
      <t>エサ</t>
    </rPh>
    <phoneticPr fontId="3"/>
  </si>
  <si>
    <t>瀬峰坂ノ下浦地内</t>
    <rPh sb="0" eb="2">
      <t>セミネ</t>
    </rPh>
    <rPh sb="2" eb="3">
      <t>サカ</t>
    </rPh>
    <rPh sb="4" eb="5">
      <t>シタ</t>
    </rPh>
    <rPh sb="5" eb="6">
      <t>ウラ</t>
    </rPh>
    <rPh sb="6" eb="8">
      <t>チナイ</t>
    </rPh>
    <phoneticPr fontId="3"/>
  </si>
  <si>
    <t>片子沢田高田北周辺</t>
    <rPh sb="0" eb="1">
      <t>カタ</t>
    </rPh>
    <rPh sb="1" eb="3">
      <t>コサワ</t>
    </rPh>
    <rPh sb="3" eb="4">
      <t>タ</t>
    </rPh>
    <rPh sb="4" eb="6">
      <t>タカタ</t>
    </rPh>
    <rPh sb="6" eb="7">
      <t>キタ</t>
    </rPh>
    <rPh sb="7" eb="9">
      <t>シュウヘン</t>
    </rPh>
    <phoneticPr fontId="3"/>
  </si>
  <si>
    <t>本吉町字津谷新明戸地内</t>
    <rPh sb="0" eb="3">
      <t>モトヨシチョウ</t>
    </rPh>
    <rPh sb="3" eb="4">
      <t>アザ</t>
    </rPh>
    <rPh sb="4" eb="5">
      <t>ツ</t>
    </rPh>
    <rPh sb="5" eb="6">
      <t>タニ</t>
    </rPh>
    <rPh sb="6" eb="7">
      <t>シン</t>
    </rPh>
    <rPh sb="7" eb="8">
      <t>メイ</t>
    </rPh>
    <rPh sb="8" eb="9">
      <t>ト</t>
    </rPh>
    <rPh sb="9" eb="11">
      <t>チナイ</t>
    </rPh>
    <phoneticPr fontId="3"/>
  </si>
  <si>
    <t>字落合地内</t>
    <rPh sb="0" eb="1">
      <t>アザ</t>
    </rPh>
    <rPh sb="1" eb="3">
      <t>オチアイ</t>
    </rPh>
    <rPh sb="3" eb="5">
      <t>チナイ</t>
    </rPh>
    <phoneticPr fontId="3"/>
  </si>
  <si>
    <t>上西側１６５</t>
    <rPh sb="0" eb="1">
      <t>カミ</t>
    </rPh>
    <rPh sb="1" eb="3">
      <t>ニシガワ</t>
    </rPh>
    <phoneticPr fontId="3"/>
  </si>
  <si>
    <t>ラップサイレージ5個</t>
    <rPh sb="9" eb="10">
      <t>コ</t>
    </rPh>
    <phoneticPr fontId="3"/>
  </si>
  <si>
    <t>宮床字五寺坊地内</t>
    <rPh sb="0" eb="2">
      <t>ミヤトコ</t>
    </rPh>
    <rPh sb="2" eb="3">
      <t>アザ</t>
    </rPh>
    <rPh sb="3" eb="4">
      <t>ゴ</t>
    </rPh>
    <rPh sb="4" eb="5">
      <t>テラ</t>
    </rPh>
    <rPh sb="5" eb="6">
      <t>ボウ</t>
    </rPh>
    <rPh sb="6" eb="8">
      <t>チナイ</t>
    </rPh>
    <phoneticPr fontId="3"/>
  </si>
  <si>
    <t>金成普賢童黒江地内</t>
    <rPh sb="0" eb="2">
      <t>カンナリ</t>
    </rPh>
    <rPh sb="2" eb="3">
      <t>フ</t>
    </rPh>
    <rPh sb="3" eb="4">
      <t>ケン</t>
    </rPh>
    <rPh sb="4" eb="5">
      <t>ドウ</t>
    </rPh>
    <rPh sb="5" eb="7">
      <t>クロエ</t>
    </rPh>
    <rPh sb="7" eb="9">
      <t>チナイ</t>
    </rPh>
    <phoneticPr fontId="3"/>
  </si>
  <si>
    <t>秋保町湯元字枇杷原１６－２地内</t>
    <rPh sb="0" eb="3">
      <t>アキウマチ</t>
    </rPh>
    <rPh sb="3" eb="5">
      <t>ユモト</t>
    </rPh>
    <rPh sb="5" eb="6">
      <t>アザ</t>
    </rPh>
    <rPh sb="6" eb="8">
      <t>ビワ</t>
    </rPh>
    <rPh sb="8" eb="9">
      <t>ハラ</t>
    </rPh>
    <rPh sb="13" eb="15">
      <t>チナイ</t>
    </rPh>
    <phoneticPr fontId="3"/>
  </si>
  <si>
    <t>遊歩道法面</t>
    <rPh sb="0" eb="3">
      <t>ユウホドウ</t>
    </rPh>
    <rPh sb="3" eb="5">
      <t>ノリメン</t>
    </rPh>
    <phoneticPr fontId="3"/>
  </si>
  <si>
    <t>志津字鷹巣地内</t>
    <rPh sb="0" eb="2">
      <t>シヅ</t>
    </rPh>
    <rPh sb="2" eb="3">
      <t>アザ</t>
    </rPh>
    <rPh sb="3" eb="5">
      <t>タカノス</t>
    </rPh>
    <rPh sb="5" eb="7">
      <t>チナイ</t>
    </rPh>
    <phoneticPr fontId="3"/>
  </si>
  <si>
    <t>秋保町湯元字細野原５地内</t>
    <rPh sb="0" eb="3">
      <t>アキウマチ</t>
    </rPh>
    <rPh sb="3" eb="5">
      <t>ユモト</t>
    </rPh>
    <rPh sb="5" eb="6">
      <t>アザ</t>
    </rPh>
    <rPh sb="6" eb="9">
      <t>ホソノハラ</t>
    </rPh>
    <rPh sb="10" eb="12">
      <t>チナイ</t>
    </rPh>
    <phoneticPr fontId="3"/>
  </si>
  <si>
    <t>市道境野湯元線</t>
    <rPh sb="0" eb="2">
      <t>シドウ</t>
    </rPh>
    <rPh sb="2" eb="4">
      <t>サカイノ</t>
    </rPh>
    <rPh sb="4" eb="6">
      <t>ユモト</t>
    </rPh>
    <rPh sb="6" eb="7">
      <t>セン</t>
    </rPh>
    <phoneticPr fontId="3"/>
  </si>
  <si>
    <t>大鷹沢三沢字堤上地内</t>
    <rPh sb="0" eb="3">
      <t>オオタカサワ</t>
    </rPh>
    <rPh sb="3" eb="5">
      <t>ミサワ</t>
    </rPh>
    <rPh sb="5" eb="6">
      <t>アザ</t>
    </rPh>
    <rPh sb="6" eb="7">
      <t>ツツミ</t>
    </rPh>
    <rPh sb="7" eb="8">
      <t>ウエ</t>
    </rPh>
    <rPh sb="8" eb="10">
      <t>チナイ</t>
    </rPh>
    <phoneticPr fontId="3"/>
  </si>
  <si>
    <t>15羽被害</t>
    <rPh sb="2" eb="3">
      <t>ワ</t>
    </rPh>
    <rPh sb="3" eb="5">
      <t>ヒガイ</t>
    </rPh>
    <phoneticPr fontId="3"/>
  </si>
  <si>
    <t>金網破損</t>
    <rPh sb="0" eb="2">
      <t>カナアミ</t>
    </rPh>
    <rPh sb="2" eb="4">
      <t>ハソン</t>
    </rPh>
    <phoneticPr fontId="3"/>
  </si>
  <si>
    <t>花山字本沢沼山５２－２地内</t>
    <rPh sb="0" eb="2">
      <t>ハナヤマ</t>
    </rPh>
    <rPh sb="2" eb="3">
      <t>アザ</t>
    </rPh>
    <rPh sb="3" eb="5">
      <t>ホンサワ</t>
    </rPh>
    <rPh sb="5" eb="6">
      <t>ヌマ</t>
    </rPh>
    <rPh sb="6" eb="7">
      <t>ヤマ</t>
    </rPh>
    <rPh sb="11" eb="13">
      <t>チナイ</t>
    </rPh>
    <phoneticPr fontId="3"/>
  </si>
  <si>
    <t>栗駒沼倉東沼ヶ森地内</t>
    <rPh sb="0" eb="2">
      <t>クリコマ</t>
    </rPh>
    <rPh sb="2" eb="4">
      <t>ヌマクラ</t>
    </rPh>
    <rPh sb="4" eb="5">
      <t>ヒガシ</t>
    </rPh>
    <rPh sb="5" eb="6">
      <t>ヌマ</t>
    </rPh>
    <rPh sb="7" eb="8">
      <t>モリ</t>
    </rPh>
    <rPh sb="8" eb="10">
      <t>チナイ</t>
    </rPh>
    <phoneticPr fontId="3"/>
  </si>
  <si>
    <t>起点標注を引き裂いた痕</t>
    <rPh sb="0" eb="2">
      <t>キテン</t>
    </rPh>
    <rPh sb="2" eb="3">
      <t>ヒョウ</t>
    </rPh>
    <rPh sb="3" eb="4">
      <t>チュウ</t>
    </rPh>
    <rPh sb="5" eb="6">
      <t>ヒ</t>
    </rPh>
    <rPh sb="7" eb="8">
      <t>サ</t>
    </rPh>
    <rPh sb="10" eb="11">
      <t>アト</t>
    </rPh>
    <phoneticPr fontId="3"/>
  </si>
  <si>
    <t>鳴子温泉字上鳴子１３６周辺</t>
    <rPh sb="0" eb="2">
      <t>ナルコ</t>
    </rPh>
    <rPh sb="2" eb="4">
      <t>オンセン</t>
    </rPh>
    <rPh sb="4" eb="5">
      <t>アザ</t>
    </rPh>
    <rPh sb="5" eb="8">
      <t>カミナルコ</t>
    </rPh>
    <rPh sb="11" eb="13">
      <t>シュウヘン</t>
    </rPh>
    <phoneticPr fontId="3"/>
  </si>
  <si>
    <t>民家裏</t>
    <rPh sb="0" eb="2">
      <t>ミンカ</t>
    </rPh>
    <rPh sb="2" eb="3">
      <t>ウラ</t>
    </rPh>
    <phoneticPr fontId="3"/>
  </si>
  <si>
    <t>深夜に侵入した形跡</t>
    <rPh sb="0" eb="2">
      <t>シンヤ</t>
    </rPh>
    <rPh sb="3" eb="5">
      <t>シンニュウ</t>
    </rPh>
    <rPh sb="7" eb="9">
      <t>ケイセキ</t>
    </rPh>
    <phoneticPr fontId="3"/>
  </si>
  <si>
    <t>鹿島台広長字湿畑地内</t>
    <rPh sb="0" eb="3">
      <t>カシマダイ</t>
    </rPh>
    <rPh sb="3" eb="5">
      <t>ヒロナガ</t>
    </rPh>
    <rPh sb="5" eb="6">
      <t>アザ</t>
    </rPh>
    <rPh sb="6" eb="7">
      <t>シツ</t>
    </rPh>
    <rPh sb="7" eb="9">
      <t>ハタチ</t>
    </rPh>
    <rPh sb="9" eb="10">
      <t>ナイ</t>
    </rPh>
    <phoneticPr fontId="3"/>
  </si>
  <si>
    <t>県道利府松山線付近</t>
    <rPh sb="0" eb="2">
      <t>ケンドウ</t>
    </rPh>
    <rPh sb="2" eb="4">
      <t>リフ</t>
    </rPh>
    <rPh sb="4" eb="6">
      <t>マツヤマ</t>
    </rPh>
    <rPh sb="6" eb="7">
      <t>セン</t>
    </rPh>
    <rPh sb="7" eb="9">
      <t>フキン</t>
    </rPh>
    <phoneticPr fontId="3"/>
  </si>
  <si>
    <t>岩出山下一栗字片岸浦地内</t>
    <rPh sb="0" eb="3">
      <t>イワデヤマ</t>
    </rPh>
    <rPh sb="3" eb="4">
      <t>シタ</t>
    </rPh>
    <rPh sb="4" eb="5">
      <t>イチ</t>
    </rPh>
    <rPh sb="5" eb="6">
      <t>クリ</t>
    </rPh>
    <rPh sb="6" eb="7">
      <t>アザ</t>
    </rPh>
    <rPh sb="7" eb="8">
      <t>カタ</t>
    </rPh>
    <rPh sb="8" eb="9">
      <t>キシ</t>
    </rPh>
    <rPh sb="9" eb="10">
      <t>ウラ</t>
    </rPh>
    <rPh sb="10" eb="12">
      <t>チナイ</t>
    </rPh>
    <phoneticPr fontId="3"/>
  </si>
  <si>
    <t>岩出山下一栗字一本杉地内</t>
    <rPh sb="0" eb="3">
      <t>イワデヤマ</t>
    </rPh>
    <rPh sb="3" eb="4">
      <t>シモ</t>
    </rPh>
    <rPh sb="4" eb="5">
      <t>イチ</t>
    </rPh>
    <rPh sb="5" eb="6">
      <t>クリ</t>
    </rPh>
    <rPh sb="6" eb="7">
      <t>アザ</t>
    </rPh>
    <rPh sb="7" eb="10">
      <t>イッポンスギ</t>
    </rPh>
    <rPh sb="10" eb="12">
      <t>チナイ</t>
    </rPh>
    <phoneticPr fontId="3"/>
  </si>
  <si>
    <t>岩出山池月字下宮道合地内</t>
    <rPh sb="0" eb="3">
      <t>イワデヤマ</t>
    </rPh>
    <rPh sb="3" eb="5">
      <t>イケヅキ</t>
    </rPh>
    <rPh sb="5" eb="6">
      <t>アザ</t>
    </rPh>
    <rPh sb="6" eb="8">
      <t>シモミヤ</t>
    </rPh>
    <rPh sb="8" eb="9">
      <t>ミチ</t>
    </rPh>
    <rPh sb="9" eb="10">
      <t>ゴウ</t>
    </rPh>
    <rPh sb="10" eb="12">
      <t>チナイ</t>
    </rPh>
    <phoneticPr fontId="3"/>
  </si>
  <si>
    <t>下野目字上後谷沢地内</t>
    <rPh sb="0" eb="3">
      <t>シモノメ</t>
    </rPh>
    <rPh sb="3" eb="4">
      <t>アザ</t>
    </rPh>
    <rPh sb="4" eb="5">
      <t>カミ</t>
    </rPh>
    <rPh sb="5" eb="6">
      <t>アト</t>
    </rPh>
    <rPh sb="6" eb="7">
      <t>タニ</t>
    </rPh>
    <rPh sb="7" eb="8">
      <t>サワ</t>
    </rPh>
    <rPh sb="8" eb="10">
      <t>チナイ</t>
    </rPh>
    <phoneticPr fontId="3"/>
  </si>
  <si>
    <t>花山字本沢百目木地内</t>
    <rPh sb="0" eb="2">
      <t>ハナヤマ</t>
    </rPh>
    <rPh sb="2" eb="3">
      <t>アザ</t>
    </rPh>
    <rPh sb="3" eb="5">
      <t>ホンサワ</t>
    </rPh>
    <rPh sb="5" eb="6">
      <t>ヒャク</t>
    </rPh>
    <rPh sb="6" eb="7">
      <t>モク</t>
    </rPh>
    <rPh sb="7" eb="8">
      <t>キ</t>
    </rPh>
    <rPh sb="8" eb="10">
      <t>チナイ</t>
    </rPh>
    <phoneticPr fontId="3"/>
  </si>
  <si>
    <t>爪痕・足痕</t>
    <rPh sb="0" eb="2">
      <t>ツメアト</t>
    </rPh>
    <rPh sb="3" eb="5">
      <t>アシアト</t>
    </rPh>
    <phoneticPr fontId="3"/>
  </si>
  <si>
    <t>一迫片子沢岩下地内</t>
    <rPh sb="0" eb="2">
      <t>イチハサマ</t>
    </rPh>
    <rPh sb="2" eb="3">
      <t>カタ</t>
    </rPh>
    <rPh sb="3" eb="5">
      <t>コサワ</t>
    </rPh>
    <rPh sb="5" eb="7">
      <t>イワシタ</t>
    </rPh>
    <rPh sb="7" eb="9">
      <t>チナイ</t>
    </rPh>
    <phoneticPr fontId="3"/>
  </si>
  <si>
    <t>花山字草木沢角間地内</t>
    <rPh sb="0" eb="2">
      <t>ハナヤマ</t>
    </rPh>
    <rPh sb="2" eb="3">
      <t>アザ</t>
    </rPh>
    <rPh sb="3" eb="6">
      <t>クサキサワ</t>
    </rPh>
    <rPh sb="6" eb="8">
      <t>カクマ</t>
    </rPh>
    <rPh sb="8" eb="10">
      <t>チナイ</t>
    </rPh>
    <phoneticPr fontId="3"/>
  </si>
  <si>
    <t>牛飼料</t>
    <rPh sb="0" eb="1">
      <t>ギュウ</t>
    </rPh>
    <rPh sb="1" eb="3">
      <t>シリョウ</t>
    </rPh>
    <phoneticPr fontId="3"/>
  </si>
  <si>
    <t>7/25に箱わな設置予定</t>
    <rPh sb="5" eb="6">
      <t>ハコ</t>
    </rPh>
    <rPh sb="8" eb="10">
      <t>セッチ</t>
    </rPh>
    <rPh sb="10" eb="12">
      <t>ヨテイ</t>
    </rPh>
    <phoneticPr fontId="3"/>
  </si>
  <si>
    <t>高清水宿の沢地内</t>
    <rPh sb="0" eb="3">
      <t>タカシミズ</t>
    </rPh>
    <rPh sb="3" eb="4">
      <t>ヤド</t>
    </rPh>
    <rPh sb="5" eb="6">
      <t>サワ</t>
    </rPh>
    <rPh sb="6" eb="8">
      <t>チナイ</t>
    </rPh>
    <phoneticPr fontId="3"/>
  </si>
  <si>
    <t>堤防</t>
    <rPh sb="0" eb="2">
      <t>テイボウ</t>
    </rPh>
    <phoneticPr fontId="3"/>
  </si>
  <si>
    <t>岩出山下野目字南山地内</t>
    <rPh sb="0" eb="3">
      <t>イワデヤマ</t>
    </rPh>
    <rPh sb="3" eb="6">
      <t>シモノメ</t>
    </rPh>
    <rPh sb="6" eb="7">
      <t>アザ</t>
    </rPh>
    <rPh sb="7" eb="9">
      <t>ミナミヤマ</t>
    </rPh>
    <rPh sb="9" eb="11">
      <t>チナイ</t>
    </rPh>
    <phoneticPr fontId="3"/>
  </si>
  <si>
    <t>足痕</t>
    <rPh sb="0" eb="2">
      <t>アシアト</t>
    </rPh>
    <phoneticPr fontId="3"/>
  </si>
  <si>
    <t>朝夕の爆竹，パトロール</t>
    <rPh sb="0" eb="2">
      <t>アサユウ</t>
    </rPh>
    <rPh sb="3" eb="5">
      <t>バクチク</t>
    </rPh>
    <phoneticPr fontId="3"/>
  </si>
  <si>
    <t>若柳字上畑岡米ヶ浦地内</t>
    <rPh sb="0" eb="2">
      <t>ワカヤナギ</t>
    </rPh>
    <rPh sb="2" eb="3">
      <t>アザ</t>
    </rPh>
    <rPh sb="3" eb="6">
      <t>カミハタオカ</t>
    </rPh>
    <rPh sb="6" eb="7">
      <t>ヨネ</t>
    </rPh>
    <rPh sb="8" eb="9">
      <t>ウラ</t>
    </rPh>
    <rPh sb="9" eb="11">
      <t>チナイ</t>
    </rPh>
    <phoneticPr fontId="3"/>
  </si>
  <si>
    <t>ＮＴＴ畑岡電話交換局付近</t>
    <rPh sb="3" eb="5">
      <t>ハタオカ</t>
    </rPh>
    <rPh sb="5" eb="7">
      <t>デンワ</t>
    </rPh>
    <rPh sb="7" eb="10">
      <t>コウカンキョク</t>
    </rPh>
    <rPh sb="10" eb="12">
      <t>フキン</t>
    </rPh>
    <phoneticPr fontId="3"/>
  </si>
  <si>
    <t>区長に連絡</t>
    <rPh sb="0" eb="2">
      <t>クチョウ</t>
    </rPh>
    <rPh sb="3" eb="5">
      <t>レンラク</t>
    </rPh>
    <phoneticPr fontId="3"/>
  </si>
  <si>
    <t>トウモロコシ20本</t>
    <rPh sb="8" eb="9">
      <t>ホン</t>
    </rPh>
    <phoneticPr fontId="3"/>
  </si>
  <si>
    <t>一迫片子沢外の沢１１</t>
    <rPh sb="0" eb="2">
      <t>イチハサマ</t>
    </rPh>
    <rPh sb="2" eb="3">
      <t>カタ</t>
    </rPh>
    <rPh sb="3" eb="5">
      <t>コサワ</t>
    </rPh>
    <rPh sb="5" eb="6">
      <t>ソト</t>
    </rPh>
    <rPh sb="7" eb="8">
      <t>サワ</t>
    </rPh>
    <phoneticPr fontId="3"/>
  </si>
  <si>
    <t>風の沢ミュージアム付近</t>
    <rPh sb="9" eb="11">
      <t>フキン</t>
    </rPh>
    <phoneticPr fontId="3"/>
  </si>
  <si>
    <t>花山本沢百目木２５</t>
    <rPh sb="0" eb="2">
      <t>ハナヤマ</t>
    </rPh>
    <rPh sb="2" eb="4">
      <t>ホンサワ</t>
    </rPh>
    <rPh sb="4" eb="5">
      <t>ヒャク</t>
    </rPh>
    <rPh sb="5" eb="6">
      <t>モク</t>
    </rPh>
    <rPh sb="6" eb="7">
      <t>キ</t>
    </rPh>
    <phoneticPr fontId="3"/>
  </si>
  <si>
    <t>牛舎内を荒らされた</t>
    <rPh sb="0" eb="2">
      <t>ギュウシャ</t>
    </rPh>
    <rPh sb="2" eb="3">
      <t>ナイ</t>
    </rPh>
    <rPh sb="4" eb="5">
      <t>ア</t>
    </rPh>
    <phoneticPr fontId="3"/>
  </si>
  <si>
    <t>栗駒文字上向７６－１０</t>
    <rPh sb="0" eb="2">
      <t>クリコマ</t>
    </rPh>
    <rPh sb="2" eb="4">
      <t>モジ</t>
    </rPh>
    <rPh sb="4" eb="5">
      <t>ウワ</t>
    </rPh>
    <rPh sb="5" eb="6">
      <t>ムカイ</t>
    </rPh>
    <phoneticPr fontId="3"/>
  </si>
  <si>
    <t>倉庫</t>
    <rPh sb="0" eb="2">
      <t>ソウコ</t>
    </rPh>
    <phoneticPr fontId="3"/>
  </si>
  <si>
    <t>倉庫の施錠指導</t>
    <rPh sb="0" eb="2">
      <t>ソウコ</t>
    </rPh>
    <rPh sb="3" eb="5">
      <t>セジョウ</t>
    </rPh>
    <rPh sb="5" eb="7">
      <t>シドウ</t>
    </rPh>
    <phoneticPr fontId="3"/>
  </si>
  <si>
    <t>現状確認後，決定</t>
    <rPh sb="0" eb="2">
      <t>ゲンジョウ</t>
    </rPh>
    <rPh sb="2" eb="4">
      <t>カクニン</t>
    </rPh>
    <rPh sb="4" eb="5">
      <t>ゴ</t>
    </rPh>
    <rPh sb="6" eb="8">
      <t>ケッテイ</t>
    </rPh>
    <phoneticPr fontId="3"/>
  </si>
  <si>
    <t>小野，及び富谷町一ノ関</t>
    <rPh sb="0" eb="2">
      <t>オノ</t>
    </rPh>
    <rPh sb="3" eb="4">
      <t>オヨ</t>
    </rPh>
    <rPh sb="5" eb="7">
      <t>トミヤ</t>
    </rPh>
    <rPh sb="7" eb="8">
      <t>チョウ</t>
    </rPh>
    <rPh sb="8" eb="9">
      <t>イチ</t>
    </rPh>
    <rPh sb="10" eb="11">
      <t>セキ</t>
    </rPh>
    <phoneticPr fontId="3"/>
  </si>
  <si>
    <t>大和町と富谷町境の道路</t>
    <rPh sb="0" eb="3">
      <t>タイワチョウ</t>
    </rPh>
    <rPh sb="4" eb="7">
      <t>トミヤマチ</t>
    </rPh>
    <rPh sb="7" eb="8">
      <t>サカイ</t>
    </rPh>
    <rPh sb="9" eb="11">
      <t>ドウロ</t>
    </rPh>
    <phoneticPr fontId="3"/>
  </si>
  <si>
    <t>吉田字玉ヶ池東８</t>
    <rPh sb="0" eb="2">
      <t>ヨシダ</t>
    </rPh>
    <rPh sb="2" eb="3">
      <t>アザ</t>
    </rPh>
    <rPh sb="3" eb="4">
      <t>タマ</t>
    </rPh>
    <rPh sb="5" eb="6">
      <t>イケ</t>
    </rPh>
    <rPh sb="6" eb="7">
      <t>ヒガシ</t>
    </rPh>
    <phoneticPr fontId="3"/>
  </si>
  <si>
    <t>現地確認する</t>
    <rPh sb="0" eb="2">
      <t>ゲンチ</t>
    </rPh>
    <rPh sb="2" eb="4">
      <t>カクニン</t>
    </rPh>
    <phoneticPr fontId="3"/>
  </si>
  <si>
    <t>頻繁に来る場合はわな設置を検討</t>
    <rPh sb="0" eb="2">
      <t>ヒンパン</t>
    </rPh>
    <rPh sb="3" eb="4">
      <t>ク</t>
    </rPh>
    <rPh sb="5" eb="7">
      <t>バアイ</t>
    </rPh>
    <rPh sb="10" eb="12">
      <t>セッチ</t>
    </rPh>
    <rPh sb="13" eb="15">
      <t>ケントウ</t>
    </rPh>
    <phoneticPr fontId="3"/>
  </si>
  <si>
    <t>瀬峰清水山２２</t>
    <rPh sb="0" eb="2">
      <t>セミネ</t>
    </rPh>
    <rPh sb="2" eb="5">
      <t>シミズヤマ</t>
    </rPh>
    <phoneticPr fontId="3"/>
  </si>
  <si>
    <t>民家敷地内</t>
    <rPh sb="0" eb="2">
      <t>ミンカ</t>
    </rPh>
    <rPh sb="2" eb="4">
      <t>シキチ</t>
    </rPh>
    <rPh sb="4" eb="5">
      <t>ナイ</t>
    </rPh>
    <phoneticPr fontId="3"/>
  </si>
  <si>
    <t>市道津谷新明戸8号線</t>
    <rPh sb="0" eb="2">
      <t>シドウ</t>
    </rPh>
    <rPh sb="2" eb="4">
      <t>ツヤ</t>
    </rPh>
    <rPh sb="4" eb="5">
      <t>シン</t>
    </rPh>
    <rPh sb="5" eb="6">
      <t>アケ</t>
    </rPh>
    <rPh sb="6" eb="7">
      <t>ド</t>
    </rPh>
    <rPh sb="8" eb="10">
      <t>ゴウセン</t>
    </rPh>
    <phoneticPr fontId="3"/>
  </si>
  <si>
    <t>岩出山下野目字座散乱木地内</t>
    <rPh sb="0" eb="3">
      <t>イワデヤマ</t>
    </rPh>
    <rPh sb="3" eb="6">
      <t>シモノメ</t>
    </rPh>
    <rPh sb="6" eb="7">
      <t>アザ</t>
    </rPh>
    <rPh sb="7" eb="8">
      <t>ザ</t>
    </rPh>
    <rPh sb="8" eb="9">
      <t>チ</t>
    </rPh>
    <rPh sb="9" eb="10">
      <t>ラン</t>
    </rPh>
    <rPh sb="10" eb="11">
      <t>キ</t>
    </rPh>
    <rPh sb="11" eb="13">
      <t>チナイ</t>
    </rPh>
    <phoneticPr fontId="3"/>
  </si>
  <si>
    <t>飼料</t>
    <rPh sb="0" eb="2">
      <t>シリョウ</t>
    </rPh>
    <phoneticPr fontId="3"/>
  </si>
  <si>
    <t>国道</t>
    <rPh sb="0" eb="2">
      <t>コクドウ</t>
    </rPh>
    <phoneticPr fontId="3"/>
  </si>
  <si>
    <t>芋沢字下清水地内</t>
    <rPh sb="0" eb="1">
      <t>イモ</t>
    </rPh>
    <rPh sb="1" eb="2">
      <t>ザワ</t>
    </rPh>
    <rPh sb="2" eb="3">
      <t>アザ</t>
    </rPh>
    <rPh sb="3" eb="4">
      <t>シモ</t>
    </rPh>
    <rPh sb="4" eb="6">
      <t>シミズ</t>
    </rPh>
    <rPh sb="6" eb="7">
      <t>チ</t>
    </rPh>
    <rPh sb="7" eb="8">
      <t>ナイ</t>
    </rPh>
    <phoneticPr fontId="3"/>
  </si>
  <si>
    <t>字萩崎・字矢立地内</t>
    <rPh sb="0" eb="1">
      <t>アザ</t>
    </rPh>
    <rPh sb="1" eb="3">
      <t>ハギザキ</t>
    </rPh>
    <rPh sb="4" eb="5">
      <t>アザ</t>
    </rPh>
    <rPh sb="5" eb="7">
      <t>ヤタテ</t>
    </rPh>
    <rPh sb="7" eb="9">
      <t>チナイ</t>
    </rPh>
    <phoneticPr fontId="3"/>
  </si>
  <si>
    <t>小村崎字鍛冶屋敷５１－２</t>
    <rPh sb="0" eb="2">
      <t>コムラ</t>
    </rPh>
    <rPh sb="2" eb="3">
      <t>サキ</t>
    </rPh>
    <rPh sb="3" eb="4">
      <t>アザ</t>
    </rPh>
    <rPh sb="4" eb="6">
      <t>カジ</t>
    </rPh>
    <rPh sb="6" eb="8">
      <t>ヤシキ</t>
    </rPh>
    <phoneticPr fontId="3"/>
  </si>
  <si>
    <t>仔ウシ用餌・乳牛用飼料</t>
    <rPh sb="0" eb="1">
      <t>コ</t>
    </rPh>
    <rPh sb="3" eb="4">
      <t>ヨウ</t>
    </rPh>
    <rPh sb="4" eb="5">
      <t>エサ</t>
    </rPh>
    <rPh sb="6" eb="9">
      <t>ニュウギュウヨウ</t>
    </rPh>
    <rPh sb="9" eb="11">
      <t>シリョウ</t>
    </rPh>
    <phoneticPr fontId="3"/>
  </si>
  <si>
    <t>注意喚起回覧</t>
    <rPh sb="0" eb="2">
      <t>チュウイ</t>
    </rPh>
    <rPh sb="2" eb="4">
      <t>カンキ</t>
    </rPh>
    <rPh sb="4" eb="6">
      <t>カイラン</t>
    </rPh>
    <phoneticPr fontId="3"/>
  </si>
  <si>
    <t>福岡深谷字栃原山付近</t>
    <rPh sb="0" eb="2">
      <t>フクオカ</t>
    </rPh>
    <rPh sb="2" eb="4">
      <t>フカヤ</t>
    </rPh>
    <rPh sb="4" eb="5">
      <t>アザ</t>
    </rPh>
    <rPh sb="5" eb="7">
      <t>トチハラ</t>
    </rPh>
    <rPh sb="7" eb="8">
      <t>ヤマ</t>
    </rPh>
    <rPh sb="8" eb="10">
      <t>フキン</t>
    </rPh>
    <phoneticPr fontId="3"/>
  </si>
  <si>
    <t>遠刈田温泉字北原尾地内</t>
    <rPh sb="0" eb="3">
      <t>トオガッタ</t>
    </rPh>
    <rPh sb="3" eb="5">
      <t>オンセン</t>
    </rPh>
    <rPh sb="5" eb="6">
      <t>アザ</t>
    </rPh>
    <rPh sb="6" eb="8">
      <t>キタハラ</t>
    </rPh>
    <rPh sb="8" eb="9">
      <t>オ</t>
    </rPh>
    <rPh sb="9" eb="11">
      <t>チナイ</t>
    </rPh>
    <phoneticPr fontId="3"/>
  </si>
  <si>
    <t>飼料倉庫街壁・屋根破損</t>
    <rPh sb="0" eb="2">
      <t>シリョウ</t>
    </rPh>
    <rPh sb="2" eb="5">
      <t>ソウコガイ</t>
    </rPh>
    <rPh sb="5" eb="6">
      <t>ヘキ</t>
    </rPh>
    <rPh sb="7" eb="9">
      <t>ヤネ</t>
    </rPh>
    <rPh sb="9" eb="11">
      <t>ハソン</t>
    </rPh>
    <phoneticPr fontId="3"/>
  </si>
  <si>
    <t>遠刈田温泉字新地東裏山地内</t>
    <rPh sb="0" eb="3">
      <t>トオガッタ</t>
    </rPh>
    <rPh sb="3" eb="5">
      <t>オンセン</t>
    </rPh>
    <rPh sb="5" eb="6">
      <t>アザ</t>
    </rPh>
    <rPh sb="6" eb="8">
      <t>シンチ</t>
    </rPh>
    <rPh sb="8" eb="9">
      <t>ヒガシ</t>
    </rPh>
    <rPh sb="9" eb="11">
      <t>ウラヤマ</t>
    </rPh>
    <rPh sb="11" eb="13">
      <t>チナイ</t>
    </rPh>
    <phoneticPr fontId="3"/>
  </si>
  <si>
    <t>小原字江志山付近</t>
    <rPh sb="0" eb="2">
      <t>オバラ</t>
    </rPh>
    <rPh sb="2" eb="3">
      <t>アザ</t>
    </rPh>
    <rPh sb="3" eb="5">
      <t>エシ</t>
    </rPh>
    <rPh sb="5" eb="6">
      <t>ヤマ</t>
    </rPh>
    <rPh sb="6" eb="8">
      <t>フキン</t>
    </rPh>
    <phoneticPr fontId="3"/>
  </si>
  <si>
    <t>七ヶ宿町</t>
    <rPh sb="0" eb="1">
      <t>シチ</t>
    </rPh>
    <rPh sb="2" eb="4">
      <t>シュクマチ</t>
    </rPh>
    <phoneticPr fontId="3"/>
  </si>
  <si>
    <t>杉の皮剥被害</t>
    <rPh sb="0" eb="1">
      <t>スギ</t>
    </rPh>
    <rPh sb="2" eb="4">
      <t>カワハギ</t>
    </rPh>
    <rPh sb="4" eb="6">
      <t>ヒガイ</t>
    </rPh>
    <phoneticPr fontId="3"/>
  </si>
  <si>
    <t>遠刈田温泉字七日原５８地内</t>
    <rPh sb="0" eb="3">
      <t>トオガッタ</t>
    </rPh>
    <rPh sb="3" eb="5">
      <t>オンセン</t>
    </rPh>
    <rPh sb="5" eb="6">
      <t>アザ</t>
    </rPh>
    <rPh sb="6" eb="9">
      <t>ナノカハラ</t>
    </rPh>
    <rPh sb="11" eb="13">
      <t>チナイ</t>
    </rPh>
    <phoneticPr fontId="3"/>
  </si>
  <si>
    <t>牛舎へ侵入</t>
    <rPh sb="0" eb="2">
      <t>ギュウシャ</t>
    </rPh>
    <rPh sb="3" eb="5">
      <t>シンニュウ</t>
    </rPh>
    <phoneticPr fontId="3"/>
  </si>
  <si>
    <t>山林内で食べた形跡あり</t>
    <rPh sb="0" eb="3">
      <t>サンリンナイ</t>
    </rPh>
    <rPh sb="4" eb="5">
      <t>タ</t>
    </rPh>
    <rPh sb="7" eb="9">
      <t>ケイセキ</t>
    </rPh>
    <phoneticPr fontId="3"/>
  </si>
  <si>
    <t>鶴巣太田字屋敷下１１１番地の１</t>
    <rPh sb="0" eb="2">
      <t>ツルス</t>
    </rPh>
    <rPh sb="2" eb="4">
      <t>オオタ</t>
    </rPh>
    <rPh sb="4" eb="5">
      <t>アザ</t>
    </rPh>
    <rPh sb="5" eb="7">
      <t>ヤシキ</t>
    </rPh>
    <rPh sb="7" eb="8">
      <t>シタ</t>
    </rPh>
    <rPh sb="11" eb="13">
      <t>バンチ</t>
    </rPh>
    <phoneticPr fontId="3"/>
  </si>
  <si>
    <t>細尾地区</t>
    <rPh sb="0" eb="1">
      <t>ホソ</t>
    </rPh>
    <rPh sb="1" eb="2">
      <t>オ</t>
    </rPh>
    <rPh sb="2" eb="4">
      <t>チク</t>
    </rPh>
    <phoneticPr fontId="3"/>
  </si>
  <si>
    <t>阿宵月151-20先</t>
    <rPh sb="0" eb="1">
      <t>ア</t>
    </rPh>
    <rPh sb="1" eb="2">
      <t>ヨイ</t>
    </rPh>
    <rPh sb="2" eb="3">
      <t>ツキ</t>
    </rPh>
    <rPh sb="9" eb="10">
      <t>サキ</t>
    </rPh>
    <phoneticPr fontId="3"/>
  </si>
  <si>
    <t>峠田地区</t>
    <rPh sb="0" eb="1">
      <t>トウゲ</t>
    </rPh>
    <rPh sb="1" eb="2">
      <t>タ</t>
    </rPh>
    <rPh sb="2" eb="4">
      <t>チク</t>
    </rPh>
    <phoneticPr fontId="3"/>
  </si>
  <si>
    <t>滑津地区</t>
    <rPh sb="0" eb="1">
      <t>ナメ</t>
    </rPh>
    <rPh sb="1" eb="2">
      <t>ツ</t>
    </rPh>
    <rPh sb="2" eb="4">
      <t>チク</t>
    </rPh>
    <phoneticPr fontId="3"/>
  </si>
  <si>
    <t>遠刈田温泉字八山地区</t>
    <rPh sb="0" eb="1">
      <t>トオ</t>
    </rPh>
    <rPh sb="1" eb="3">
      <t>カッタ</t>
    </rPh>
    <rPh sb="3" eb="5">
      <t>オンセン</t>
    </rPh>
    <rPh sb="5" eb="6">
      <t>アザ</t>
    </rPh>
    <rPh sb="6" eb="7">
      <t>ハチ</t>
    </rPh>
    <rPh sb="7" eb="8">
      <t>ヤマ</t>
    </rPh>
    <rPh sb="8" eb="10">
      <t>チク</t>
    </rPh>
    <phoneticPr fontId="3"/>
  </si>
  <si>
    <t>大字今宿字畑平</t>
    <rPh sb="0" eb="2">
      <t>オオアザ</t>
    </rPh>
    <rPh sb="2" eb="4">
      <t>イマジュク</t>
    </rPh>
    <rPh sb="4" eb="5">
      <t>アザ</t>
    </rPh>
    <rPh sb="5" eb="6">
      <t>ハタ</t>
    </rPh>
    <rPh sb="6" eb="7">
      <t>タイ</t>
    </rPh>
    <phoneticPr fontId="3"/>
  </si>
  <si>
    <t>字焼石亦地区</t>
    <rPh sb="0" eb="1">
      <t>アザ</t>
    </rPh>
    <rPh sb="1" eb="3">
      <t>ヤケイシ</t>
    </rPh>
    <rPh sb="3" eb="4">
      <t>マタ</t>
    </rPh>
    <rPh sb="4" eb="6">
      <t>チク</t>
    </rPh>
    <phoneticPr fontId="3"/>
  </si>
  <si>
    <t>東陵高校入り口バス停付近</t>
    <rPh sb="0" eb="2">
      <t>トウリョウ</t>
    </rPh>
    <rPh sb="2" eb="4">
      <t>コウコウ</t>
    </rPh>
    <rPh sb="4" eb="5">
      <t>イ</t>
    </rPh>
    <rPh sb="6" eb="7">
      <t>グチ</t>
    </rPh>
    <rPh sb="9" eb="10">
      <t>テイ</t>
    </rPh>
    <rPh sb="10" eb="12">
      <t>フキン</t>
    </rPh>
    <phoneticPr fontId="3"/>
  </si>
  <si>
    <t>現場確認・パトカーによる広報</t>
    <rPh sb="0" eb="2">
      <t>ゲンバ</t>
    </rPh>
    <rPh sb="2" eb="4">
      <t>カクニン</t>
    </rPh>
    <rPh sb="12" eb="14">
      <t>コウホウ</t>
    </rPh>
    <phoneticPr fontId="3"/>
  </si>
  <si>
    <t>本吉町字宮内地内</t>
    <rPh sb="0" eb="2">
      <t>モトヨシ</t>
    </rPh>
    <rPh sb="2" eb="3">
      <t>マチ</t>
    </rPh>
    <rPh sb="3" eb="4">
      <t>アザ</t>
    </rPh>
    <rPh sb="4" eb="6">
      <t>ミヤウチ</t>
    </rPh>
    <rPh sb="6" eb="8">
      <t>チナイ</t>
    </rPh>
    <phoneticPr fontId="3"/>
  </si>
  <si>
    <t>パトカーによる広報活動</t>
    <rPh sb="7" eb="9">
      <t>コウホウ</t>
    </rPh>
    <rPh sb="9" eb="11">
      <t>カツドウ</t>
    </rPh>
    <phoneticPr fontId="3"/>
  </si>
  <si>
    <t>ミヤギトップから北側</t>
    <rPh sb="8" eb="10">
      <t>キタガワ</t>
    </rPh>
    <phoneticPr fontId="3"/>
  </si>
  <si>
    <t>親子2頭</t>
    <rPh sb="0" eb="2">
      <t>オヤコ</t>
    </rPh>
    <rPh sb="3" eb="4">
      <t>トウ</t>
    </rPh>
    <phoneticPr fontId="3"/>
  </si>
  <si>
    <t>干蒲地内</t>
    <rPh sb="0" eb="2">
      <t>ヒカバ</t>
    </rPh>
    <rPh sb="2" eb="3">
      <t>チ</t>
    </rPh>
    <rPh sb="3" eb="4">
      <t>ナイ</t>
    </rPh>
    <phoneticPr fontId="3"/>
  </si>
  <si>
    <t>配合飼料</t>
    <rPh sb="0" eb="2">
      <t>ハイゴウ</t>
    </rPh>
    <rPh sb="2" eb="4">
      <t>シリョウ</t>
    </rPh>
    <phoneticPr fontId="3"/>
  </si>
  <si>
    <t>東八幡前地内</t>
    <rPh sb="0" eb="3">
      <t>ヒガシハチマン</t>
    </rPh>
    <rPh sb="3" eb="4">
      <t>マエ</t>
    </rPh>
    <rPh sb="4" eb="6">
      <t>チナイ</t>
    </rPh>
    <phoneticPr fontId="3"/>
  </si>
  <si>
    <t>円田字森山地内</t>
    <rPh sb="0" eb="2">
      <t>エンダ</t>
    </rPh>
    <rPh sb="2" eb="3">
      <t>アザ</t>
    </rPh>
    <rPh sb="3" eb="5">
      <t>モリヤマ</t>
    </rPh>
    <rPh sb="5" eb="7">
      <t>チナイ</t>
    </rPh>
    <phoneticPr fontId="3"/>
  </si>
  <si>
    <t>有害鳥獣駆逐用花火</t>
    <rPh sb="0" eb="2">
      <t>ユウガイ</t>
    </rPh>
    <rPh sb="2" eb="3">
      <t>トリ</t>
    </rPh>
    <rPh sb="3" eb="4">
      <t>ジュウ</t>
    </rPh>
    <rPh sb="4" eb="6">
      <t>クチク</t>
    </rPh>
    <rPh sb="6" eb="7">
      <t>ヨウ</t>
    </rPh>
    <rPh sb="7" eb="9">
      <t>ハナビ</t>
    </rPh>
    <phoneticPr fontId="3"/>
  </si>
  <si>
    <t>越河平字明神前付近</t>
    <rPh sb="0" eb="1">
      <t>コ</t>
    </rPh>
    <rPh sb="1" eb="2">
      <t>カワ</t>
    </rPh>
    <rPh sb="2" eb="3">
      <t>タイ</t>
    </rPh>
    <rPh sb="3" eb="4">
      <t>アザ</t>
    </rPh>
    <rPh sb="4" eb="7">
      <t>ミョウジンマエ</t>
    </rPh>
    <rPh sb="7" eb="9">
      <t>フキン</t>
    </rPh>
    <phoneticPr fontId="3"/>
  </si>
  <si>
    <t>八木山緑町１－１</t>
    <rPh sb="0" eb="3">
      <t>ヤギヤマ</t>
    </rPh>
    <rPh sb="3" eb="5">
      <t>ミドリマチ</t>
    </rPh>
    <phoneticPr fontId="3"/>
  </si>
  <si>
    <t>仙台向山高校進入路法面</t>
    <rPh sb="0" eb="2">
      <t>センダイ</t>
    </rPh>
    <rPh sb="2" eb="4">
      <t>ムカイヤマ</t>
    </rPh>
    <rPh sb="4" eb="6">
      <t>コウコウ</t>
    </rPh>
    <rPh sb="6" eb="9">
      <t>シンニュウロ</t>
    </rPh>
    <rPh sb="9" eb="11">
      <t>ノリメン</t>
    </rPh>
    <phoneticPr fontId="3"/>
  </si>
  <si>
    <t>足痕らしきもの</t>
    <rPh sb="0" eb="2">
      <t>アシアト</t>
    </rPh>
    <phoneticPr fontId="3"/>
  </si>
  <si>
    <t>将監殿２丁目６</t>
    <rPh sb="0" eb="2">
      <t>ショウゲン</t>
    </rPh>
    <rPh sb="2" eb="3">
      <t>デン</t>
    </rPh>
    <rPh sb="4" eb="6">
      <t>チョウメ</t>
    </rPh>
    <phoneticPr fontId="3"/>
  </si>
  <si>
    <t>東北自動車道沿いの繁み</t>
    <rPh sb="0" eb="2">
      <t>トウホク</t>
    </rPh>
    <rPh sb="2" eb="6">
      <t>ジドウシャドウ</t>
    </rPh>
    <rPh sb="6" eb="7">
      <t>ソ</t>
    </rPh>
    <rPh sb="9" eb="10">
      <t>シゲ</t>
    </rPh>
    <phoneticPr fontId="3"/>
  </si>
  <si>
    <t>東北自動車道ガードレール外側で死骸回収</t>
    <rPh sb="0" eb="2">
      <t>トウホク</t>
    </rPh>
    <rPh sb="2" eb="6">
      <t>ジドウシャドウ</t>
    </rPh>
    <rPh sb="12" eb="14">
      <t>ソトガワ</t>
    </rPh>
    <rPh sb="15" eb="17">
      <t>シガイ</t>
    </rPh>
    <rPh sb="17" eb="19">
      <t>カイシュウ</t>
    </rPh>
    <phoneticPr fontId="3"/>
  </si>
  <si>
    <t>鶏舎の金網破損</t>
    <rPh sb="0" eb="2">
      <t>ケイシャ</t>
    </rPh>
    <rPh sb="3" eb="5">
      <t>カナアミ</t>
    </rPh>
    <rPh sb="5" eb="7">
      <t>ハソン</t>
    </rPh>
    <phoneticPr fontId="3"/>
  </si>
  <si>
    <t>作並御櫃前地内</t>
    <rPh sb="0" eb="2">
      <t>サクナミ</t>
    </rPh>
    <rPh sb="2" eb="4">
      <t>オヒツ</t>
    </rPh>
    <rPh sb="4" eb="5">
      <t>マエ</t>
    </rPh>
    <rPh sb="5" eb="6">
      <t>チ</t>
    </rPh>
    <rPh sb="6" eb="7">
      <t>ナイ</t>
    </rPh>
    <phoneticPr fontId="3"/>
  </si>
  <si>
    <t>茂庭台一丁目１４－１２付近</t>
    <rPh sb="0" eb="3">
      <t>モニワダイ</t>
    </rPh>
    <rPh sb="3" eb="6">
      <t>イッチョウメ</t>
    </rPh>
    <rPh sb="11" eb="13">
      <t>フキン</t>
    </rPh>
    <phoneticPr fontId="3"/>
  </si>
  <si>
    <t>鳴き声及び移動音</t>
    <rPh sb="0" eb="1">
      <t>ナ</t>
    </rPh>
    <rPh sb="2" eb="3">
      <t>ゴエ</t>
    </rPh>
    <rPh sb="3" eb="4">
      <t>オヨ</t>
    </rPh>
    <rPh sb="5" eb="7">
      <t>イドウ</t>
    </rPh>
    <rPh sb="7" eb="8">
      <t>オン</t>
    </rPh>
    <phoneticPr fontId="3"/>
  </si>
  <si>
    <t>通報まで時間が経過していたため</t>
    <rPh sb="0" eb="2">
      <t>ツウホウ</t>
    </rPh>
    <rPh sb="4" eb="6">
      <t>ジカン</t>
    </rPh>
    <rPh sb="7" eb="9">
      <t>ケイカ</t>
    </rPh>
    <phoneticPr fontId="3"/>
  </si>
  <si>
    <t>南吉成５丁目地内</t>
    <rPh sb="0" eb="3">
      <t>ミナミヨシナリ</t>
    </rPh>
    <rPh sb="4" eb="6">
      <t>チョウメ</t>
    </rPh>
    <rPh sb="6" eb="8">
      <t>チナイ</t>
    </rPh>
    <phoneticPr fontId="3"/>
  </si>
  <si>
    <t>泉ヶ岳スキー場駐車場付近</t>
    <rPh sb="0" eb="1">
      <t>イズミ</t>
    </rPh>
    <rPh sb="2" eb="3">
      <t>タケ</t>
    </rPh>
    <rPh sb="6" eb="7">
      <t>ジョウ</t>
    </rPh>
    <rPh sb="7" eb="10">
      <t>チュウシャジョウ</t>
    </rPh>
    <rPh sb="10" eb="12">
      <t>フキン</t>
    </rPh>
    <phoneticPr fontId="3"/>
  </si>
  <si>
    <t>登米町大字日根牛上羽沢地内</t>
    <rPh sb="0" eb="2">
      <t>トメ</t>
    </rPh>
    <rPh sb="2" eb="3">
      <t>マチ</t>
    </rPh>
    <rPh sb="3" eb="5">
      <t>オオアザ</t>
    </rPh>
    <rPh sb="5" eb="7">
      <t>ニチネ</t>
    </rPh>
    <rPh sb="7" eb="9">
      <t>ウシガミ</t>
    </rPh>
    <rPh sb="9" eb="11">
      <t>ハネザワ</t>
    </rPh>
    <rPh sb="11" eb="13">
      <t>チナイ</t>
    </rPh>
    <phoneticPr fontId="3"/>
  </si>
  <si>
    <t>親１頭，子２頭</t>
    <rPh sb="0" eb="1">
      <t>オヤ</t>
    </rPh>
    <rPh sb="2" eb="3">
      <t>トウ</t>
    </rPh>
    <rPh sb="4" eb="5">
      <t>コ</t>
    </rPh>
    <rPh sb="6" eb="7">
      <t>トウ</t>
    </rPh>
    <phoneticPr fontId="3"/>
  </si>
  <si>
    <t>錦ヶ丘９丁目地内</t>
    <rPh sb="0" eb="3">
      <t>ニシキガオカ</t>
    </rPh>
    <rPh sb="4" eb="6">
      <t>チョウメ</t>
    </rPh>
    <rPh sb="6" eb="8">
      <t>チナイ</t>
    </rPh>
    <phoneticPr fontId="3"/>
  </si>
  <si>
    <t>県道秋保温泉愛子線</t>
    <rPh sb="0" eb="2">
      <t>ケンドウ</t>
    </rPh>
    <rPh sb="2" eb="4">
      <t>アキウ</t>
    </rPh>
    <rPh sb="4" eb="6">
      <t>オンセン</t>
    </rPh>
    <rPh sb="6" eb="8">
      <t>アヤシ</t>
    </rPh>
    <rPh sb="8" eb="9">
      <t>セン</t>
    </rPh>
    <phoneticPr fontId="3"/>
  </si>
  <si>
    <t>大倉字木戸地内</t>
    <rPh sb="0" eb="2">
      <t>オオクラ</t>
    </rPh>
    <rPh sb="2" eb="3">
      <t>アザ</t>
    </rPh>
    <rPh sb="3" eb="5">
      <t>キド</t>
    </rPh>
    <rPh sb="5" eb="7">
      <t>チナイ</t>
    </rPh>
    <phoneticPr fontId="3"/>
  </si>
  <si>
    <t>民家付近</t>
    <rPh sb="0" eb="2">
      <t>ミンカ</t>
    </rPh>
    <rPh sb="2" eb="4">
      <t>フキン</t>
    </rPh>
    <phoneticPr fontId="3"/>
  </si>
  <si>
    <t>転倒し，顔にケガ</t>
    <rPh sb="0" eb="2">
      <t>テントウ</t>
    </rPh>
    <rPh sb="4" eb="5">
      <t>カオ</t>
    </rPh>
    <phoneticPr fontId="3"/>
  </si>
  <si>
    <t>宮床字赤坂</t>
    <rPh sb="0" eb="2">
      <t>ミヤトコ</t>
    </rPh>
    <rPh sb="2" eb="3">
      <t>アザ</t>
    </rPh>
    <rPh sb="3" eb="5">
      <t>アカサカ</t>
    </rPh>
    <phoneticPr fontId="3"/>
  </si>
  <si>
    <t>鶯沢北郷紙漉沢地内</t>
    <rPh sb="0" eb="2">
      <t>ウグイスザワ</t>
    </rPh>
    <rPh sb="2" eb="4">
      <t>ホクゴウ</t>
    </rPh>
    <rPh sb="4" eb="5">
      <t>カミ</t>
    </rPh>
    <rPh sb="7" eb="9">
      <t>チナイ</t>
    </rPh>
    <phoneticPr fontId="3"/>
  </si>
  <si>
    <t>ラジオ鳴らすよう指導</t>
    <rPh sb="3" eb="4">
      <t>ナ</t>
    </rPh>
    <rPh sb="8" eb="10">
      <t>シドウ</t>
    </rPh>
    <phoneticPr fontId="3"/>
  </si>
  <si>
    <t>花山字草木沢角間地内</t>
    <rPh sb="0" eb="2">
      <t>ハナヤマ</t>
    </rPh>
    <rPh sb="2" eb="3">
      <t>アザ</t>
    </rPh>
    <rPh sb="3" eb="6">
      <t>クサキサワ</t>
    </rPh>
    <rPh sb="6" eb="8">
      <t>カドマ</t>
    </rPh>
    <rPh sb="8" eb="10">
      <t>チナイ</t>
    </rPh>
    <phoneticPr fontId="3"/>
  </si>
  <si>
    <t>鳴子温泉字末沢西周辺</t>
    <rPh sb="0" eb="2">
      <t>ナルコ</t>
    </rPh>
    <rPh sb="2" eb="4">
      <t>オンセン</t>
    </rPh>
    <rPh sb="4" eb="5">
      <t>アザ</t>
    </rPh>
    <rPh sb="5" eb="6">
      <t>マツ</t>
    </rPh>
    <rPh sb="6" eb="7">
      <t>サワ</t>
    </rPh>
    <rPh sb="7" eb="8">
      <t>ニシ</t>
    </rPh>
    <rPh sb="8" eb="10">
      <t>シュウヘン</t>
    </rPh>
    <phoneticPr fontId="3"/>
  </si>
  <si>
    <t>江合川</t>
    <rPh sb="0" eb="2">
      <t>エアイ</t>
    </rPh>
    <rPh sb="2" eb="3">
      <t>ガワ</t>
    </rPh>
    <phoneticPr fontId="3"/>
  </si>
  <si>
    <t>中村字屋敷前</t>
    <rPh sb="0" eb="2">
      <t>ナカムラ</t>
    </rPh>
    <rPh sb="2" eb="3">
      <t>アザ</t>
    </rPh>
    <rPh sb="3" eb="5">
      <t>ヤシキ</t>
    </rPh>
    <rPh sb="5" eb="6">
      <t>マエ</t>
    </rPh>
    <phoneticPr fontId="3"/>
  </si>
  <si>
    <t>ボートピア大郷付近</t>
    <rPh sb="5" eb="7">
      <t>オオサト</t>
    </rPh>
    <rPh sb="7" eb="9">
      <t>フキン</t>
    </rPh>
    <phoneticPr fontId="3"/>
  </si>
  <si>
    <t>遠刈田温泉字遠刈田北山地内</t>
    <rPh sb="0" eb="3">
      <t>トオガッタ</t>
    </rPh>
    <rPh sb="3" eb="5">
      <t>オンセン</t>
    </rPh>
    <rPh sb="5" eb="6">
      <t>アザ</t>
    </rPh>
    <rPh sb="6" eb="9">
      <t>トオガッタ</t>
    </rPh>
    <rPh sb="9" eb="11">
      <t>キタヤマ</t>
    </rPh>
    <rPh sb="11" eb="13">
      <t>チナイ</t>
    </rPh>
    <phoneticPr fontId="3"/>
  </si>
  <si>
    <t>河川敷へ</t>
    <rPh sb="0" eb="3">
      <t>カセンジキ</t>
    </rPh>
    <phoneticPr fontId="3"/>
  </si>
  <si>
    <t>有害鳥獣駆逐用花火・センサーライト設置</t>
    <rPh sb="0" eb="2">
      <t>ユウガイ</t>
    </rPh>
    <rPh sb="2" eb="3">
      <t>トリ</t>
    </rPh>
    <rPh sb="3" eb="4">
      <t>ジュウ</t>
    </rPh>
    <rPh sb="4" eb="6">
      <t>クチク</t>
    </rPh>
    <rPh sb="6" eb="7">
      <t>ヨウ</t>
    </rPh>
    <rPh sb="7" eb="9">
      <t>ハナビ</t>
    </rPh>
    <rPh sb="17" eb="19">
      <t>セッチ</t>
    </rPh>
    <phoneticPr fontId="3"/>
  </si>
  <si>
    <t>古川小林字新大谷地地内</t>
    <rPh sb="0" eb="2">
      <t>フルカワ</t>
    </rPh>
    <rPh sb="2" eb="4">
      <t>コバヤシ</t>
    </rPh>
    <rPh sb="4" eb="5">
      <t>アザ</t>
    </rPh>
    <rPh sb="5" eb="6">
      <t>シン</t>
    </rPh>
    <rPh sb="6" eb="9">
      <t>オオヤチ</t>
    </rPh>
    <rPh sb="9" eb="11">
      <t>チナイ</t>
    </rPh>
    <phoneticPr fontId="3"/>
  </si>
  <si>
    <t>現地確認</t>
    <rPh sb="0" eb="2">
      <t>ゲンチ</t>
    </rPh>
    <rPh sb="2" eb="4">
      <t>カクニン</t>
    </rPh>
    <phoneticPr fontId="3"/>
  </si>
  <si>
    <t>林道大面倒線</t>
    <rPh sb="0" eb="2">
      <t>リンドウ</t>
    </rPh>
    <rPh sb="2" eb="3">
      <t>オオ</t>
    </rPh>
    <rPh sb="3" eb="5">
      <t>メンドウ</t>
    </rPh>
    <rPh sb="5" eb="6">
      <t>セン</t>
    </rPh>
    <phoneticPr fontId="3"/>
  </si>
  <si>
    <t>泉ヶ岳水芭蕉群生地入口</t>
    <rPh sb="0" eb="1">
      <t>イズミ</t>
    </rPh>
    <rPh sb="2" eb="3">
      <t>タケ</t>
    </rPh>
    <rPh sb="3" eb="6">
      <t>ミズバショウ</t>
    </rPh>
    <rPh sb="6" eb="8">
      <t>グンセイ</t>
    </rPh>
    <rPh sb="8" eb="9">
      <t>チ</t>
    </rPh>
    <rPh sb="9" eb="10">
      <t>イ</t>
    </rPh>
    <rPh sb="10" eb="11">
      <t>グチ</t>
    </rPh>
    <phoneticPr fontId="3"/>
  </si>
  <si>
    <t>足痕１２ｃｍ，食痕（牛の餌）</t>
    <rPh sb="0" eb="2">
      <t>アシアト</t>
    </rPh>
    <rPh sb="7" eb="8">
      <t>ショク</t>
    </rPh>
    <rPh sb="8" eb="9">
      <t>アト</t>
    </rPh>
    <rPh sb="10" eb="11">
      <t>ウシ</t>
    </rPh>
    <rPh sb="12" eb="13">
      <t>エサ</t>
    </rPh>
    <phoneticPr fontId="3"/>
  </si>
  <si>
    <t>軽トラサイドミラー両方破壊</t>
    <rPh sb="0" eb="1">
      <t>ケイ</t>
    </rPh>
    <rPh sb="9" eb="11">
      <t>リョウホウ</t>
    </rPh>
    <rPh sb="11" eb="13">
      <t>ハカイ</t>
    </rPh>
    <phoneticPr fontId="3"/>
  </si>
  <si>
    <t>1430</t>
  </si>
  <si>
    <t>0803</t>
  </si>
  <si>
    <t>1500</t>
  </si>
  <si>
    <t>1445</t>
  </si>
  <si>
    <t>0920</t>
  </si>
  <si>
    <t>1110</t>
  </si>
  <si>
    <t>0900</t>
  </si>
  <si>
    <t>0940</t>
  </si>
  <si>
    <t>ニジマス・イワナ・ヤマメ</t>
  </si>
  <si>
    <t>0700</t>
  </si>
  <si>
    <t>1200</t>
  </si>
  <si>
    <t>1800</t>
  </si>
  <si>
    <t>1120</t>
  </si>
  <si>
    <t>1750</t>
  </si>
  <si>
    <t>1215</t>
  </si>
  <si>
    <t>0800</t>
  </si>
  <si>
    <t>1300</t>
  </si>
  <si>
    <t>1650</t>
  </si>
  <si>
    <t>0740</t>
  </si>
  <si>
    <t>1330</t>
  </si>
  <si>
    <t>1700</t>
  </si>
  <si>
    <t>1000</t>
  </si>
  <si>
    <t>1230</t>
  </si>
  <si>
    <t>2100</t>
  </si>
  <si>
    <t>1205</t>
  </si>
  <si>
    <t>1710</t>
  </si>
  <si>
    <t>1100</t>
  </si>
  <si>
    <t>１５cm</t>
  </si>
  <si>
    <t>0530</t>
  </si>
  <si>
    <t>0810</t>
  </si>
  <si>
    <t>0850</t>
  </si>
  <si>
    <t>0910</t>
  </si>
  <si>
    <t>1550</t>
  </si>
  <si>
    <t>1555</t>
  </si>
  <si>
    <t>0630</t>
  </si>
  <si>
    <t>1030</t>
  </si>
  <si>
    <t>1040</t>
  </si>
  <si>
    <t>1158</t>
  </si>
  <si>
    <t>1850</t>
  </si>
  <si>
    <t>1240</t>
  </si>
  <si>
    <t>デントコーン</t>
  </si>
  <si>
    <t>0820</t>
  </si>
  <si>
    <t>1838</t>
  </si>
  <si>
    <t>0730</t>
  </si>
  <si>
    <t>2045</t>
  </si>
  <si>
    <t>1530</t>
  </si>
  <si>
    <t>2000</t>
  </si>
  <si>
    <t>2026</t>
  </si>
  <si>
    <t>1900</t>
  </si>
  <si>
    <t>0650</t>
  </si>
  <si>
    <t>0640</t>
  </si>
  <si>
    <t>0758</t>
  </si>
  <si>
    <t>1010</t>
  </si>
  <si>
    <t>17cm</t>
  </si>
  <si>
    <t>1210</t>
  </si>
  <si>
    <t>0400</t>
  </si>
  <si>
    <t>パトロール及び広報活動を実施</t>
  </si>
  <si>
    <t>1115</t>
  </si>
  <si>
    <t>0600</t>
  </si>
  <si>
    <t>1150</t>
  </si>
  <si>
    <t>1840</t>
  </si>
  <si>
    <t>1630</t>
  </si>
  <si>
    <t>20cm</t>
  </si>
  <si>
    <t>2130</t>
  </si>
  <si>
    <t>0830</t>
  </si>
  <si>
    <t>1730</t>
  </si>
  <si>
    <t>1635</t>
  </si>
  <si>
    <t>1415</t>
  </si>
  <si>
    <t>パトロール</t>
  </si>
  <si>
    <t>0450</t>
  </si>
  <si>
    <t>1930</t>
  </si>
  <si>
    <t>鳴子峡遊歩道内</t>
  </si>
  <si>
    <t>1615</t>
  </si>
  <si>
    <t>1720</t>
  </si>
  <si>
    <t>タケノコ</t>
  </si>
  <si>
    <t>0840</t>
  </si>
  <si>
    <t>1945</t>
  </si>
  <si>
    <t>1250</t>
  </si>
  <si>
    <t>2300</t>
  </si>
  <si>
    <t>0752</t>
  </si>
  <si>
    <t>1535</t>
  </si>
  <si>
    <t>0200</t>
  </si>
  <si>
    <t>2210</t>
  </si>
  <si>
    <t>1400</t>
  </si>
  <si>
    <t>1510</t>
  </si>
  <si>
    <t>1803</t>
  </si>
  <si>
    <t>2150</t>
  </si>
  <si>
    <t>1640</t>
  </si>
  <si>
    <t>1810</t>
  </si>
  <si>
    <t>イネ・サイレージロール</t>
  </si>
  <si>
    <t>0500</t>
  </si>
  <si>
    <t>2030</t>
  </si>
  <si>
    <t>1950</t>
  </si>
  <si>
    <t>1830</t>
  </si>
  <si>
    <t>0853</t>
  </si>
  <si>
    <t>0100</t>
  </si>
  <si>
    <t>1350</t>
  </si>
  <si>
    <t>0540</t>
  </si>
  <si>
    <t>1715</t>
  </si>
  <si>
    <t>1820</t>
  </si>
  <si>
    <t>1920</t>
  </si>
  <si>
    <t>1825</t>
  </si>
  <si>
    <t>1320</t>
  </si>
  <si>
    <t>0350</t>
  </si>
  <si>
    <t>1815</t>
  </si>
  <si>
    <t>2140</t>
  </si>
  <si>
    <t>0946</t>
  </si>
  <si>
    <t>1600</t>
  </si>
  <si>
    <t>ブルーベリー</t>
  </si>
  <si>
    <t>1610</t>
  </si>
  <si>
    <t>1905</t>
  </si>
  <si>
    <t>0720</t>
  </si>
  <si>
    <t>1450</t>
  </si>
  <si>
    <t>0130</t>
  </si>
  <si>
    <t>1520</t>
  </si>
  <si>
    <t>0930</t>
  </si>
  <si>
    <t>1310</t>
  </si>
  <si>
    <t>0410</t>
  </si>
  <si>
    <t>1855</t>
  </si>
  <si>
    <t>0915</t>
  </si>
  <si>
    <t>1755</t>
  </si>
  <si>
    <t>2120</t>
  </si>
  <si>
    <t>0615</t>
  </si>
  <si>
    <t>デントコーンロールサイレージ</t>
  </si>
  <si>
    <t>0845</t>
  </si>
  <si>
    <t>0510</t>
  </si>
  <si>
    <t>0735</t>
  </si>
  <si>
    <t>1345</t>
  </si>
  <si>
    <t>2006</t>
  </si>
  <si>
    <t>0925</t>
  </si>
  <si>
    <t>0340</t>
  </si>
  <si>
    <t>0635</t>
  </si>
  <si>
    <t>2105</t>
  </si>
  <si>
    <t>1955</t>
  </si>
  <si>
    <t>0950</t>
  </si>
  <si>
    <t>1130</t>
  </si>
  <si>
    <t>0755</t>
  </si>
  <si>
    <t>みやの森幼稚園付近</t>
  </si>
  <si>
    <t>1845</t>
  </si>
  <si>
    <t>1020</t>
  </si>
  <si>
    <t>2050</t>
  </si>
  <si>
    <t>0430</t>
  </si>
  <si>
    <t>1515</t>
  </si>
  <si>
    <t>0725</t>
  </si>
  <si>
    <t>0710</t>
  </si>
  <si>
    <t>1745</t>
  </si>
  <si>
    <t>1605</t>
  </si>
  <si>
    <t>1507</t>
  </si>
  <si>
    <t>1940</t>
  </si>
  <si>
    <t>0645</t>
  </si>
  <si>
    <t>1525</t>
  </si>
  <si>
    <t>コスモスライン</t>
  </si>
  <si>
    <t>1315</t>
  </si>
  <si>
    <t>1235</t>
  </si>
  <si>
    <t>1440</t>
  </si>
  <si>
    <t>１１cm</t>
  </si>
  <si>
    <t>1425</t>
  </si>
  <si>
    <t>0507</t>
  </si>
  <si>
    <t>鳴瀬奥松島料金所付近</t>
  </si>
  <si>
    <t>左足橋南東側</t>
  </si>
  <si>
    <t>1915</t>
  </si>
  <si>
    <t>1420</t>
  </si>
  <si>
    <t>1735</t>
  </si>
  <si>
    <t>1910</t>
  </si>
  <si>
    <t>0745</t>
  </si>
  <si>
    <t>1540</t>
  </si>
  <si>
    <t>0605</t>
  </si>
  <si>
    <t>1405</t>
  </si>
  <si>
    <t>1340</t>
  </si>
  <si>
    <t>１０cm</t>
  </si>
  <si>
    <t>1050</t>
  </si>
  <si>
    <t>1335</t>
  </si>
  <si>
    <t>1140</t>
  </si>
  <si>
    <t>2135</t>
  </si>
  <si>
    <t>　</t>
  </si>
  <si>
    <t>1245</t>
  </si>
  <si>
    <t>1248</t>
  </si>
  <si>
    <t>1537</t>
  </si>
  <si>
    <t xml:space="preserve">森郷字内ノ目北17-14 </t>
  </si>
  <si>
    <t>１２cm</t>
  </si>
  <si>
    <t>0815</t>
  </si>
  <si>
    <t>デントコーンロールサイレージ２ロール</t>
  </si>
  <si>
    <t>1015</t>
  </si>
  <si>
    <t>ロールサイレージ</t>
  </si>
  <si>
    <t>0520</t>
  </si>
  <si>
    <t>1835</t>
  </si>
  <si>
    <t>1753</t>
  </si>
  <si>
    <t>1258</t>
  </si>
  <si>
    <t>1655</t>
  </si>
  <si>
    <t>0230</t>
  </si>
  <si>
    <t>1645</t>
  </si>
  <si>
    <t>2025</t>
  </si>
  <si>
    <t>0836</t>
  </si>
  <si>
    <t>1006</t>
  </si>
  <si>
    <t>1452</t>
  </si>
  <si>
    <t>1805</t>
  </si>
  <si>
    <t>0525</t>
  </si>
  <si>
    <t>1704</t>
  </si>
  <si>
    <t>1725</t>
  </si>
  <si>
    <t>0625</t>
  </si>
  <si>
    <t>1145</t>
  </si>
  <si>
    <t>0300</t>
  </si>
  <si>
    <t>0440</t>
  </si>
  <si>
    <t>1119</t>
  </si>
  <si>
    <t>ゴルフコース</t>
  </si>
  <si>
    <t>1125</t>
  </si>
  <si>
    <t>1045</t>
  </si>
  <si>
    <t>13cm</t>
  </si>
  <si>
    <t>1325</t>
  </si>
  <si>
    <t>1220</t>
  </si>
  <si>
    <t>0825</t>
  </si>
  <si>
    <t>鶏舎</t>
  </si>
  <si>
    <t>1705</t>
  </si>
  <si>
    <t>カボチャ</t>
  </si>
  <si>
    <t>とうもろこし</t>
  </si>
  <si>
    <t>トウモロコシ</t>
  </si>
  <si>
    <t>0715</t>
  </si>
  <si>
    <t>1411</t>
  </si>
  <si>
    <t>2200</t>
  </si>
  <si>
    <t>芋沢字大勝草上野原地内</t>
    <rPh sb="0" eb="2">
      <t>イモザワ</t>
    </rPh>
    <rPh sb="2" eb="3">
      <t>アザ</t>
    </rPh>
    <rPh sb="3" eb="5">
      <t>オオカツ</t>
    </rPh>
    <rPh sb="5" eb="6">
      <t>クサ</t>
    </rPh>
    <rPh sb="6" eb="9">
      <t>ウエノハラ</t>
    </rPh>
    <rPh sb="9" eb="11">
      <t>チナイ</t>
    </rPh>
    <phoneticPr fontId="3"/>
  </si>
  <si>
    <t>大字下新町北地内</t>
    <rPh sb="0" eb="2">
      <t>オオアザ</t>
    </rPh>
    <rPh sb="2" eb="5">
      <t>シモシンマチ</t>
    </rPh>
    <rPh sb="5" eb="6">
      <t>キタ</t>
    </rPh>
    <rPh sb="6" eb="8">
      <t>チナイ</t>
    </rPh>
    <phoneticPr fontId="3"/>
  </si>
  <si>
    <t>果樹園（リンゴ・桃）</t>
    <rPh sb="0" eb="3">
      <t>カジュエン</t>
    </rPh>
    <rPh sb="8" eb="9">
      <t>モモ</t>
    </rPh>
    <phoneticPr fontId="3"/>
  </si>
  <si>
    <t>枝折れ等</t>
    <rPh sb="0" eb="1">
      <t>エダ</t>
    </rPh>
    <rPh sb="1" eb="2">
      <t>オ</t>
    </rPh>
    <rPh sb="3" eb="4">
      <t>トウ</t>
    </rPh>
    <phoneticPr fontId="3"/>
  </si>
  <si>
    <t>電柵・爆音器設置</t>
    <rPh sb="0" eb="2">
      <t>デンサク</t>
    </rPh>
    <rPh sb="3" eb="6">
      <t>バクオンキ</t>
    </rPh>
    <rPh sb="6" eb="8">
      <t>セッチ</t>
    </rPh>
    <phoneticPr fontId="3"/>
  </si>
  <si>
    <t>菜切谷字青木原地内</t>
    <rPh sb="0" eb="2">
      <t>ナキ</t>
    </rPh>
    <rPh sb="2" eb="3">
      <t>タニ</t>
    </rPh>
    <rPh sb="3" eb="4">
      <t>アザ</t>
    </rPh>
    <rPh sb="4" eb="7">
      <t>アオキハラ</t>
    </rPh>
    <rPh sb="7" eb="9">
      <t>チナイ</t>
    </rPh>
    <phoneticPr fontId="3"/>
  </si>
  <si>
    <t>鳥屋ヶ崎字泥坂屋敷地内</t>
    <rPh sb="0" eb="1">
      <t>トリ</t>
    </rPh>
    <rPh sb="1" eb="2">
      <t>ヤ</t>
    </rPh>
    <rPh sb="3" eb="4">
      <t>サキ</t>
    </rPh>
    <rPh sb="4" eb="5">
      <t>アザ</t>
    </rPh>
    <rPh sb="5" eb="6">
      <t>ドロ</t>
    </rPh>
    <rPh sb="6" eb="7">
      <t>サカ</t>
    </rPh>
    <rPh sb="7" eb="9">
      <t>ヤシキ</t>
    </rPh>
    <rPh sb="9" eb="11">
      <t>チナイ</t>
    </rPh>
    <phoneticPr fontId="3"/>
  </si>
  <si>
    <t>会社敷地</t>
    <rPh sb="0" eb="2">
      <t>カイシャ</t>
    </rPh>
    <rPh sb="2" eb="4">
      <t>シキチ</t>
    </rPh>
    <phoneticPr fontId="3"/>
  </si>
  <si>
    <t>木イチゴ</t>
    <rPh sb="0" eb="1">
      <t>キ</t>
    </rPh>
    <phoneticPr fontId="3"/>
  </si>
  <si>
    <t>木イチゴ伐採</t>
    <rPh sb="0" eb="1">
      <t>キ</t>
    </rPh>
    <rPh sb="4" eb="6">
      <t>バッサイ</t>
    </rPh>
    <phoneticPr fontId="3"/>
  </si>
  <si>
    <t>岩出山下野目字安沢地内</t>
    <rPh sb="0" eb="3">
      <t>イワデヤマ</t>
    </rPh>
    <rPh sb="3" eb="6">
      <t>シモノメ</t>
    </rPh>
    <rPh sb="6" eb="7">
      <t>アザ</t>
    </rPh>
    <rPh sb="7" eb="9">
      <t>ヤスザワ</t>
    </rPh>
    <rPh sb="9" eb="11">
      <t>チナイ</t>
    </rPh>
    <phoneticPr fontId="3"/>
  </si>
  <si>
    <t>岩出山字磯田折居沢地内</t>
    <rPh sb="0" eb="3">
      <t>イワデヤマ</t>
    </rPh>
    <rPh sb="3" eb="4">
      <t>アザ</t>
    </rPh>
    <rPh sb="4" eb="6">
      <t>イソダ</t>
    </rPh>
    <rPh sb="6" eb="7">
      <t>セッ</t>
    </rPh>
    <rPh sb="7" eb="8">
      <t>キョ</t>
    </rPh>
    <rPh sb="8" eb="9">
      <t>ザワ</t>
    </rPh>
    <rPh sb="9" eb="11">
      <t>チナイ</t>
    </rPh>
    <phoneticPr fontId="3"/>
  </si>
  <si>
    <t>岩出山下野目字向山地内</t>
    <rPh sb="0" eb="3">
      <t>イワデヤマ</t>
    </rPh>
    <rPh sb="3" eb="6">
      <t>シモノメ</t>
    </rPh>
    <rPh sb="6" eb="7">
      <t>アザ</t>
    </rPh>
    <rPh sb="7" eb="9">
      <t>ムカイヤマ</t>
    </rPh>
    <rPh sb="9" eb="11">
      <t>チナイ</t>
    </rPh>
    <phoneticPr fontId="3"/>
  </si>
  <si>
    <t>フン・食痕（トウモロコシ２０本）</t>
    <rPh sb="3" eb="4">
      <t>ショク</t>
    </rPh>
    <rPh sb="4" eb="5">
      <t>コン</t>
    </rPh>
    <rPh sb="14" eb="15">
      <t>ホン</t>
    </rPh>
    <phoneticPr fontId="3"/>
  </si>
  <si>
    <t>字鹿原大畑地内</t>
    <rPh sb="0" eb="1">
      <t>アザ</t>
    </rPh>
    <rPh sb="1" eb="2">
      <t>シカ</t>
    </rPh>
    <rPh sb="2" eb="3">
      <t>ハラ</t>
    </rPh>
    <rPh sb="3" eb="5">
      <t>オオハタ</t>
    </rPh>
    <rPh sb="5" eb="7">
      <t>チナイ</t>
    </rPh>
    <phoneticPr fontId="3"/>
  </si>
  <si>
    <t>トウモロコシ５０本</t>
    <rPh sb="8" eb="9">
      <t>ホン</t>
    </rPh>
    <phoneticPr fontId="3"/>
  </si>
  <si>
    <t>電気柵設置指導</t>
    <rPh sb="0" eb="3">
      <t>デンキサク</t>
    </rPh>
    <rPh sb="3" eb="5">
      <t>セッチ</t>
    </rPh>
    <rPh sb="5" eb="7">
      <t>シドウ</t>
    </rPh>
    <phoneticPr fontId="3"/>
  </si>
  <si>
    <t>三本木斉田ひまわりの丘花見山公園</t>
    <rPh sb="0" eb="3">
      <t>サンボンギ</t>
    </rPh>
    <rPh sb="3" eb="5">
      <t>サイタ</t>
    </rPh>
    <rPh sb="10" eb="11">
      <t>オカ</t>
    </rPh>
    <rPh sb="11" eb="13">
      <t>ハナミ</t>
    </rPh>
    <rPh sb="13" eb="14">
      <t>ヤマ</t>
    </rPh>
    <rPh sb="14" eb="16">
      <t>コウエン</t>
    </rPh>
    <phoneticPr fontId="3"/>
  </si>
  <si>
    <t>観光果樹園</t>
    <rPh sb="0" eb="2">
      <t>カンコウ</t>
    </rPh>
    <rPh sb="2" eb="5">
      <t>カジュエン</t>
    </rPh>
    <phoneticPr fontId="3"/>
  </si>
  <si>
    <t>フン，蜂蜜被害</t>
    <rPh sb="3" eb="5">
      <t>ハチミツ</t>
    </rPh>
    <rPh sb="5" eb="7">
      <t>ヒガイ</t>
    </rPh>
    <phoneticPr fontId="3"/>
  </si>
  <si>
    <t>大字曲竹字青ノクキ地内</t>
    <rPh sb="0" eb="2">
      <t>オオアザ</t>
    </rPh>
    <rPh sb="2" eb="3">
      <t>マガリ</t>
    </rPh>
    <rPh sb="3" eb="4">
      <t>タケ</t>
    </rPh>
    <rPh sb="4" eb="5">
      <t>アザ</t>
    </rPh>
    <rPh sb="9" eb="11">
      <t>チナイ</t>
    </rPh>
    <phoneticPr fontId="3"/>
  </si>
  <si>
    <t>有害鳥獣駆逐用煙火</t>
    <rPh sb="0" eb="2">
      <t>ユウガイ</t>
    </rPh>
    <rPh sb="2" eb="3">
      <t>トリ</t>
    </rPh>
    <rPh sb="3" eb="4">
      <t>ジュウ</t>
    </rPh>
    <rPh sb="4" eb="6">
      <t>クチク</t>
    </rPh>
    <rPh sb="6" eb="7">
      <t>ヨウ</t>
    </rPh>
    <rPh sb="7" eb="9">
      <t>エンカ</t>
    </rPh>
    <phoneticPr fontId="3"/>
  </si>
  <si>
    <t>大字円田字大島地内</t>
    <rPh sb="0" eb="2">
      <t>オオアザ</t>
    </rPh>
    <rPh sb="2" eb="4">
      <t>エンダ</t>
    </rPh>
    <rPh sb="4" eb="5">
      <t>アザ</t>
    </rPh>
    <rPh sb="5" eb="7">
      <t>オオシマ</t>
    </rPh>
    <rPh sb="7" eb="9">
      <t>チナイ</t>
    </rPh>
    <phoneticPr fontId="3"/>
  </si>
  <si>
    <t>ソルダム2本</t>
    <rPh sb="5" eb="6">
      <t>ホン</t>
    </rPh>
    <phoneticPr fontId="3"/>
  </si>
  <si>
    <t>栗駒沼倉木鉢地内</t>
    <rPh sb="0" eb="2">
      <t>クリコマ</t>
    </rPh>
    <rPh sb="2" eb="4">
      <t>ヌマクラ</t>
    </rPh>
    <rPh sb="4" eb="5">
      <t>キ</t>
    </rPh>
    <rPh sb="5" eb="6">
      <t>ハチ</t>
    </rPh>
    <rPh sb="6" eb="8">
      <t>チナイ</t>
    </rPh>
    <phoneticPr fontId="3"/>
  </si>
  <si>
    <t>水道取水ポンプ場付近</t>
    <rPh sb="0" eb="2">
      <t>スイドウ</t>
    </rPh>
    <rPh sb="2" eb="4">
      <t>シュスイ</t>
    </rPh>
    <rPh sb="7" eb="8">
      <t>ジョウ</t>
    </rPh>
    <rPh sb="8" eb="10">
      <t>フキン</t>
    </rPh>
    <phoneticPr fontId="3"/>
  </si>
  <si>
    <t>一迫川へ</t>
    <rPh sb="0" eb="2">
      <t>イチハサマ</t>
    </rPh>
    <rPh sb="2" eb="3">
      <t>カワ</t>
    </rPh>
    <phoneticPr fontId="3"/>
  </si>
  <si>
    <t>1740</t>
  </si>
  <si>
    <t>トウモロコシ・びわ・はたんきょう</t>
  </si>
  <si>
    <t>1028</t>
  </si>
  <si>
    <t>古川宮沢字新西舘地内</t>
    <rPh sb="0" eb="2">
      <t>フルカワ</t>
    </rPh>
    <rPh sb="2" eb="4">
      <t>ミヤザワ</t>
    </rPh>
    <rPh sb="4" eb="5">
      <t>アザ</t>
    </rPh>
    <rPh sb="5" eb="6">
      <t>シン</t>
    </rPh>
    <rPh sb="6" eb="7">
      <t>ニシ</t>
    </rPh>
    <rPh sb="7" eb="8">
      <t>タチ</t>
    </rPh>
    <rPh sb="8" eb="10">
      <t>チナイ</t>
    </rPh>
    <phoneticPr fontId="3"/>
  </si>
  <si>
    <t>電気柵設置予定</t>
    <rPh sb="0" eb="3">
      <t>デンキサク</t>
    </rPh>
    <rPh sb="3" eb="5">
      <t>セッチ</t>
    </rPh>
    <rPh sb="5" eb="7">
      <t>ヨテイ</t>
    </rPh>
    <phoneticPr fontId="3"/>
  </si>
  <si>
    <t>６０本</t>
    <rPh sb="2" eb="3">
      <t>ホン</t>
    </rPh>
    <phoneticPr fontId="3"/>
  </si>
  <si>
    <t>自主防除策（トウモロコシ撤去・ラジオ等），パトロール</t>
    <rPh sb="0" eb="2">
      <t>ジシュ</t>
    </rPh>
    <rPh sb="2" eb="4">
      <t>ボウジョ</t>
    </rPh>
    <rPh sb="4" eb="5">
      <t>サク</t>
    </rPh>
    <rPh sb="12" eb="14">
      <t>テッキョ</t>
    </rPh>
    <rPh sb="18" eb="19">
      <t>トウ</t>
    </rPh>
    <phoneticPr fontId="3"/>
  </si>
  <si>
    <t>作並字岩谷堂西地内</t>
    <rPh sb="0" eb="2">
      <t>サクナミ</t>
    </rPh>
    <rPh sb="2" eb="3">
      <t>アザ</t>
    </rPh>
    <rPh sb="3" eb="6">
      <t>イワヤドウ</t>
    </rPh>
    <rPh sb="6" eb="7">
      <t>ニシ</t>
    </rPh>
    <rPh sb="7" eb="9">
      <t>チナイ</t>
    </rPh>
    <phoneticPr fontId="3"/>
  </si>
  <si>
    <t>敷地内にブルーベリーの木あり</t>
    <rPh sb="0" eb="2">
      <t>シキチ</t>
    </rPh>
    <rPh sb="2" eb="3">
      <t>ナイ</t>
    </rPh>
    <rPh sb="11" eb="12">
      <t>キ</t>
    </rPh>
    <phoneticPr fontId="3"/>
  </si>
  <si>
    <t>1816</t>
  </si>
  <si>
    <t>宮床字山田１２７</t>
    <rPh sb="0" eb="2">
      <t>ミヤトコ</t>
    </rPh>
    <rPh sb="2" eb="3">
      <t>アザ</t>
    </rPh>
    <rPh sb="3" eb="5">
      <t>ヤマダ</t>
    </rPh>
    <phoneticPr fontId="3"/>
  </si>
  <si>
    <t>今宿字丸丹１５３</t>
    <rPh sb="0" eb="2">
      <t>イマシュク</t>
    </rPh>
    <rPh sb="2" eb="3">
      <t>アザ</t>
    </rPh>
    <rPh sb="3" eb="4">
      <t>マル</t>
    </rPh>
    <rPh sb="4" eb="5">
      <t>タン</t>
    </rPh>
    <phoneticPr fontId="3"/>
  </si>
  <si>
    <t>ラジオ・花火</t>
    <rPh sb="4" eb="6">
      <t>ハナビ</t>
    </rPh>
    <phoneticPr fontId="3"/>
  </si>
  <si>
    <t>岩出山字東御名掛地内</t>
    <rPh sb="0" eb="3">
      <t>イワデヤマ</t>
    </rPh>
    <rPh sb="3" eb="4">
      <t>アザ</t>
    </rPh>
    <rPh sb="4" eb="5">
      <t>ヒガシ</t>
    </rPh>
    <rPh sb="5" eb="6">
      <t>オン</t>
    </rPh>
    <rPh sb="6" eb="7">
      <t>ナ</t>
    </rPh>
    <rPh sb="7" eb="8">
      <t>カ</t>
    </rPh>
    <rPh sb="8" eb="10">
      <t>チナイ</t>
    </rPh>
    <phoneticPr fontId="3"/>
  </si>
  <si>
    <t>鶯沢北郷紙漉沢地内</t>
    <rPh sb="0" eb="2">
      <t>ウグイスザワ</t>
    </rPh>
    <rPh sb="2" eb="4">
      <t>ホクゴウ</t>
    </rPh>
    <rPh sb="4" eb="5">
      <t>カミ</t>
    </rPh>
    <rPh sb="6" eb="7">
      <t>サワ</t>
    </rPh>
    <rPh sb="7" eb="9">
      <t>チナイ</t>
    </rPh>
    <phoneticPr fontId="3"/>
  </si>
  <si>
    <t>餌タンクを施錠も突破</t>
    <rPh sb="0" eb="1">
      <t>エサ</t>
    </rPh>
    <rPh sb="5" eb="7">
      <t>セジョウ</t>
    </rPh>
    <rPh sb="8" eb="10">
      <t>トッパ</t>
    </rPh>
    <phoneticPr fontId="3"/>
  </si>
  <si>
    <t>足痕18cm，食痕（牛餌）</t>
    <rPh sb="0" eb="2">
      <t>アシアト</t>
    </rPh>
    <rPh sb="7" eb="8">
      <t>ショク</t>
    </rPh>
    <rPh sb="8" eb="9">
      <t>コン</t>
    </rPh>
    <rPh sb="10" eb="11">
      <t>ウシ</t>
    </rPh>
    <rPh sb="11" eb="12">
      <t>エサ</t>
    </rPh>
    <phoneticPr fontId="3"/>
  </si>
  <si>
    <t>有害捕獲対応中</t>
    <rPh sb="0" eb="2">
      <t>ユウガイ</t>
    </rPh>
    <rPh sb="2" eb="4">
      <t>ホカク</t>
    </rPh>
    <rPh sb="4" eb="7">
      <t>タイオウチュウ</t>
    </rPh>
    <phoneticPr fontId="3"/>
  </si>
  <si>
    <t>栗駒文字津花地内</t>
    <rPh sb="0" eb="2">
      <t>クリコマ</t>
    </rPh>
    <rPh sb="2" eb="4">
      <t>モジ</t>
    </rPh>
    <rPh sb="4" eb="5">
      <t>ツ</t>
    </rPh>
    <rPh sb="5" eb="6">
      <t>ハナ</t>
    </rPh>
    <rPh sb="6" eb="8">
      <t>チナイ</t>
    </rPh>
    <phoneticPr fontId="3"/>
  </si>
  <si>
    <t>作業場を荒らされた</t>
    <rPh sb="0" eb="3">
      <t>サギョウバ</t>
    </rPh>
    <rPh sb="4" eb="5">
      <t>ア</t>
    </rPh>
    <phoneticPr fontId="3"/>
  </si>
  <si>
    <t>現場確認予定</t>
    <rPh sb="0" eb="2">
      <t>ゲンバ</t>
    </rPh>
    <rPh sb="2" eb="4">
      <t>カクニン</t>
    </rPh>
    <rPh sb="4" eb="6">
      <t>ヨテイ</t>
    </rPh>
    <phoneticPr fontId="3"/>
  </si>
  <si>
    <t>米を保管していたため被害</t>
    <rPh sb="0" eb="1">
      <t>コメ</t>
    </rPh>
    <rPh sb="2" eb="4">
      <t>ホカン</t>
    </rPh>
    <rPh sb="10" eb="12">
      <t>ヒガイ</t>
    </rPh>
    <phoneticPr fontId="3"/>
  </si>
  <si>
    <t>小野字金山付近</t>
    <rPh sb="0" eb="2">
      <t>オノ</t>
    </rPh>
    <rPh sb="2" eb="3">
      <t>アザ</t>
    </rPh>
    <rPh sb="3" eb="5">
      <t>カナヤマ</t>
    </rPh>
    <rPh sb="5" eb="7">
      <t>フキン</t>
    </rPh>
    <phoneticPr fontId="3"/>
  </si>
  <si>
    <t>上多田字滝原地内</t>
    <rPh sb="0" eb="1">
      <t>ウエ</t>
    </rPh>
    <rPh sb="1" eb="3">
      <t>オオタ</t>
    </rPh>
    <rPh sb="3" eb="4">
      <t>アザ</t>
    </rPh>
    <rPh sb="4" eb="6">
      <t>タキハラ</t>
    </rPh>
    <rPh sb="6" eb="8">
      <t>チナイ</t>
    </rPh>
    <phoneticPr fontId="3"/>
  </si>
  <si>
    <t>富谷町</t>
    <rPh sb="0" eb="3">
      <t>トミヤチョウ</t>
    </rPh>
    <phoneticPr fontId="3"/>
  </si>
  <si>
    <t>今泉字巻貫地内付近</t>
    <rPh sb="0" eb="2">
      <t>イマイズミ</t>
    </rPh>
    <rPh sb="2" eb="3">
      <t>アザ</t>
    </rPh>
    <rPh sb="3" eb="4">
      <t>マ</t>
    </rPh>
    <rPh sb="4" eb="5">
      <t>ヌキ</t>
    </rPh>
    <rPh sb="5" eb="7">
      <t>チナイ</t>
    </rPh>
    <rPh sb="7" eb="9">
      <t>フキン</t>
    </rPh>
    <phoneticPr fontId="3"/>
  </si>
  <si>
    <t>福岡八宮字玉貫付近</t>
    <rPh sb="0" eb="2">
      <t>フクオカ</t>
    </rPh>
    <rPh sb="2" eb="4">
      <t>ハチミヤ</t>
    </rPh>
    <rPh sb="4" eb="5">
      <t>アザ</t>
    </rPh>
    <rPh sb="5" eb="6">
      <t>タマ</t>
    </rPh>
    <rPh sb="6" eb="7">
      <t>ヌキ</t>
    </rPh>
    <rPh sb="7" eb="9">
      <t>フキン</t>
    </rPh>
    <phoneticPr fontId="3"/>
  </si>
  <si>
    <t>食痕（配合飼料）</t>
    <rPh sb="0" eb="1">
      <t>ショク</t>
    </rPh>
    <rPh sb="1" eb="2">
      <t>コン</t>
    </rPh>
    <rPh sb="3" eb="5">
      <t>ハイゴウ</t>
    </rPh>
    <rPh sb="5" eb="7">
      <t>シリョウ</t>
    </rPh>
    <phoneticPr fontId="3"/>
  </si>
  <si>
    <t>越河五賀字台畑付近</t>
    <rPh sb="0" eb="2">
      <t>コシカワ</t>
    </rPh>
    <rPh sb="2" eb="4">
      <t>ゴカ</t>
    </rPh>
    <rPh sb="4" eb="5">
      <t>アザ</t>
    </rPh>
    <rPh sb="5" eb="7">
      <t>ダイハタ</t>
    </rPh>
    <rPh sb="7" eb="9">
      <t>フキン</t>
    </rPh>
    <phoneticPr fontId="3"/>
  </si>
  <si>
    <t>一迫字川日合道地内</t>
    <rPh sb="0" eb="2">
      <t>イチハサマ</t>
    </rPh>
    <rPh sb="2" eb="3">
      <t>アザ</t>
    </rPh>
    <rPh sb="3" eb="4">
      <t>カワ</t>
    </rPh>
    <rPh sb="4" eb="5">
      <t>ニチ</t>
    </rPh>
    <rPh sb="5" eb="6">
      <t>ア</t>
    </rPh>
    <rPh sb="6" eb="7">
      <t>ミチ</t>
    </rPh>
    <rPh sb="7" eb="9">
      <t>チナイ</t>
    </rPh>
    <phoneticPr fontId="3"/>
  </si>
  <si>
    <t>牛渕渓谷付近</t>
    <rPh sb="0" eb="2">
      <t>ウシブチ</t>
    </rPh>
    <rPh sb="2" eb="4">
      <t>ケイコク</t>
    </rPh>
    <rPh sb="4" eb="6">
      <t>フキン</t>
    </rPh>
    <phoneticPr fontId="3"/>
  </si>
  <si>
    <t>一迫字嶋躰大谷地地内</t>
    <rPh sb="0" eb="2">
      <t>イチハサマ</t>
    </rPh>
    <rPh sb="2" eb="3">
      <t>アザ</t>
    </rPh>
    <rPh sb="3" eb="4">
      <t>シマ</t>
    </rPh>
    <rPh sb="4" eb="5">
      <t>カラダ</t>
    </rPh>
    <rPh sb="5" eb="7">
      <t>オオタニ</t>
    </rPh>
    <rPh sb="7" eb="8">
      <t>チ</t>
    </rPh>
    <rPh sb="8" eb="10">
      <t>チナイ</t>
    </rPh>
    <phoneticPr fontId="3"/>
  </si>
  <si>
    <t>遠刈田温泉字上ノ原地内</t>
    <rPh sb="0" eb="3">
      <t>トオガッタ</t>
    </rPh>
    <rPh sb="3" eb="5">
      <t>オンセン</t>
    </rPh>
    <rPh sb="5" eb="6">
      <t>アザ</t>
    </rPh>
    <rPh sb="6" eb="7">
      <t>ウエ</t>
    </rPh>
    <rPh sb="8" eb="9">
      <t>ハラ</t>
    </rPh>
    <rPh sb="9" eb="11">
      <t>チナイ</t>
    </rPh>
    <phoneticPr fontId="3"/>
  </si>
  <si>
    <t>ゆと森倶楽部内</t>
    <rPh sb="2" eb="3">
      <t>モリ</t>
    </rPh>
    <rPh sb="3" eb="6">
      <t>クラブ</t>
    </rPh>
    <rPh sb="6" eb="7">
      <t>ナイ</t>
    </rPh>
    <phoneticPr fontId="3"/>
  </si>
  <si>
    <t>福岡八宮字不忘山付近</t>
    <rPh sb="0" eb="2">
      <t>フクオカ</t>
    </rPh>
    <rPh sb="2" eb="4">
      <t>ハチミヤ</t>
    </rPh>
    <rPh sb="4" eb="5">
      <t>アザ</t>
    </rPh>
    <rPh sb="5" eb="6">
      <t>フ</t>
    </rPh>
    <rPh sb="6" eb="7">
      <t>ボウ</t>
    </rPh>
    <rPh sb="7" eb="8">
      <t>サン</t>
    </rPh>
    <rPh sb="8" eb="10">
      <t>フキン</t>
    </rPh>
    <phoneticPr fontId="3"/>
  </si>
  <si>
    <t>住宅</t>
    <rPh sb="0" eb="2">
      <t>ジュウタク</t>
    </rPh>
    <phoneticPr fontId="3"/>
  </si>
  <si>
    <t>猟友会に情報提供</t>
    <rPh sb="0" eb="3">
      <t>リョウユウカイ</t>
    </rPh>
    <rPh sb="4" eb="6">
      <t>ジョウホウ</t>
    </rPh>
    <rPh sb="6" eb="8">
      <t>テイキョウ</t>
    </rPh>
    <phoneticPr fontId="3"/>
  </si>
  <si>
    <t>栗駒稲屋敷清水田地内</t>
    <rPh sb="0" eb="2">
      <t>クリコマ</t>
    </rPh>
    <rPh sb="2" eb="3">
      <t>イネ</t>
    </rPh>
    <rPh sb="3" eb="5">
      <t>ヤシキ</t>
    </rPh>
    <rPh sb="5" eb="7">
      <t>シミズ</t>
    </rPh>
    <rPh sb="7" eb="8">
      <t>ダ</t>
    </rPh>
    <rPh sb="8" eb="10">
      <t>チナイ</t>
    </rPh>
    <phoneticPr fontId="3"/>
  </si>
  <si>
    <t>民家裏物置</t>
    <rPh sb="0" eb="2">
      <t>ミンカ</t>
    </rPh>
    <rPh sb="2" eb="3">
      <t>ウラ</t>
    </rPh>
    <rPh sb="3" eb="5">
      <t>モノオキ</t>
    </rPh>
    <phoneticPr fontId="3"/>
  </si>
  <si>
    <t>サイディングボード，雨樋破壊</t>
    <rPh sb="10" eb="12">
      <t>アマドイ</t>
    </rPh>
    <rPh sb="12" eb="14">
      <t>ハカイ</t>
    </rPh>
    <phoneticPr fontId="3"/>
  </si>
  <si>
    <t>蜂の巣除去</t>
    <rPh sb="0" eb="1">
      <t>ハチ</t>
    </rPh>
    <rPh sb="2" eb="3">
      <t>ス</t>
    </rPh>
    <rPh sb="3" eb="5">
      <t>ジョキョ</t>
    </rPh>
    <phoneticPr fontId="3"/>
  </si>
  <si>
    <t>物置にミツバチが巣を作っていた</t>
    <rPh sb="0" eb="2">
      <t>モノオキ</t>
    </rPh>
    <rPh sb="8" eb="9">
      <t>ス</t>
    </rPh>
    <rPh sb="10" eb="11">
      <t>ツク</t>
    </rPh>
    <phoneticPr fontId="3"/>
  </si>
  <si>
    <t>栗駒深谷青木田地内</t>
    <rPh sb="0" eb="2">
      <t>クリコマ</t>
    </rPh>
    <rPh sb="2" eb="4">
      <t>フカヤ</t>
    </rPh>
    <rPh sb="4" eb="6">
      <t>アオキ</t>
    </rPh>
    <rPh sb="6" eb="7">
      <t>タ</t>
    </rPh>
    <rPh sb="7" eb="9">
      <t>チナイ</t>
    </rPh>
    <phoneticPr fontId="3"/>
  </si>
  <si>
    <t>とうもろこし２０本</t>
    <rPh sb="8" eb="9">
      <t>ホン</t>
    </rPh>
    <phoneticPr fontId="3"/>
  </si>
  <si>
    <t>鳴子温泉鬼首字田野周辺</t>
    <rPh sb="0" eb="2">
      <t>ナルコ</t>
    </rPh>
    <rPh sb="2" eb="4">
      <t>オンセン</t>
    </rPh>
    <rPh sb="4" eb="6">
      <t>オニコウベ</t>
    </rPh>
    <rPh sb="6" eb="7">
      <t>アザ</t>
    </rPh>
    <rPh sb="7" eb="8">
      <t>タ</t>
    </rPh>
    <rPh sb="8" eb="9">
      <t>ノ</t>
    </rPh>
    <rPh sb="9" eb="11">
      <t>シュウヘン</t>
    </rPh>
    <phoneticPr fontId="3"/>
  </si>
  <si>
    <t>ブルーベリー4本折られた</t>
    <rPh sb="7" eb="8">
      <t>ホン</t>
    </rPh>
    <rPh sb="8" eb="9">
      <t>オ</t>
    </rPh>
    <phoneticPr fontId="3"/>
  </si>
  <si>
    <t>朝夕の爆竹，電気柵</t>
    <rPh sb="0" eb="2">
      <t>アサユウ</t>
    </rPh>
    <rPh sb="3" eb="5">
      <t>バクチク</t>
    </rPh>
    <rPh sb="6" eb="9">
      <t>デンキサク</t>
    </rPh>
    <phoneticPr fontId="3"/>
  </si>
  <si>
    <t>鳴子温泉字小室周辺</t>
    <rPh sb="0" eb="2">
      <t>ナルコ</t>
    </rPh>
    <rPh sb="2" eb="4">
      <t>オンセン</t>
    </rPh>
    <rPh sb="4" eb="5">
      <t>アザ</t>
    </rPh>
    <rPh sb="5" eb="7">
      <t>コムロ</t>
    </rPh>
    <rPh sb="7" eb="9">
      <t>シュウヘン</t>
    </rPh>
    <phoneticPr fontId="3"/>
  </si>
  <si>
    <t>馬の放牧施設</t>
    <rPh sb="0" eb="1">
      <t>ウマ</t>
    </rPh>
    <rPh sb="2" eb="4">
      <t>ホウボク</t>
    </rPh>
    <rPh sb="4" eb="6">
      <t>シセツ</t>
    </rPh>
    <phoneticPr fontId="3"/>
  </si>
  <si>
    <t>馬（耳，首に傷）</t>
    <rPh sb="0" eb="1">
      <t>ウマ</t>
    </rPh>
    <rPh sb="2" eb="3">
      <t>ミミ</t>
    </rPh>
    <rPh sb="4" eb="5">
      <t>クビ</t>
    </rPh>
    <rPh sb="6" eb="7">
      <t>キズ</t>
    </rPh>
    <phoneticPr fontId="3"/>
  </si>
  <si>
    <t>犬を放して様子見る</t>
    <rPh sb="0" eb="1">
      <t>イヌ</t>
    </rPh>
    <rPh sb="2" eb="3">
      <t>ハナ</t>
    </rPh>
    <rPh sb="5" eb="7">
      <t>ヨウス</t>
    </rPh>
    <rPh sb="7" eb="8">
      <t>ミ</t>
    </rPh>
    <phoneticPr fontId="3"/>
  </si>
  <si>
    <t>2225</t>
  </si>
  <si>
    <t>金成津久毛平形蔵本沢６３番地</t>
    <rPh sb="0" eb="2">
      <t>カンナリ</t>
    </rPh>
    <rPh sb="2" eb="4">
      <t>ツク</t>
    </rPh>
    <rPh sb="4" eb="5">
      <t>ゲ</t>
    </rPh>
    <rPh sb="5" eb="7">
      <t>ヒラカタ</t>
    </rPh>
    <rPh sb="7" eb="9">
      <t>クラモト</t>
    </rPh>
    <rPh sb="9" eb="10">
      <t>サワ</t>
    </rPh>
    <rPh sb="12" eb="14">
      <t>バンチ</t>
    </rPh>
    <phoneticPr fontId="3"/>
  </si>
  <si>
    <t>（株）丸清工務店南側</t>
    <rPh sb="0" eb="3">
      <t>カブ</t>
    </rPh>
    <rPh sb="3" eb="4">
      <t>マル</t>
    </rPh>
    <rPh sb="4" eb="5">
      <t>セイ</t>
    </rPh>
    <rPh sb="5" eb="8">
      <t>コウムテン</t>
    </rPh>
    <rPh sb="8" eb="10">
      <t>ミナミガワ</t>
    </rPh>
    <phoneticPr fontId="3"/>
  </si>
  <si>
    <t>パトカー</t>
  </si>
  <si>
    <t>牛用飼料</t>
    <rPh sb="0" eb="1">
      <t>ギュウ</t>
    </rPh>
    <rPh sb="1" eb="2">
      <t>ヨウ</t>
    </rPh>
    <rPh sb="2" eb="4">
      <t>シリョウ</t>
    </rPh>
    <phoneticPr fontId="3"/>
  </si>
  <si>
    <t>草刈り・石灰散布</t>
    <rPh sb="0" eb="2">
      <t>クサカ</t>
    </rPh>
    <rPh sb="4" eb="6">
      <t>セッカイ</t>
    </rPh>
    <rPh sb="6" eb="8">
      <t>サンプ</t>
    </rPh>
    <phoneticPr fontId="3"/>
  </si>
  <si>
    <t>鳴子温泉字通原周辺</t>
    <rPh sb="0" eb="2">
      <t>ナルコ</t>
    </rPh>
    <rPh sb="2" eb="4">
      <t>オンセン</t>
    </rPh>
    <rPh sb="4" eb="5">
      <t>アザ</t>
    </rPh>
    <rPh sb="5" eb="6">
      <t>トオリ</t>
    </rPh>
    <rPh sb="6" eb="7">
      <t>ハラ</t>
    </rPh>
    <rPh sb="7" eb="9">
      <t>シュウヘン</t>
    </rPh>
    <phoneticPr fontId="3"/>
  </si>
  <si>
    <t>牛畜舎周辺エサタンク</t>
    <rPh sb="0" eb="1">
      <t>ウシ</t>
    </rPh>
    <rPh sb="1" eb="3">
      <t>チクシャ</t>
    </rPh>
    <rPh sb="3" eb="5">
      <t>シュウヘン</t>
    </rPh>
    <phoneticPr fontId="3"/>
  </si>
  <si>
    <t>牛のエサ</t>
    <rPh sb="0" eb="1">
      <t>ウシ</t>
    </rPh>
    <phoneticPr fontId="3"/>
  </si>
  <si>
    <t>センサーライト・ラジオ</t>
  </si>
  <si>
    <t>金成津久毛平形地内</t>
    <rPh sb="0" eb="2">
      <t>カンナリ</t>
    </rPh>
    <rPh sb="2" eb="4">
      <t>ツク</t>
    </rPh>
    <rPh sb="4" eb="5">
      <t>ケ</t>
    </rPh>
    <rPh sb="5" eb="7">
      <t>ヒラガタ</t>
    </rPh>
    <rPh sb="7" eb="9">
      <t>チナイ</t>
    </rPh>
    <phoneticPr fontId="3"/>
  </si>
  <si>
    <t>旧津久毛平形線付近</t>
    <rPh sb="0" eb="1">
      <t>キュウ</t>
    </rPh>
    <rPh sb="1" eb="3">
      <t>ツク</t>
    </rPh>
    <rPh sb="3" eb="4">
      <t>ゲ</t>
    </rPh>
    <rPh sb="4" eb="6">
      <t>ヒラガタ</t>
    </rPh>
    <rPh sb="6" eb="7">
      <t>セン</t>
    </rPh>
    <rPh sb="7" eb="9">
      <t>フキン</t>
    </rPh>
    <phoneticPr fontId="3"/>
  </si>
  <si>
    <t>栗駒文字八坂神前地内</t>
    <rPh sb="0" eb="2">
      <t>クリコマ</t>
    </rPh>
    <rPh sb="2" eb="4">
      <t>モジ</t>
    </rPh>
    <rPh sb="4" eb="6">
      <t>ヤサカ</t>
    </rPh>
    <rPh sb="6" eb="8">
      <t>カミマエ</t>
    </rPh>
    <rPh sb="8" eb="10">
      <t>チナイ</t>
    </rPh>
    <phoneticPr fontId="3"/>
  </si>
  <si>
    <t>牛用飼料</t>
    <rPh sb="0" eb="1">
      <t>ウシ</t>
    </rPh>
    <rPh sb="1" eb="2">
      <t>ヨウ</t>
    </rPh>
    <rPh sb="2" eb="4">
      <t>シリョウ</t>
    </rPh>
    <phoneticPr fontId="3"/>
  </si>
  <si>
    <t>前日現場確認あり</t>
    <rPh sb="0" eb="2">
      <t>ゼンジツ</t>
    </rPh>
    <rPh sb="2" eb="4">
      <t>ゲンバ</t>
    </rPh>
    <rPh sb="4" eb="6">
      <t>カクニン</t>
    </rPh>
    <phoneticPr fontId="3"/>
  </si>
  <si>
    <t>鶯沢南郷下久保地内</t>
    <rPh sb="0" eb="2">
      <t>ウグイスザワ</t>
    </rPh>
    <rPh sb="2" eb="4">
      <t>ナンゴウ</t>
    </rPh>
    <rPh sb="4" eb="5">
      <t>シタ</t>
    </rPh>
    <rPh sb="5" eb="7">
      <t>クボ</t>
    </rPh>
    <rPh sb="7" eb="9">
      <t>チナイ</t>
    </rPh>
    <phoneticPr fontId="3"/>
  </si>
  <si>
    <t>古川宮沢字新西山地内</t>
    <rPh sb="0" eb="2">
      <t>フルカワ</t>
    </rPh>
    <rPh sb="2" eb="4">
      <t>ミヤザワ</t>
    </rPh>
    <rPh sb="4" eb="5">
      <t>アザ</t>
    </rPh>
    <rPh sb="5" eb="6">
      <t>シン</t>
    </rPh>
    <rPh sb="6" eb="8">
      <t>ニシヤマ</t>
    </rPh>
    <rPh sb="8" eb="10">
      <t>チナイ</t>
    </rPh>
    <phoneticPr fontId="3"/>
  </si>
  <si>
    <t>デントコーン20本</t>
    <rPh sb="8" eb="9">
      <t>ホン</t>
    </rPh>
    <phoneticPr fontId="3"/>
  </si>
  <si>
    <t>宮床字笹倉</t>
    <rPh sb="0" eb="2">
      <t>ミヤトコ</t>
    </rPh>
    <rPh sb="2" eb="3">
      <t>アザ</t>
    </rPh>
    <rPh sb="3" eb="5">
      <t>ササクラ</t>
    </rPh>
    <phoneticPr fontId="3"/>
  </si>
  <si>
    <t>支援施設あさいな北側</t>
    <rPh sb="0" eb="2">
      <t>シエン</t>
    </rPh>
    <rPh sb="2" eb="4">
      <t>シセツ</t>
    </rPh>
    <rPh sb="8" eb="10">
      <t>キタガワ</t>
    </rPh>
    <phoneticPr fontId="3"/>
  </si>
  <si>
    <t>捕獲にも検討する</t>
    <rPh sb="0" eb="2">
      <t>ホカク</t>
    </rPh>
    <rPh sb="4" eb="6">
      <t>ケントウ</t>
    </rPh>
    <phoneticPr fontId="3"/>
  </si>
  <si>
    <t>飼料倉庫</t>
    <rPh sb="0" eb="2">
      <t>シリョウ</t>
    </rPh>
    <rPh sb="2" eb="4">
      <t>ソウコ</t>
    </rPh>
    <phoneticPr fontId="3"/>
  </si>
  <si>
    <t>大字前川字小原山１２－９</t>
    <rPh sb="0" eb="2">
      <t>オオアザ</t>
    </rPh>
    <rPh sb="2" eb="4">
      <t>マエカワ</t>
    </rPh>
    <rPh sb="4" eb="5">
      <t>アザ</t>
    </rPh>
    <rPh sb="5" eb="7">
      <t>オバラ</t>
    </rPh>
    <rPh sb="7" eb="8">
      <t>ヤマ</t>
    </rPh>
    <phoneticPr fontId="3"/>
  </si>
  <si>
    <t>桃の木</t>
    <rPh sb="0" eb="1">
      <t>モモ</t>
    </rPh>
    <rPh sb="2" eb="3">
      <t>キ</t>
    </rPh>
    <phoneticPr fontId="3"/>
  </si>
  <si>
    <t>フン・食痕（桃）</t>
    <rPh sb="3" eb="4">
      <t>ショク</t>
    </rPh>
    <rPh sb="4" eb="5">
      <t>コン</t>
    </rPh>
    <rPh sb="6" eb="7">
      <t>モモ</t>
    </rPh>
    <phoneticPr fontId="3"/>
  </si>
  <si>
    <t>２，３日連続</t>
    <rPh sb="3" eb="4">
      <t>ニチ</t>
    </rPh>
    <rPh sb="4" eb="6">
      <t>レンゾク</t>
    </rPh>
    <phoneticPr fontId="3"/>
  </si>
  <si>
    <t>大字前川字四ヶ銘山１１１</t>
    <rPh sb="0" eb="2">
      <t>オオアザ</t>
    </rPh>
    <rPh sb="2" eb="4">
      <t>マエカワ</t>
    </rPh>
    <rPh sb="4" eb="5">
      <t>アザ</t>
    </rPh>
    <rPh sb="5" eb="6">
      <t>ヨン</t>
    </rPh>
    <rPh sb="7" eb="8">
      <t>メイ</t>
    </rPh>
    <rPh sb="8" eb="9">
      <t>サン</t>
    </rPh>
    <phoneticPr fontId="3"/>
  </si>
  <si>
    <t>食痕（カボチャ）</t>
    <rPh sb="0" eb="1">
      <t>ショク</t>
    </rPh>
    <rPh sb="1" eb="2">
      <t>コン</t>
    </rPh>
    <phoneticPr fontId="3"/>
  </si>
  <si>
    <t>２日連続</t>
    <rPh sb="1" eb="2">
      <t>ニチ</t>
    </rPh>
    <rPh sb="2" eb="4">
      <t>レンゾク</t>
    </rPh>
    <phoneticPr fontId="3"/>
  </si>
  <si>
    <t>鶯沢南郷洞泉寺地内</t>
    <rPh sb="0" eb="2">
      <t>ウグイスザワ</t>
    </rPh>
    <rPh sb="2" eb="4">
      <t>ナンゴウ</t>
    </rPh>
    <rPh sb="4" eb="5">
      <t>ドウ</t>
    </rPh>
    <rPh sb="5" eb="6">
      <t>セン</t>
    </rPh>
    <rPh sb="6" eb="7">
      <t>ジ</t>
    </rPh>
    <rPh sb="7" eb="9">
      <t>チナイ</t>
    </rPh>
    <phoneticPr fontId="3"/>
  </si>
  <si>
    <t>矢澤神社</t>
    <rPh sb="0" eb="2">
      <t>ヤザワ</t>
    </rPh>
    <rPh sb="2" eb="4">
      <t>ジンジャ</t>
    </rPh>
    <phoneticPr fontId="3"/>
  </si>
  <si>
    <t>賽銭箱破壊（中の米）</t>
    <rPh sb="0" eb="3">
      <t>サイセンバコ</t>
    </rPh>
    <rPh sb="3" eb="5">
      <t>ハカイ</t>
    </rPh>
    <rPh sb="6" eb="7">
      <t>ナカ</t>
    </rPh>
    <rPh sb="8" eb="9">
      <t>コメ</t>
    </rPh>
    <phoneticPr fontId="3"/>
  </si>
  <si>
    <t>本吉町字前浜地内</t>
    <rPh sb="0" eb="3">
      <t>モトヨシチョウ</t>
    </rPh>
    <rPh sb="3" eb="4">
      <t>アザ</t>
    </rPh>
    <rPh sb="4" eb="6">
      <t>マエハマ</t>
    </rPh>
    <rPh sb="6" eb="8">
      <t>チナイ</t>
    </rPh>
    <phoneticPr fontId="3"/>
  </si>
  <si>
    <t>携帯電話基地局</t>
    <rPh sb="0" eb="2">
      <t>ケイタイ</t>
    </rPh>
    <rPh sb="2" eb="4">
      <t>デンワ</t>
    </rPh>
    <rPh sb="4" eb="7">
      <t>キチキョク</t>
    </rPh>
    <phoneticPr fontId="3"/>
  </si>
  <si>
    <t>旧歌津町</t>
    <rPh sb="0" eb="1">
      <t>キュウ</t>
    </rPh>
    <rPh sb="1" eb="4">
      <t>ウタツチョウ</t>
    </rPh>
    <phoneticPr fontId="3"/>
  </si>
  <si>
    <t>歌津字菅の浜</t>
    <rPh sb="0" eb="2">
      <t>ウタツ</t>
    </rPh>
    <rPh sb="2" eb="3">
      <t>アザ</t>
    </rPh>
    <rPh sb="3" eb="4">
      <t>スガ</t>
    </rPh>
    <rPh sb="5" eb="6">
      <t>ハマ</t>
    </rPh>
    <phoneticPr fontId="3"/>
  </si>
  <si>
    <t>大字円田字堀ノ内地内</t>
    <rPh sb="0" eb="2">
      <t>オオアザ</t>
    </rPh>
    <rPh sb="1" eb="2">
      <t>アザ</t>
    </rPh>
    <rPh sb="2" eb="4">
      <t>エンダ</t>
    </rPh>
    <rPh sb="4" eb="5">
      <t>アザ</t>
    </rPh>
    <rPh sb="5" eb="6">
      <t>ホリ</t>
    </rPh>
    <rPh sb="7" eb="8">
      <t>ウチ</t>
    </rPh>
    <rPh sb="8" eb="10">
      <t>チナイ</t>
    </rPh>
    <phoneticPr fontId="3"/>
  </si>
  <si>
    <t>桃20～30個</t>
    <rPh sb="0" eb="1">
      <t>モモ</t>
    </rPh>
    <rPh sb="6" eb="7">
      <t>コ</t>
    </rPh>
    <phoneticPr fontId="3"/>
  </si>
  <si>
    <t>自主防除実施状況確認</t>
    <rPh sb="0" eb="2">
      <t>ジシュ</t>
    </rPh>
    <rPh sb="2" eb="4">
      <t>ボウジョ</t>
    </rPh>
    <rPh sb="4" eb="6">
      <t>ジッシ</t>
    </rPh>
    <rPh sb="6" eb="8">
      <t>ジョウキョウ</t>
    </rPh>
    <rPh sb="8" eb="10">
      <t>カクニン</t>
    </rPh>
    <phoneticPr fontId="3"/>
  </si>
  <si>
    <t>大字曲竹字淡島山，畑沢山地内</t>
    <rPh sb="0" eb="2">
      <t>オオアザ</t>
    </rPh>
    <rPh sb="2" eb="3">
      <t>マガリ</t>
    </rPh>
    <rPh sb="3" eb="4">
      <t>タケ</t>
    </rPh>
    <rPh sb="4" eb="5">
      <t>アザ</t>
    </rPh>
    <rPh sb="5" eb="7">
      <t>アワシマ</t>
    </rPh>
    <rPh sb="7" eb="8">
      <t>ヤマ</t>
    </rPh>
    <rPh sb="9" eb="10">
      <t>ハタ</t>
    </rPh>
    <rPh sb="10" eb="12">
      <t>サワヤマ</t>
    </rPh>
    <rPh sb="12" eb="14">
      <t>チナイ</t>
    </rPh>
    <phoneticPr fontId="3"/>
  </si>
  <si>
    <t>桃３０個程度，枝折り</t>
    <rPh sb="0" eb="1">
      <t>モモ</t>
    </rPh>
    <rPh sb="3" eb="4">
      <t>コ</t>
    </rPh>
    <rPh sb="4" eb="6">
      <t>テイド</t>
    </rPh>
    <rPh sb="7" eb="8">
      <t>エダ</t>
    </rPh>
    <rPh sb="8" eb="9">
      <t>オリ</t>
    </rPh>
    <phoneticPr fontId="3"/>
  </si>
  <si>
    <t>豊里町笑沢地内</t>
    <rPh sb="0" eb="2">
      <t>トヨサト</t>
    </rPh>
    <rPh sb="2" eb="3">
      <t>チョウ</t>
    </rPh>
    <rPh sb="3" eb="5">
      <t>エミサワ</t>
    </rPh>
    <rPh sb="5" eb="6">
      <t>チ</t>
    </rPh>
    <rPh sb="6" eb="7">
      <t>ナイ</t>
    </rPh>
    <phoneticPr fontId="3"/>
  </si>
  <si>
    <t>花山字本沢小川原地内</t>
    <rPh sb="0" eb="2">
      <t>ハナヤマ</t>
    </rPh>
    <rPh sb="2" eb="3">
      <t>アザ</t>
    </rPh>
    <rPh sb="3" eb="5">
      <t>ホンサワ</t>
    </rPh>
    <rPh sb="5" eb="7">
      <t>オガワ</t>
    </rPh>
    <rPh sb="7" eb="8">
      <t>バラ</t>
    </rPh>
    <rPh sb="8" eb="10">
      <t>チナイ</t>
    </rPh>
    <phoneticPr fontId="3"/>
  </si>
  <si>
    <t>ばだんきょ</t>
  </si>
  <si>
    <t>被害木の果実すべて</t>
    <rPh sb="0" eb="2">
      <t>ヒガイ</t>
    </rPh>
    <rPh sb="2" eb="3">
      <t>モク</t>
    </rPh>
    <rPh sb="4" eb="6">
      <t>カジツ</t>
    </rPh>
    <phoneticPr fontId="3"/>
  </si>
  <si>
    <t>山林との境界下刈り</t>
    <rPh sb="0" eb="2">
      <t>サンリン</t>
    </rPh>
    <rPh sb="4" eb="6">
      <t>キョウカイ</t>
    </rPh>
    <rPh sb="6" eb="7">
      <t>シタ</t>
    </rPh>
    <rPh sb="7" eb="8">
      <t>カ</t>
    </rPh>
    <phoneticPr fontId="3"/>
  </si>
  <si>
    <t>福岡深谷字二ノ萱地内</t>
    <rPh sb="0" eb="2">
      <t>フクオカ</t>
    </rPh>
    <rPh sb="2" eb="4">
      <t>フカヤ</t>
    </rPh>
    <rPh sb="4" eb="5">
      <t>アザ</t>
    </rPh>
    <rPh sb="5" eb="6">
      <t>ニ</t>
    </rPh>
    <rPh sb="8" eb="10">
      <t>チナイ</t>
    </rPh>
    <phoneticPr fontId="3"/>
  </si>
  <si>
    <t>窓を割って侵入</t>
    <rPh sb="0" eb="1">
      <t>マド</t>
    </rPh>
    <rPh sb="2" eb="3">
      <t>ワ</t>
    </rPh>
    <rPh sb="5" eb="7">
      <t>シンニュウ</t>
    </rPh>
    <phoneticPr fontId="3"/>
  </si>
  <si>
    <t>関係機関に情報提供</t>
    <rPh sb="0" eb="2">
      <t>カンケイ</t>
    </rPh>
    <rPh sb="2" eb="4">
      <t>キカン</t>
    </rPh>
    <rPh sb="5" eb="7">
      <t>ジョウホウ</t>
    </rPh>
    <rPh sb="7" eb="9">
      <t>テイキョウ</t>
    </rPh>
    <phoneticPr fontId="3"/>
  </si>
  <si>
    <t>一迫柳目馬伏沢地内</t>
    <rPh sb="0" eb="2">
      <t>イチハサマ</t>
    </rPh>
    <rPh sb="2" eb="3">
      <t>ヤナギ</t>
    </rPh>
    <rPh sb="3" eb="4">
      <t>メ</t>
    </rPh>
    <rPh sb="4" eb="5">
      <t>ウマ</t>
    </rPh>
    <rPh sb="5" eb="6">
      <t>ブシ</t>
    </rPh>
    <rPh sb="6" eb="7">
      <t>ザワ</t>
    </rPh>
    <rPh sb="7" eb="9">
      <t>チナイ</t>
    </rPh>
    <phoneticPr fontId="3"/>
  </si>
  <si>
    <t>旧金成町</t>
    <rPh sb="0" eb="3">
      <t>キュウカンナリ</t>
    </rPh>
    <rPh sb="3" eb="4">
      <t>チョウ</t>
    </rPh>
    <phoneticPr fontId="3"/>
  </si>
  <si>
    <t>金成岩崎山根地内</t>
    <rPh sb="0" eb="2">
      <t>カンナリ</t>
    </rPh>
    <rPh sb="2" eb="4">
      <t>イワサキ</t>
    </rPh>
    <rPh sb="4" eb="6">
      <t>ヤマネ</t>
    </rPh>
    <rPh sb="6" eb="8">
      <t>チナイ</t>
    </rPh>
    <phoneticPr fontId="3"/>
  </si>
  <si>
    <t>大字円田字上曲木地内</t>
    <rPh sb="0" eb="2">
      <t>オオアザ</t>
    </rPh>
    <rPh sb="2" eb="4">
      <t>エンダ</t>
    </rPh>
    <rPh sb="4" eb="5">
      <t>アザ</t>
    </rPh>
    <rPh sb="5" eb="6">
      <t>ウエ</t>
    </rPh>
    <rPh sb="6" eb="7">
      <t>マガリ</t>
    </rPh>
    <rPh sb="7" eb="8">
      <t>キ</t>
    </rPh>
    <rPh sb="8" eb="10">
      <t>チナイ</t>
    </rPh>
    <phoneticPr fontId="3"/>
  </si>
  <si>
    <t>桃の食害痕</t>
    <rPh sb="0" eb="1">
      <t>モモ</t>
    </rPh>
    <rPh sb="2" eb="4">
      <t>ショクガイ</t>
    </rPh>
    <rPh sb="4" eb="5">
      <t>コン</t>
    </rPh>
    <phoneticPr fontId="3"/>
  </si>
  <si>
    <t>桃１０個</t>
    <rPh sb="0" eb="1">
      <t>モモ</t>
    </rPh>
    <rPh sb="3" eb="4">
      <t>コ</t>
    </rPh>
    <phoneticPr fontId="3"/>
  </si>
  <si>
    <t>鳴子温泉字水沼周辺</t>
    <rPh sb="0" eb="2">
      <t>ナルコ</t>
    </rPh>
    <rPh sb="2" eb="4">
      <t>オンセン</t>
    </rPh>
    <rPh sb="4" eb="5">
      <t>アザ</t>
    </rPh>
    <rPh sb="5" eb="7">
      <t>ミズヌマ</t>
    </rPh>
    <rPh sb="7" eb="9">
      <t>シュウヘン</t>
    </rPh>
    <phoneticPr fontId="3"/>
  </si>
  <si>
    <t>足痕，食痕（牛餌）</t>
    <rPh sb="0" eb="2">
      <t>アシアト</t>
    </rPh>
    <rPh sb="3" eb="4">
      <t>ショク</t>
    </rPh>
    <rPh sb="4" eb="5">
      <t>コン</t>
    </rPh>
    <rPh sb="6" eb="7">
      <t>ウシ</t>
    </rPh>
    <rPh sb="7" eb="8">
      <t>エサ</t>
    </rPh>
    <phoneticPr fontId="3"/>
  </si>
  <si>
    <t>飼料保管場所を移動</t>
    <rPh sb="0" eb="2">
      <t>シリョウ</t>
    </rPh>
    <rPh sb="2" eb="4">
      <t>ホカン</t>
    </rPh>
    <rPh sb="4" eb="6">
      <t>バショ</t>
    </rPh>
    <rPh sb="7" eb="9">
      <t>イドウ</t>
    </rPh>
    <phoneticPr fontId="3"/>
  </si>
  <si>
    <t>字滑津地内</t>
    <rPh sb="0" eb="1">
      <t>アザ</t>
    </rPh>
    <rPh sb="1" eb="2">
      <t>スベ</t>
    </rPh>
    <rPh sb="2" eb="3">
      <t>ツ</t>
    </rPh>
    <rPh sb="3" eb="5">
      <t>チナイ</t>
    </rPh>
    <phoneticPr fontId="3"/>
  </si>
  <si>
    <t>牛舎飼料タンク</t>
    <rPh sb="0" eb="2">
      <t>ギュウシャ</t>
    </rPh>
    <rPh sb="2" eb="4">
      <t>シリョウ</t>
    </rPh>
    <phoneticPr fontId="3"/>
  </si>
  <si>
    <t>足痕，フン，食痕（牛用飼料）</t>
    <rPh sb="0" eb="2">
      <t>アシアト</t>
    </rPh>
    <rPh sb="6" eb="7">
      <t>ショク</t>
    </rPh>
    <rPh sb="7" eb="8">
      <t>コン</t>
    </rPh>
    <rPh sb="9" eb="10">
      <t>ウシ</t>
    </rPh>
    <rPh sb="10" eb="13">
      <t>ヨウシリョウ</t>
    </rPh>
    <phoneticPr fontId="3"/>
  </si>
  <si>
    <t>自主防除指導</t>
    <rPh sb="0" eb="2">
      <t>ジシュ</t>
    </rPh>
    <rPh sb="2" eb="4">
      <t>ボウジョ</t>
    </rPh>
    <rPh sb="4" eb="6">
      <t>シドウ</t>
    </rPh>
    <phoneticPr fontId="3"/>
  </si>
  <si>
    <t>３日前からクマの痕跡（フン等）</t>
    <rPh sb="1" eb="3">
      <t>ニチマエ</t>
    </rPh>
    <rPh sb="8" eb="10">
      <t>コンセキ</t>
    </rPh>
    <rPh sb="13" eb="14">
      <t>トウ</t>
    </rPh>
    <phoneticPr fontId="3"/>
  </si>
  <si>
    <t>1017</t>
  </si>
  <si>
    <t>岩出山池月字下宮山地内</t>
    <rPh sb="0" eb="3">
      <t>イワデヤマ</t>
    </rPh>
    <rPh sb="3" eb="5">
      <t>イケヅキ</t>
    </rPh>
    <rPh sb="5" eb="6">
      <t>アザ</t>
    </rPh>
    <rPh sb="6" eb="7">
      <t>シタ</t>
    </rPh>
    <rPh sb="7" eb="9">
      <t>ミヤヤマ</t>
    </rPh>
    <rPh sb="9" eb="11">
      <t>チナイ</t>
    </rPh>
    <phoneticPr fontId="3"/>
  </si>
  <si>
    <t>もも</t>
  </si>
  <si>
    <t>古川宮沢字西舘地内</t>
    <rPh sb="0" eb="2">
      <t>フルカワ</t>
    </rPh>
    <rPh sb="2" eb="4">
      <t>ミヤザワ</t>
    </rPh>
    <rPh sb="4" eb="5">
      <t>アザ</t>
    </rPh>
    <rPh sb="5" eb="6">
      <t>ニシ</t>
    </rPh>
    <rPh sb="6" eb="7">
      <t>タチ</t>
    </rPh>
    <rPh sb="7" eb="9">
      <t>チナイ</t>
    </rPh>
    <phoneticPr fontId="3"/>
  </si>
  <si>
    <t>家畜飼料５ｋｇ</t>
    <rPh sb="0" eb="2">
      <t>カチク</t>
    </rPh>
    <rPh sb="2" eb="4">
      <t>シリョウ</t>
    </rPh>
    <phoneticPr fontId="3"/>
  </si>
  <si>
    <t>宮崎字切込三番地内</t>
    <rPh sb="0" eb="2">
      <t>ミヤザキ</t>
    </rPh>
    <rPh sb="2" eb="3">
      <t>アザ</t>
    </rPh>
    <rPh sb="3" eb="4">
      <t>キ</t>
    </rPh>
    <rPh sb="4" eb="5">
      <t>コ</t>
    </rPh>
    <rPh sb="5" eb="7">
      <t>サンバン</t>
    </rPh>
    <rPh sb="7" eb="9">
      <t>チナイ</t>
    </rPh>
    <phoneticPr fontId="3"/>
  </si>
  <si>
    <t>ふるさと陶芸館</t>
    <rPh sb="4" eb="7">
      <t>トウゲイカン</t>
    </rPh>
    <phoneticPr fontId="3"/>
  </si>
  <si>
    <t>民家裏へ</t>
    <rPh sb="0" eb="2">
      <t>ミンカ</t>
    </rPh>
    <rPh sb="2" eb="3">
      <t>ウラ</t>
    </rPh>
    <phoneticPr fontId="3"/>
  </si>
  <si>
    <t>築館字萩沢３６番地付近</t>
    <rPh sb="0" eb="2">
      <t>ツキダテ</t>
    </rPh>
    <rPh sb="2" eb="3">
      <t>アザ</t>
    </rPh>
    <rPh sb="3" eb="5">
      <t>ハギサワ</t>
    </rPh>
    <rPh sb="7" eb="9">
      <t>バンチ</t>
    </rPh>
    <rPh sb="9" eb="11">
      <t>フキン</t>
    </rPh>
    <phoneticPr fontId="3"/>
  </si>
  <si>
    <t>小野字小松原</t>
    <rPh sb="0" eb="2">
      <t>オノ</t>
    </rPh>
    <rPh sb="2" eb="3">
      <t>アザ</t>
    </rPh>
    <rPh sb="3" eb="6">
      <t>コマツバラ</t>
    </rPh>
    <phoneticPr fontId="3"/>
  </si>
  <si>
    <t>川を歩いていた</t>
    <rPh sb="0" eb="1">
      <t>カワ</t>
    </rPh>
    <rPh sb="2" eb="3">
      <t>アル</t>
    </rPh>
    <phoneticPr fontId="3"/>
  </si>
  <si>
    <t>0000</t>
  </si>
  <si>
    <t>三本木音無字山崎</t>
    <rPh sb="0" eb="3">
      <t>サンボンギ</t>
    </rPh>
    <rPh sb="3" eb="5">
      <t>オトナシ</t>
    </rPh>
    <rPh sb="5" eb="6">
      <t>アザ</t>
    </rPh>
    <rPh sb="6" eb="8">
      <t>ヤマザキ</t>
    </rPh>
    <phoneticPr fontId="3"/>
  </si>
  <si>
    <t>古川宮沢字一本松地内</t>
    <rPh sb="0" eb="2">
      <t>フルカワ</t>
    </rPh>
    <rPh sb="2" eb="4">
      <t>ミヤザワ</t>
    </rPh>
    <rPh sb="4" eb="5">
      <t>アザ</t>
    </rPh>
    <rPh sb="5" eb="8">
      <t>イッポンマツ</t>
    </rPh>
    <rPh sb="8" eb="10">
      <t>チナイ</t>
    </rPh>
    <phoneticPr fontId="3"/>
  </si>
  <si>
    <t>１８ｃｍ</t>
  </si>
  <si>
    <t>鳴子温泉鬼首字上谷地周辺</t>
    <rPh sb="0" eb="2">
      <t>ナルコ</t>
    </rPh>
    <rPh sb="2" eb="4">
      <t>オンセン</t>
    </rPh>
    <rPh sb="4" eb="6">
      <t>オニコウベ</t>
    </rPh>
    <rPh sb="6" eb="7">
      <t>アザ</t>
    </rPh>
    <rPh sb="7" eb="10">
      <t>カミヤチ</t>
    </rPh>
    <rPh sb="10" eb="12">
      <t>シュウヘン</t>
    </rPh>
    <phoneticPr fontId="3"/>
  </si>
  <si>
    <t>牧草ロール散乱</t>
    <rPh sb="0" eb="2">
      <t>ボクソウ</t>
    </rPh>
    <rPh sb="5" eb="7">
      <t>サンラン</t>
    </rPh>
    <phoneticPr fontId="3"/>
  </si>
  <si>
    <t>保管移動・戸締まり</t>
    <rPh sb="0" eb="2">
      <t>ホカン</t>
    </rPh>
    <rPh sb="2" eb="4">
      <t>イドウ</t>
    </rPh>
    <rPh sb="5" eb="7">
      <t>トジ</t>
    </rPh>
    <phoneticPr fontId="3"/>
  </si>
  <si>
    <t>民家敷地うろつき</t>
    <rPh sb="0" eb="2">
      <t>ミンカ</t>
    </rPh>
    <rPh sb="2" eb="4">
      <t>シキチ</t>
    </rPh>
    <phoneticPr fontId="3"/>
  </si>
  <si>
    <t>誘引物除去・自主防除市道</t>
    <rPh sb="0" eb="2">
      <t>ユウイン</t>
    </rPh>
    <rPh sb="2" eb="3">
      <t>ブツ</t>
    </rPh>
    <rPh sb="3" eb="5">
      <t>ジョキョ</t>
    </rPh>
    <rPh sb="6" eb="8">
      <t>ジシュ</t>
    </rPh>
    <rPh sb="8" eb="10">
      <t>ボウジョ</t>
    </rPh>
    <rPh sb="10" eb="12">
      <t>シドウ</t>
    </rPh>
    <phoneticPr fontId="3"/>
  </si>
  <si>
    <t>センサーライト・朝夕爆竹・生ゴミ管理・戸締り徹底</t>
    <rPh sb="8" eb="10">
      <t>アサユウ</t>
    </rPh>
    <rPh sb="10" eb="12">
      <t>バクチク</t>
    </rPh>
    <rPh sb="13" eb="14">
      <t>ナマ</t>
    </rPh>
    <rPh sb="16" eb="18">
      <t>カンリ</t>
    </rPh>
    <rPh sb="19" eb="21">
      <t>トジマ</t>
    </rPh>
    <rPh sb="22" eb="24">
      <t>テッテイ</t>
    </rPh>
    <phoneticPr fontId="3"/>
  </si>
  <si>
    <t>民家裏牛舎周辺</t>
    <rPh sb="0" eb="2">
      <t>ミンカ</t>
    </rPh>
    <rPh sb="2" eb="3">
      <t>ウラ</t>
    </rPh>
    <rPh sb="3" eb="5">
      <t>ギュウシャ</t>
    </rPh>
    <rPh sb="5" eb="7">
      <t>シュウヘン</t>
    </rPh>
    <phoneticPr fontId="3"/>
  </si>
  <si>
    <t>敷地内うろつき</t>
    <rPh sb="0" eb="3">
      <t>シキチナイ</t>
    </rPh>
    <phoneticPr fontId="3"/>
  </si>
  <si>
    <t>自主防除策指導等</t>
    <rPh sb="0" eb="2">
      <t>ジシュ</t>
    </rPh>
    <rPh sb="2" eb="5">
      <t>ボウジョサク</t>
    </rPh>
    <rPh sb="5" eb="7">
      <t>シドウ</t>
    </rPh>
    <rPh sb="7" eb="8">
      <t>トウ</t>
    </rPh>
    <phoneticPr fontId="3"/>
  </si>
  <si>
    <t>朴沢字九ノ森</t>
    <rPh sb="0" eb="2">
      <t>ホウザワ</t>
    </rPh>
    <rPh sb="2" eb="3">
      <t>アザ</t>
    </rPh>
    <rPh sb="3" eb="4">
      <t>ク</t>
    </rPh>
    <rPh sb="5" eb="6">
      <t>モリ</t>
    </rPh>
    <phoneticPr fontId="3"/>
  </si>
  <si>
    <t>九ノ森トンネル内</t>
    <rPh sb="0" eb="1">
      <t>ク</t>
    </rPh>
    <rPh sb="2" eb="3">
      <t>モリ</t>
    </rPh>
    <rPh sb="7" eb="8">
      <t>ナイ</t>
    </rPh>
    <phoneticPr fontId="3"/>
  </si>
  <si>
    <t>遠刈田温泉字清水原１－５０地内</t>
    <rPh sb="0" eb="3">
      <t>トオガッタ</t>
    </rPh>
    <rPh sb="3" eb="5">
      <t>オンセン</t>
    </rPh>
    <rPh sb="5" eb="6">
      <t>アザ</t>
    </rPh>
    <rPh sb="6" eb="9">
      <t>シミズハラ</t>
    </rPh>
    <rPh sb="13" eb="15">
      <t>チナイ</t>
    </rPh>
    <phoneticPr fontId="3"/>
  </si>
  <si>
    <t>店舗敷地内</t>
    <rPh sb="0" eb="2">
      <t>テンポ</t>
    </rPh>
    <rPh sb="2" eb="5">
      <t>シキチナイ</t>
    </rPh>
    <phoneticPr fontId="3"/>
  </si>
  <si>
    <t>廃脂の一斗缶</t>
    <rPh sb="0" eb="1">
      <t>ハイ</t>
    </rPh>
    <rPh sb="1" eb="2">
      <t>アブラ</t>
    </rPh>
    <rPh sb="3" eb="6">
      <t>イットカン</t>
    </rPh>
    <phoneticPr fontId="3"/>
  </si>
  <si>
    <t>国道１１３号</t>
    <rPh sb="0" eb="2">
      <t>コクドウ</t>
    </rPh>
    <rPh sb="5" eb="6">
      <t>ゴウ</t>
    </rPh>
    <phoneticPr fontId="3"/>
  </si>
  <si>
    <t>長老地内</t>
    <rPh sb="0" eb="2">
      <t>チョウロウ</t>
    </rPh>
    <rPh sb="2" eb="4">
      <t>チナイ</t>
    </rPh>
    <phoneticPr fontId="3"/>
  </si>
  <si>
    <t>長老湖周辺を横断</t>
    <rPh sb="0" eb="2">
      <t>チョウロウ</t>
    </rPh>
    <rPh sb="2" eb="3">
      <t>コ</t>
    </rPh>
    <rPh sb="3" eb="5">
      <t>シュウヘン</t>
    </rPh>
    <rPh sb="6" eb="8">
      <t>オウダン</t>
    </rPh>
    <phoneticPr fontId="3"/>
  </si>
  <si>
    <t>一迫字川口沢地内</t>
    <rPh sb="0" eb="2">
      <t>イチハサマ</t>
    </rPh>
    <rPh sb="2" eb="3">
      <t>アザ</t>
    </rPh>
    <rPh sb="3" eb="5">
      <t>カワグチ</t>
    </rPh>
    <rPh sb="5" eb="6">
      <t>サワ</t>
    </rPh>
    <rPh sb="6" eb="8">
      <t>チナイ</t>
    </rPh>
    <phoneticPr fontId="3"/>
  </si>
  <si>
    <t>食痕（こぶしの木の蜂蜜）</t>
    <rPh sb="0" eb="1">
      <t>ショク</t>
    </rPh>
    <rPh sb="1" eb="2">
      <t>コン</t>
    </rPh>
    <rPh sb="7" eb="8">
      <t>キ</t>
    </rPh>
    <rPh sb="9" eb="11">
      <t>ハチミツ</t>
    </rPh>
    <phoneticPr fontId="3"/>
  </si>
  <si>
    <t>自主防除策指導（蜂の巣除去）</t>
    <rPh sb="0" eb="2">
      <t>ジシュ</t>
    </rPh>
    <rPh sb="2" eb="5">
      <t>ボウジョサク</t>
    </rPh>
    <rPh sb="5" eb="7">
      <t>シドウ</t>
    </rPh>
    <rPh sb="8" eb="9">
      <t>ハチ</t>
    </rPh>
    <rPh sb="10" eb="11">
      <t>ス</t>
    </rPh>
    <rPh sb="11" eb="13">
      <t>ジョキョ</t>
    </rPh>
    <phoneticPr fontId="3"/>
  </si>
  <si>
    <t>栗駒岩ヶ崎裏山２２１番地</t>
    <rPh sb="0" eb="2">
      <t>クリコマ</t>
    </rPh>
    <rPh sb="2" eb="5">
      <t>イワガサキ</t>
    </rPh>
    <rPh sb="5" eb="7">
      <t>ウラヤマ</t>
    </rPh>
    <rPh sb="10" eb="12">
      <t>バンチ</t>
    </rPh>
    <phoneticPr fontId="3"/>
  </si>
  <si>
    <t>花山字草木沢権現堂地内</t>
    <rPh sb="0" eb="2">
      <t>ハナヤマ</t>
    </rPh>
    <rPh sb="2" eb="3">
      <t>アザ</t>
    </rPh>
    <rPh sb="3" eb="6">
      <t>クサキサワ</t>
    </rPh>
    <rPh sb="6" eb="9">
      <t>ゴンゲンドウ</t>
    </rPh>
    <rPh sb="9" eb="10">
      <t>チ</t>
    </rPh>
    <rPh sb="10" eb="11">
      <t>ナイ</t>
    </rPh>
    <phoneticPr fontId="3"/>
  </si>
  <si>
    <t>リンゴ</t>
  </si>
  <si>
    <t>緩衝地帯の刈り払い</t>
    <rPh sb="0" eb="2">
      <t>カンショウ</t>
    </rPh>
    <rPh sb="2" eb="4">
      <t>チタイ</t>
    </rPh>
    <rPh sb="5" eb="6">
      <t>カ</t>
    </rPh>
    <rPh sb="7" eb="8">
      <t>ハラ</t>
    </rPh>
    <phoneticPr fontId="3"/>
  </si>
  <si>
    <t>一迫北沢西田地内</t>
    <rPh sb="0" eb="2">
      <t>イチハサマ</t>
    </rPh>
    <rPh sb="2" eb="4">
      <t>キタサワ</t>
    </rPh>
    <rPh sb="4" eb="5">
      <t>ニシ</t>
    </rPh>
    <rPh sb="5" eb="6">
      <t>タ</t>
    </rPh>
    <rPh sb="6" eb="8">
      <t>チナイ</t>
    </rPh>
    <phoneticPr fontId="3"/>
  </si>
  <si>
    <t>ハウス</t>
  </si>
  <si>
    <t>物置</t>
    <rPh sb="0" eb="2">
      <t>モノオキ</t>
    </rPh>
    <phoneticPr fontId="3"/>
  </si>
  <si>
    <t>玄米</t>
    <rPh sb="0" eb="2">
      <t>ゲンマイ</t>
    </rPh>
    <phoneticPr fontId="3"/>
  </si>
  <si>
    <t>上愛子字白沢地内</t>
    <rPh sb="0" eb="3">
      <t>カミアヤシ</t>
    </rPh>
    <rPh sb="3" eb="4">
      <t>アザ</t>
    </rPh>
    <rPh sb="4" eb="6">
      <t>シラサワ</t>
    </rPh>
    <rPh sb="6" eb="8">
      <t>チナイ</t>
    </rPh>
    <phoneticPr fontId="3"/>
  </si>
  <si>
    <t>やぶ</t>
  </si>
  <si>
    <t>情報提供・広報活動</t>
    <rPh sb="0" eb="2">
      <t>ジョウホウ</t>
    </rPh>
    <rPh sb="2" eb="4">
      <t>テイキョウ</t>
    </rPh>
    <rPh sb="5" eb="7">
      <t>コウホウ</t>
    </rPh>
    <rPh sb="7" eb="9">
      <t>カツドウ</t>
    </rPh>
    <phoneticPr fontId="3"/>
  </si>
  <si>
    <t>情報提供・現地調査</t>
    <rPh sb="0" eb="2">
      <t>ジョウホウ</t>
    </rPh>
    <rPh sb="2" eb="4">
      <t>テイキョウ</t>
    </rPh>
    <rPh sb="5" eb="7">
      <t>ゲンチ</t>
    </rPh>
    <rPh sb="7" eb="9">
      <t>チョウサ</t>
    </rPh>
    <phoneticPr fontId="3"/>
  </si>
  <si>
    <t>大倉字矢籠地内</t>
    <rPh sb="0" eb="2">
      <t>オオクラ</t>
    </rPh>
    <rPh sb="2" eb="3">
      <t>アザ</t>
    </rPh>
    <rPh sb="3" eb="4">
      <t>ヤ</t>
    </rPh>
    <rPh sb="4" eb="5">
      <t>カゴ</t>
    </rPh>
    <rPh sb="5" eb="7">
      <t>チナイ</t>
    </rPh>
    <phoneticPr fontId="3"/>
  </si>
  <si>
    <t>玄米２袋・倉庫内散乱</t>
    <rPh sb="0" eb="2">
      <t>ゲンマイ</t>
    </rPh>
    <rPh sb="3" eb="4">
      <t>タイ</t>
    </rPh>
    <rPh sb="5" eb="8">
      <t>ソウコナイ</t>
    </rPh>
    <rPh sb="8" eb="10">
      <t>サンラン</t>
    </rPh>
    <phoneticPr fontId="3"/>
  </si>
  <si>
    <t>花山字草木沢権現堂地内</t>
    <rPh sb="0" eb="2">
      <t>ハナヤマ</t>
    </rPh>
    <rPh sb="2" eb="3">
      <t>アザ</t>
    </rPh>
    <rPh sb="3" eb="6">
      <t>クサキサワ</t>
    </rPh>
    <rPh sb="6" eb="7">
      <t>ケン</t>
    </rPh>
    <rPh sb="7" eb="8">
      <t>ゲン</t>
    </rPh>
    <rPh sb="8" eb="9">
      <t>ドウ</t>
    </rPh>
    <rPh sb="9" eb="11">
      <t>チナイ</t>
    </rPh>
    <phoneticPr fontId="3"/>
  </si>
  <si>
    <t>果樹（リンゴ）</t>
    <rPh sb="0" eb="2">
      <t>カジュ</t>
    </rPh>
    <phoneticPr fontId="3"/>
  </si>
  <si>
    <t>食痕（リンゴ）</t>
    <rPh sb="0" eb="1">
      <t>ショク</t>
    </rPh>
    <rPh sb="1" eb="2">
      <t>コン</t>
    </rPh>
    <phoneticPr fontId="3"/>
  </si>
  <si>
    <t>下刈り・電気柵高さ調整</t>
    <rPh sb="0" eb="1">
      <t>シタ</t>
    </rPh>
    <rPh sb="1" eb="2">
      <t>カ</t>
    </rPh>
    <rPh sb="4" eb="7">
      <t>デンキサク</t>
    </rPh>
    <rPh sb="7" eb="8">
      <t>タカ</t>
    </rPh>
    <rPh sb="9" eb="11">
      <t>チョウセイ</t>
    </rPh>
    <phoneticPr fontId="3"/>
  </si>
  <si>
    <t>下刈り</t>
    <rPh sb="0" eb="1">
      <t>シタ</t>
    </rPh>
    <rPh sb="1" eb="2">
      <t>カ</t>
    </rPh>
    <phoneticPr fontId="3"/>
  </si>
  <si>
    <t>不来内字沢田付近</t>
    <rPh sb="0" eb="1">
      <t>フ</t>
    </rPh>
    <rPh sb="1" eb="2">
      <t>ライ</t>
    </rPh>
    <rPh sb="2" eb="3">
      <t>ナイ</t>
    </rPh>
    <rPh sb="3" eb="4">
      <t>アザ</t>
    </rPh>
    <rPh sb="4" eb="6">
      <t>サワタ</t>
    </rPh>
    <rPh sb="6" eb="8">
      <t>フキン</t>
    </rPh>
    <phoneticPr fontId="3"/>
  </si>
  <si>
    <t>文字八坂神山前地内</t>
    <rPh sb="0" eb="2">
      <t>モジ</t>
    </rPh>
    <rPh sb="2" eb="4">
      <t>ヤサカ</t>
    </rPh>
    <rPh sb="4" eb="6">
      <t>カミヤマ</t>
    </rPh>
    <rPh sb="6" eb="7">
      <t>マエ</t>
    </rPh>
    <rPh sb="7" eb="9">
      <t>チナイ</t>
    </rPh>
    <phoneticPr fontId="3"/>
  </si>
  <si>
    <t>敷地作業場</t>
    <rPh sb="0" eb="2">
      <t>シキチ</t>
    </rPh>
    <rPh sb="2" eb="5">
      <t>サギョウバ</t>
    </rPh>
    <phoneticPr fontId="3"/>
  </si>
  <si>
    <t>栗駒片子沢新田５５番地</t>
    <rPh sb="0" eb="2">
      <t>クリコマ</t>
    </rPh>
    <rPh sb="2" eb="3">
      <t>カタ</t>
    </rPh>
    <rPh sb="3" eb="5">
      <t>コサワ</t>
    </rPh>
    <rPh sb="5" eb="7">
      <t>シンデン</t>
    </rPh>
    <rPh sb="9" eb="11">
      <t>バンチ</t>
    </rPh>
    <phoneticPr fontId="3"/>
  </si>
  <si>
    <t>田へ</t>
    <rPh sb="0" eb="1">
      <t>タ</t>
    </rPh>
    <phoneticPr fontId="3"/>
  </si>
  <si>
    <t>警戒実施</t>
    <rPh sb="0" eb="2">
      <t>ケイカイ</t>
    </rPh>
    <rPh sb="2" eb="4">
      <t>ジッシ</t>
    </rPh>
    <phoneticPr fontId="3"/>
  </si>
  <si>
    <t>畜舎壁破壊</t>
    <rPh sb="0" eb="2">
      <t>チクシャ</t>
    </rPh>
    <rPh sb="2" eb="3">
      <t>カベ</t>
    </rPh>
    <rPh sb="3" eb="5">
      <t>ハカイ</t>
    </rPh>
    <phoneticPr fontId="3"/>
  </si>
  <si>
    <t>牛飼料２０キロ</t>
    <rPh sb="0" eb="1">
      <t>ギュウ</t>
    </rPh>
    <rPh sb="1" eb="3">
      <t>シリョウ</t>
    </rPh>
    <phoneticPr fontId="3"/>
  </si>
  <si>
    <t>そうめんカボチャ</t>
  </si>
  <si>
    <t>爪痕・カボチャ20個</t>
    <rPh sb="0" eb="2">
      <t>ツメアト</t>
    </rPh>
    <rPh sb="9" eb="10">
      <t>コ</t>
    </rPh>
    <phoneticPr fontId="3"/>
  </si>
  <si>
    <t>0330</t>
  </si>
  <si>
    <t>明通２丁目６－１</t>
    <rPh sb="0" eb="1">
      <t>メイ</t>
    </rPh>
    <rPh sb="1" eb="2">
      <t>ツウ</t>
    </rPh>
    <rPh sb="3" eb="5">
      <t>チョウメ</t>
    </rPh>
    <phoneticPr fontId="3"/>
  </si>
  <si>
    <t>遠刈田温泉字七日原地内</t>
    <rPh sb="0" eb="3">
      <t>トオガッタ</t>
    </rPh>
    <rPh sb="3" eb="5">
      <t>オンセン</t>
    </rPh>
    <rPh sb="5" eb="6">
      <t>アザ</t>
    </rPh>
    <rPh sb="6" eb="9">
      <t>ナノカハラ</t>
    </rPh>
    <rPh sb="9" eb="11">
      <t>チナイ</t>
    </rPh>
    <phoneticPr fontId="3"/>
  </si>
  <si>
    <t>足痕（２０ｃｍ）・食痕（牛飼料）</t>
    <rPh sb="0" eb="2">
      <t>アシアト</t>
    </rPh>
    <rPh sb="9" eb="10">
      <t>ショク</t>
    </rPh>
    <rPh sb="10" eb="11">
      <t>コン</t>
    </rPh>
    <rPh sb="12" eb="13">
      <t>ギュウ</t>
    </rPh>
    <rPh sb="13" eb="15">
      <t>シリョウ</t>
    </rPh>
    <phoneticPr fontId="3"/>
  </si>
  <si>
    <t>大字葉坂町字雷１４７</t>
    <rPh sb="0" eb="2">
      <t>オオアザ</t>
    </rPh>
    <rPh sb="2" eb="3">
      <t>ハ</t>
    </rPh>
    <rPh sb="3" eb="5">
      <t>サカマチ</t>
    </rPh>
    <rPh sb="5" eb="6">
      <t>アザ</t>
    </rPh>
    <rPh sb="6" eb="7">
      <t>カミナリ</t>
    </rPh>
    <phoneticPr fontId="3"/>
  </si>
  <si>
    <t>足痕・食痕（リンゴ）</t>
    <rPh sb="0" eb="2">
      <t>アシアト</t>
    </rPh>
    <rPh sb="3" eb="4">
      <t>ショク</t>
    </rPh>
    <rPh sb="4" eb="5">
      <t>コン</t>
    </rPh>
    <phoneticPr fontId="3"/>
  </si>
  <si>
    <t>大字平沢長窪９０地内</t>
    <rPh sb="0" eb="2">
      <t>オオアザ</t>
    </rPh>
    <rPh sb="2" eb="4">
      <t>ヒラサワ</t>
    </rPh>
    <rPh sb="4" eb="6">
      <t>ナガクボ</t>
    </rPh>
    <rPh sb="8" eb="10">
      <t>チナイ</t>
    </rPh>
    <phoneticPr fontId="3"/>
  </si>
  <si>
    <t>トウモロコシ・さつまいも</t>
  </si>
  <si>
    <t>トウモロコシ１００本・さつまいも１５０本</t>
    <rPh sb="9" eb="10">
      <t>ホン</t>
    </rPh>
    <rPh sb="19" eb="20">
      <t>ホン</t>
    </rPh>
    <phoneticPr fontId="3"/>
  </si>
  <si>
    <t>秋保町馬場新田町７０地内</t>
    <rPh sb="0" eb="3">
      <t>アキウマチ</t>
    </rPh>
    <rPh sb="3" eb="5">
      <t>ババ</t>
    </rPh>
    <rPh sb="5" eb="8">
      <t>ニッタマチ</t>
    </rPh>
    <rPh sb="10" eb="12">
      <t>チナイ</t>
    </rPh>
    <phoneticPr fontId="3"/>
  </si>
  <si>
    <t>３頭</t>
    <rPh sb="1" eb="2">
      <t>トウ</t>
    </rPh>
    <phoneticPr fontId="3"/>
  </si>
  <si>
    <t>矢立地内</t>
    <rPh sb="0" eb="1">
      <t>ヤ</t>
    </rPh>
    <rPh sb="1" eb="2">
      <t>ダ</t>
    </rPh>
    <rPh sb="2" eb="4">
      <t>チナイ</t>
    </rPh>
    <phoneticPr fontId="3"/>
  </si>
  <si>
    <t>築館字下宮野浦ノ沢</t>
    <rPh sb="0" eb="2">
      <t>ツキダテ</t>
    </rPh>
    <rPh sb="2" eb="3">
      <t>アザ</t>
    </rPh>
    <rPh sb="3" eb="5">
      <t>シモミヤ</t>
    </rPh>
    <rPh sb="5" eb="6">
      <t>ノ</t>
    </rPh>
    <rPh sb="6" eb="7">
      <t>ウラ</t>
    </rPh>
    <rPh sb="8" eb="9">
      <t>サワ</t>
    </rPh>
    <phoneticPr fontId="3"/>
  </si>
  <si>
    <t>堆肥舎脇</t>
    <rPh sb="0" eb="3">
      <t>タイヒシャ</t>
    </rPh>
    <phoneticPr fontId="3"/>
  </si>
  <si>
    <t>フン・食痕（デントコーン・モモ）</t>
    <rPh sb="3" eb="4">
      <t>ショク</t>
    </rPh>
    <rPh sb="4" eb="5">
      <t>コン</t>
    </rPh>
    <phoneticPr fontId="3"/>
  </si>
  <si>
    <t>古川小林字一本杉３８</t>
    <rPh sb="0" eb="2">
      <t>フルカワ</t>
    </rPh>
    <rPh sb="2" eb="4">
      <t>コバヤシ</t>
    </rPh>
    <rPh sb="4" eb="5">
      <t>アザ</t>
    </rPh>
    <rPh sb="5" eb="8">
      <t>イッポンスギ</t>
    </rPh>
    <phoneticPr fontId="3"/>
  </si>
  <si>
    <t>トウモロコシ・モモ</t>
  </si>
  <si>
    <t>食痕（トウモロコシ）</t>
    <rPh sb="0" eb="1">
      <t>ショク</t>
    </rPh>
    <rPh sb="1" eb="2">
      <t>コン</t>
    </rPh>
    <phoneticPr fontId="3"/>
  </si>
  <si>
    <t>果樹（モモ）</t>
    <rPh sb="0" eb="2">
      <t>カジュ</t>
    </rPh>
    <phoneticPr fontId="3"/>
  </si>
  <si>
    <t>桃の木２本</t>
    <rPh sb="0" eb="1">
      <t>モモ</t>
    </rPh>
    <rPh sb="2" eb="3">
      <t>キ</t>
    </rPh>
    <rPh sb="4" eb="5">
      <t>ホン</t>
    </rPh>
    <phoneticPr fontId="3"/>
  </si>
  <si>
    <t>箱わな設置</t>
    <rPh sb="0" eb="1">
      <t>ハコ</t>
    </rPh>
    <rPh sb="3" eb="5">
      <t>セッチ</t>
    </rPh>
    <phoneticPr fontId="3"/>
  </si>
  <si>
    <t>隣接農地に箱わな設置中</t>
    <rPh sb="0" eb="2">
      <t>リンセツ</t>
    </rPh>
    <rPh sb="2" eb="4">
      <t>ノウチ</t>
    </rPh>
    <rPh sb="5" eb="6">
      <t>ハコ</t>
    </rPh>
    <rPh sb="8" eb="10">
      <t>セッチ</t>
    </rPh>
    <rPh sb="10" eb="11">
      <t>チュウ</t>
    </rPh>
    <phoneticPr fontId="3"/>
  </si>
  <si>
    <t>岩出山字細峯地内</t>
    <rPh sb="0" eb="3">
      <t>イワデヤマ</t>
    </rPh>
    <rPh sb="3" eb="4">
      <t>アザ</t>
    </rPh>
    <rPh sb="4" eb="5">
      <t>ホソ</t>
    </rPh>
    <rPh sb="5" eb="6">
      <t>ミネ</t>
    </rPh>
    <rPh sb="6" eb="8">
      <t>チナイ</t>
    </rPh>
    <phoneticPr fontId="3"/>
  </si>
  <si>
    <t>栗駒岩千崎桐木沢３</t>
    <rPh sb="0" eb="2">
      <t>クリコマ</t>
    </rPh>
    <rPh sb="2" eb="3">
      <t>イワ</t>
    </rPh>
    <rPh sb="3" eb="4">
      <t>セン</t>
    </rPh>
    <rPh sb="4" eb="5">
      <t>サキ</t>
    </rPh>
    <rPh sb="5" eb="6">
      <t>キリ</t>
    </rPh>
    <rPh sb="6" eb="8">
      <t>キサワ</t>
    </rPh>
    <phoneticPr fontId="3"/>
  </si>
  <si>
    <t>清水寺本堂</t>
    <rPh sb="0" eb="3">
      <t>キヨミズデラ</t>
    </rPh>
    <rPh sb="3" eb="5">
      <t>ホンドウ</t>
    </rPh>
    <phoneticPr fontId="3"/>
  </si>
  <si>
    <t>蜂の巣を除去するよう指導</t>
    <rPh sb="0" eb="1">
      <t>ハチ</t>
    </rPh>
    <rPh sb="2" eb="3">
      <t>ス</t>
    </rPh>
    <rPh sb="4" eb="6">
      <t>ジョキョ</t>
    </rPh>
    <rPh sb="10" eb="12">
      <t>シドウ</t>
    </rPh>
    <phoneticPr fontId="3"/>
  </si>
  <si>
    <t>栗駒鳥沢沢田１２－２</t>
    <rPh sb="0" eb="2">
      <t>クリコマ</t>
    </rPh>
    <rPh sb="2" eb="4">
      <t>トリサワ</t>
    </rPh>
    <rPh sb="4" eb="6">
      <t>サワダ</t>
    </rPh>
    <phoneticPr fontId="3"/>
  </si>
  <si>
    <t>１５ｃｍ・食痕（とうもろこし２０本）</t>
    <rPh sb="5" eb="6">
      <t>ショク</t>
    </rPh>
    <rPh sb="6" eb="7">
      <t>コン</t>
    </rPh>
    <rPh sb="16" eb="17">
      <t>ホン</t>
    </rPh>
    <phoneticPr fontId="3"/>
  </si>
  <si>
    <t>収穫作物の管理徹底</t>
    <rPh sb="0" eb="2">
      <t>シュウカク</t>
    </rPh>
    <rPh sb="2" eb="4">
      <t>サクモツ</t>
    </rPh>
    <rPh sb="5" eb="7">
      <t>カンリ</t>
    </rPh>
    <rPh sb="7" eb="9">
      <t>テッテイ</t>
    </rPh>
    <phoneticPr fontId="3"/>
  </si>
  <si>
    <t>国道１０８号脇</t>
    <rPh sb="0" eb="2">
      <t>コクドウ</t>
    </rPh>
    <rPh sb="5" eb="6">
      <t>ゴウ</t>
    </rPh>
    <rPh sb="6" eb="7">
      <t>ワキ</t>
    </rPh>
    <phoneticPr fontId="3"/>
  </si>
  <si>
    <t>早朝・夕方・深夜</t>
    <rPh sb="0" eb="2">
      <t>ソウチョウ</t>
    </rPh>
    <rPh sb="3" eb="5">
      <t>ユウガタ</t>
    </rPh>
    <rPh sb="6" eb="8">
      <t>シンヤ</t>
    </rPh>
    <phoneticPr fontId="3"/>
  </si>
  <si>
    <t>鳴子温泉字通原周辺</t>
    <rPh sb="0" eb="2">
      <t>ナルコ</t>
    </rPh>
    <rPh sb="2" eb="4">
      <t>オンセン</t>
    </rPh>
    <rPh sb="4" eb="5">
      <t>アザ</t>
    </rPh>
    <rPh sb="5" eb="6">
      <t>ツウ</t>
    </rPh>
    <rPh sb="6" eb="7">
      <t>ハラ</t>
    </rPh>
    <rPh sb="7" eb="9">
      <t>シュウヘン</t>
    </rPh>
    <phoneticPr fontId="3"/>
  </si>
  <si>
    <t>牛舎・民家敷地</t>
    <rPh sb="0" eb="2">
      <t>ギュウシャ</t>
    </rPh>
    <rPh sb="3" eb="5">
      <t>ミンカ</t>
    </rPh>
    <rPh sb="5" eb="7">
      <t>シキチ</t>
    </rPh>
    <phoneticPr fontId="3"/>
  </si>
  <si>
    <t>誘引物除去・自主防除策指導（センサーライト・爆竹）</t>
    <rPh sb="0" eb="2">
      <t>ユウイン</t>
    </rPh>
    <rPh sb="2" eb="3">
      <t>ブツ</t>
    </rPh>
    <rPh sb="3" eb="5">
      <t>ジョキョ</t>
    </rPh>
    <rPh sb="6" eb="8">
      <t>ジシュ</t>
    </rPh>
    <rPh sb="8" eb="11">
      <t>ボウジョサク</t>
    </rPh>
    <rPh sb="11" eb="13">
      <t>シドウ</t>
    </rPh>
    <rPh sb="22" eb="24">
      <t>バクチク</t>
    </rPh>
    <phoneticPr fontId="3"/>
  </si>
  <si>
    <t>宮床字松倉　みやの森幼稚園付近</t>
    <rPh sb="0" eb="2">
      <t>ミヤトコ</t>
    </rPh>
    <rPh sb="2" eb="3">
      <t>アザ</t>
    </rPh>
    <rPh sb="3" eb="5">
      <t>マツクラ</t>
    </rPh>
    <rPh sb="9" eb="10">
      <t>モリ</t>
    </rPh>
    <rPh sb="10" eb="13">
      <t>ヨウチエン</t>
    </rPh>
    <rPh sb="13" eb="15">
      <t>フキン</t>
    </rPh>
    <phoneticPr fontId="3"/>
  </si>
  <si>
    <t>栗駒猿飛来鳥矢ヶ崎地内</t>
    <rPh sb="9" eb="11">
      <t>チナイ</t>
    </rPh>
    <phoneticPr fontId="3"/>
  </si>
  <si>
    <t>鶯沢南郷日向地内</t>
    <rPh sb="0" eb="2">
      <t>ウグイスザワ</t>
    </rPh>
    <rPh sb="2" eb="4">
      <t>ナンゴウ</t>
    </rPh>
    <rPh sb="4" eb="6">
      <t>ヒムカイ</t>
    </rPh>
    <rPh sb="6" eb="8">
      <t>チナイ</t>
    </rPh>
    <phoneticPr fontId="3"/>
  </si>
  <si>
    <t>岩ヶ崎高校鶯沢校舎前バス停付近</t>
  </si>
  <si>
    <t>芋沢字座当地内</t>
    <rPh sb="0" eb="2">
      <t>イモザワ</t>
    </rPh>
    <rPh sb="2" eb="3">
      <t>アザ</t>
    </rPh>
    <rPh sb="3" eb="4">
      <t>ザ</t>
    </rPh>
    <rPh sb="4" eb="5">
      <t>トウ</t>
    </rPh>
    <rPh sb="5" eb="7">
      <t>チナイ</t>
    </rPh>
    <phoneticPr fontId="3"/>
  </si>
  <si>
    <t>トウモロコシ・桃の木</t>
    <rPh sb="7" eb="8">
      <t>モモ</t>
    </rPh>
    <rPh sb="9" eb="10">
      <t>キ</t>
    </rPh>
    <phoneticPr fontId="3"/>
  </si>
  <si>
    <t>作並字滝ノ上地内</t>
    <rPh sb="0" eb="2">
      <t>サクナミ</t>
    </rPh>
    <rPh sb="2" eb="3">
      <t>アザ</t>
    </rPh>
    <rPh sb="3" eb="4">
      <t>タキ</t>
    </rPh>
    <rPh sb="5" eb="6">
      <t>ウエ</t>
    </rPh>
    <rPh sb="6" eb="8">
      <t>チナイ</t>
    </rPh>
    <phoneticPr fontId="3"/>
  </si>
  <si>
    <t>郷六字葛岡下地内</t>
    <rPh sb="0" eb="2">
      <t>ゴウロク</t>
    </rPh>
    <rPh sb="2" eb="3">
      <t>アザ</t>
    </rPh>
    <rPh sb="3" eb="5">
      <t>クズオカ</t>
    </rPh>
    <rPh sb="5" eb="6">
      <t>シタ</t>
    </rPh>
    <rPh sb="6" eb="8">
      <t>チナイ</t>
    </rPh>
    <phoneticPr fontId="3"/>
  </si>
  <si>
    <t>0420</t>
  </si>
  <si>
    <t>新川字佐手山地内</t>
    <rPh sb="0" eb="2">
      <t>シンカワ</t>
    </rPh>
    <rPh sb="2" eb="3">
      <t>アザ</t>
    </rPh>
    <rPh sb="3" eb="5">
      <t>サテ</t>
    </rPh>
    <rPh sb="5" eb="6">
      <t>ヤマ</t>
    </rPh>
    <rPh sb="6" eb="8">
      <t>チナイ</t>
    </rPh>
    <phoneticPr fontId="3"/>
  </si>
  <si>
    <t>岩出山字磯田天神前地内</t>
    <rPh sb="0" eb="3">
      <t>イワデヤマ</t>
    </rPh>
    <rPh sb="3" eb="4">
      <t>アザ</t>
    </rPh>
    <rPh sb="4" eb="5">
      <t>イソ</t>
    </rPh>
    <rPh sb="5" eb="6">
      <t>タ</t>
    </rPh>
    <rPh sb="6" eb="9">
      <t>テンジンマエ</t>
    </rPh>
    <rPh sb="9" eb="11">
      <t>チナイ</t>
    </rPh>
    <phoneticPr fontId="3"/>
  </si>
  <si>
    <t>爪痕・足痕・デントコーン1,000㎡</t>
    <rPh sb="0" eb="2">
      <t>ツメアト</t>
    </rPh>
    <rPh sb="3" eb="5">
      <t>アシアト</t>
    </rPh>
    <phoneticPr fontId="3"/>
  </si>
  <si>
    <t>岩出山下野目字泉山地内</t>
    <rPh sb="0" eb="3">
      <t>イワデヤマ</t>
    </rPh>
    <rPh sb="3" eb="6">
      <t>シモノメ</t>
    </rPh>
    <rPh sb="6" eb="7">
      <t>アザ</t>
    </rPh>
    <rPh sb="7" eb="9">
      <t>イズミヤマ</t>
    </rPh>
    <rPh sb="9" eb="11">
      <t>チナイ</t>
    </rPh>
    <phoneticPr fontId="3"/>
  </si>
  <si>
    <t>デントコーン13㎡</t>
  </si>
  <si>
    <t>電気柵，爆竹等指導・パトロール実施</t>
    <rPh sb="0" eb="3">
      <t>デンキサク</t>
    </rPh>
    <rPh sb="4" eb="6">
      <t>バクチク</t>
    </rPh>
    <rPh sb="6" eb="7">
      <t>トウ</t>
    </rPh>
    <rPh sb="7" eb="9">
      <t>シドウ</t>
    </rPh>
    <rPh sb="15" eb="17">
      <t>ジッシ</t>
    </rPh>
    <phoneticPr fontId="3"/>
  </si>
  <si>
    <t>熊ヶ根字関二番地内</t>
    <rPh sb="0" eb="3">
      <t>クマガネ</t>
    </rPh>
    <rPh sb="3" eb="4">
      <t>アザ</t>
    </rPh>
    <rPh sb="4" eb="5">
      <t>セキ</t>
    </rPh>
    <rPh sb="5" eb="7">
      <t>ニバン</t>
    </rPh>
    <rPh sb="7" eb="9">
      <t>チナイ</t>
    </rPh>
    <phoneticPr fontId="3"/>
  </si>
  <si>
    <t>国道４８号付近</t>
    <rPh sb="0" eb="2">
      <t>コクドウ</t>
    </rPh>
    <rPh sb="4" eb="5">
      <t>ゴウ</t>
    </rPh>
    <rPh sb="5" eb="7">
      <t>フキン</t>
    </rPh>
    <phoneticPr fontId="3"/>
  </si>
  <si>
    <t>吉岡字西原</t>
    <rPh sb="0" eb="2">
      <t>ヨシオカ</t>
    </rPh>
    <rPh sb="2" eb="3">
      <t>アザ</t>
    </rPh>
    <rPh sb="3" eb="5">
      <t>ニシハラ</t>
    </rPh>
    <phoneticPr fontId="3"/>
  </si>
  <si>
    <t>花火による追い払い実施</t>
    <rPh sb="0" eb="2">
      <t>ハナビ</t>
    </rPh>
    <rPh sb="5" eb="6">
      <t>オ</t>
    </rPh>
    <rPh sb="7" eb="8">
      <t>ハラ</t>
    </rPh>
    <rPh sb="9" eb="11">
      <t>ジッシ</t>
    </rPh>
    <phoneticPr fontId="3"/>
  </si>
  <si>
    <t>吉岡字沢渡東</t>
    <rPh sb="0" eb="2">
      <t>ヨシオカ</t>
    </rPh>
    <rPh sb="2" eb="3">
      <t>アザ</t>
    </rPh>
    <rPh sb="3" eb="5">
      <t>サワタリ</t>
    </rPh>
    <rPh sb="5" eb="6">
      <t>ヒガシ</t>
    </rPh>
    <phoneticPr fontId="3"/>
  </si>
  <si>
    <t>かぼちゃ・スイカ</t>
  </si>
  <si>
    <t>芋沢字大勝草上野原地内</t>
    <rPh sb="0" eb="2">
      <t>イモザワ</t>
    </rPh>
    <rPh sb="2" eb="3">
      <t>アザ</t>
    </rPh>
    <rPh sb="3" eb="5">
      <t>オオカチ</t>
    </rPh>
    <rPh sb="5" eb="6">
      <t>クサ</t>
    </rPh>
    <rPh sb="6" eb="9">
      <t>ウエノハラ</t>
    </rPh>
    <rPh sb="9" eb="11">
      <t>チナイ</t>
    </rPh>
    <phoneticPr fontId="3"/>
  </si>
  <si>
    <t>トウモロコシかぼちゃ</t>
  </si>
  <si>
    <t>トウモロコシ30本，かぼちゃ2個</t>
    <rPh sb="8" eb="9">
      <t>ホン</t>
    </rPh>
    <rPh sb="15" eb="16">
      <t>コ</t>
    </rPh>
    <phoneticPr fontId="3"/>
  </si>
  <si>
    <t>電気柵設置完了（9日）</t>
    <rPh sb="0" eb="3">
      <t>デンキサク</t>
    </rPh>
    <rPh sb="3" eb="5">
      <t>セッチ</t>
    </rPh>
    <rPh sb="5" eb="7">
      <t>カンリョウ</t>
    </rPh>
    <rPh sb="9" eb="10">
      <t>ニチ</t>
    </rPh>
    <phoneticPr fontId="3"/>
  </si>
  <si>
    <t>羽場字黒松地内</t>
    <rPh sb="0" eb="2">
      <t>ウバ</t>
    </rPh>
    <rPh sb="2" eb="3">
      <t>アザ</t>
    </rPh>
    <rPh sb="3" eb="5">
      <t>クロマツ</t>
    </rPh>
    <rPh sb="5" eb="7">
      <t>チナイ</t>
    </rPh>
    <phoneticPr fontId="3"/>
  </si>
  <si>
    <t>岩出山南沢字桂沢地内</t>
    <rPh sb="0" eb="3">
      <t>イワデヤマ</t>
    </rPh>
    <rPh sb="3" eb="5">
      <t>ミナミサワ</t>
    </rPh>
    <rPh sb="5" eb="6">
      <t>アザ</t>
    </rPh>
    <rPh sb="6" eb="7">
      <t>カツラ</t>
    </rPh>
    <rPh sb="7" eb="8">
      <t>サワ</t>
    </rPh>
    <rPh sb="8" eb="10">
      <t>チナイ</t>
    </rPh>
    <phoneticPr fontId="3"/>
  </si>
  <si>
    <t>大川口柏木地内</t>
    <rPh sb="0" eb="3">
      <t>オオカワグチ</t>
    </rPh>
    <rPh sb="3" eb="5">
      <t>カシワギ</t>
    </rPh>
    <rPh sb="5" eb="7">
      <t>チナイ</t>
    </rPh>
    <phoneticPr fontId="3"/>
  </si>
  <si>
    <t>ロール保管場所</t>
    <rPh sb="3" eb="5">
      <t>ホカン</t>
    </rPh>
    <rPh sb="5" eb="7">
      <t>バショ</t>
    </rPh>
    <phoneticPr fontId="3"/>
  </si>
  <si>
    <t>爪痕・足痕・デントコーンロール２個</t>
    <rPh sb="0" eb="2">
      <t>ツメアト</t>
    </rPh>
    <rPh sb="3" eb="5">
      <t>アシアト</t>
    </rPh>
    <rPh sb="16" eb="17">
      <t>コ</t>
    </rPh>
    <phoneticPr fontId="3"/>
  </si>
  <si>
    <t>保護用ネット・電気柵設置指導</t>
    <rPh sb="0" eb="3">
      <t>ホゴヨウ</t>
    </rPh>
    <rPh sb="7" eb="10">
      <t>デンキサク</t>
    </rPh>
    <rPh sb="10" eb="12">
      <t>セッチ</t>
    </rPh>
    <rPh sb="12" eb="14">
      <t>シドウ</t>
    </rPh>
    <phoneticPr fontId="3"/>
  </si>
  <si>
    <t>花山字本沢熊倉地内</t>
    <rPh sb="0" eb="2">
      <t>ハナヤマ</t>
    </rPh>
    <rPh sb="2" eb="3">
      <t>アザ</t>
    </rPh>
    <rPh sb="3" eb="5">
      <t>ホンサワ</t>
    </rPh>
    <rPh sb="5" eb="7">
      <t>クマクラ</t>
    </rPh>
    <rPh sb="7" eb="9">
      <t>チナイ</t>
    </rPh>
    <phoneticPr fontId="3"/>
  </si>
  <si>
    <t>里芋</t>
    <rPh sb="0" eb="2">
      <t>サトイモ</t>
    </rPh>
    <phoneticPr fontId="3"/>
  </si>
  <si>
    <t>足痕１５ｃｎ・里芋2本</t>
    <rPh sb="0" eb="2">
      <t>アシアト</t>
    </rPh>
    <rPh sb="7" eb="9">
      <t>サトイモ</t>
    </rPh>
    <rPh sb="10" eb="11">
      <t>ホン</t>
    </rPh>
    <phoneticPr fontId="3"/>
  </si>
  <si>
    <t>電気柵設置指導・現場確認</t>
    <rPh sb="0" eb="3">
      <t>デンキサク</t>
    </rPh>
    <rPh sb="3" eb="5">
      <t>セッチ</t>
    </rPh>
    <rPh sb="5" eb="7">
      <t>シドウ</t>
    </rPh>
    <rPh sb="8" eb="10">
      <t>ゲンバ</t>
    </rPh>
    <rPh sb="10" eb="12">
      <t>カクニン</t>
    </rPh>
    <phoneticPr fontId="3"/>
  </si>
  <si>
    <t>岩ヶ崎三島１０９地内</t>
    <rPh sb="0" eb="3">
      <t>イワガサキ</t>
    </rPh>
    <rPh sb="3" eb="5">
      <t>ミシマ</t>
    </rPh>
    <rPh sb="8" eb="10">
      <t>チナイ</t>
    </rPh>
    <phoneticPr fontId="3"/>
  </si>
  <si>
    <t>足痕・フン・リンゴ30個</t>
    <rPh sb="0" eb="2">
      <t>アシアト</t>
    </rPh>
    <rPh sb="11" eb="12">
      <t>コ</t>
    </rPh>
    <phoneticPr fontId="3"/>
  </si>
  <si>
    <t>エサ用バケツ持ち去り</t>
    <rPh sb="2" eb="3">
      <t>ヨウ</t>
    </rPh>
    <rPh sb="6" eb="7">
      <t>モ</t>
    </rPh>
    <rPh sb="8" eb="9">
      <t>サ</t>
    </rPh>
    <phoneticPr fontId="3"/>
  </si>
  <si>
    <t>一迫字南田６－１０</t>
    <rPh sb="0" eb="2">
      <t>イチハサマ</t>
    </rPh>
    <rPh sb="2" eb="3">
      <t>アザ</t>
    </rPh>
    <rPh sb="3" eb="5">
      <t>ミナミダ</t>
    </rPh>
    <phoneticPr fontId="3"/>
  </si>
  <si>
    <t>神社階段</t>
    <rPh sb="0" eb="2">
      <t>ジンジャ</t>
    </rPh>
    <rPh sb="2" eb="4">
      <t>カイダン</t>
    </rPh>
    <phoneticPr fontId="3"/>
  </si>
  <si>
    <t>神社階段上下移動</t>
    <rPh sb="0" eb="2">
      <t>ジンジャ</t>
    </rPh>
    <rPh sb="2" eb="4">
      <t>カイダン</t>
    </rPh>
    <rPh sb="4" eb="6">
      <t>ジョウゲ</t>
    </rPh>
    <rPh sb="6" eb="8">
      <t>イドウ</t>
    </rPh>
    <phoneticPr fontId="3"/>
  </si>
  <si>
    <t>志津字鷹巣地内</t>
    <rPh sb="0" eb="2">
      <t>シヅ</t>
    </rPh>
    <rPh sb="2" eb="3">
      <t>アザ</t>
    </rPh>
    <rPh sb="3" eb="4">
      <t>タカ</t>
    </rPh>
    <rPh sb="4" eb="5">
      <t>ス</t>
    </rPh>
    <rPh sb="5" eb="7">
      <t>チナイ</t>
    </rPh>
    <phoneticPr fontId="3"/>
  </si>
  <si>
    <t>足痕２０ｃｍ・トウモロコシ6本</t>
    <rPh sb="0" eb="2">
      <t>アシアト</t>
    </rPh>
    <rPh sb="14" eb="15">
      <t>ホン</t>
    </rPh>
    <phoneticPr fontId="3"/>
  </si>
  <si>
    <t>牛用飼料</t>
    <rPh sb="0" eb="1">
      <t>ギュウ</t>
    </rPh>
    <rPh sb="1" eb="4">
      <t>ヨウシリョウ</t>
    </rPh>
    <phoneticPr fontId="3"/>
  </si>
  <si>
    <t>８／１に1頭捕獲</t>
    <rPh sb="5" eb="6">
      <t>トウ</t>
    </rPh>
    <rPh sb="6" eb="8">
      <t>ホカク</t>
    </rPh>
    <phoneticPr fontId="3"/>
  </si>
  <si>
    <t>栗駒稲屋敷鹿沢２５</t>
    <rPh sb="0" eb="2">
      <t>クリコマ</t>
    </rPh>
    <rPh sb="2" eb="3">
      <t>イネ</t>
    </rPh>
    <rPh sb="3" eb="5">
      <t>ヤシキ</t>
    </rPh>
    <rPh sb="5" eb="6">
      <t>シカ</t>
    </rPh>
    <rPh sb="6" eb="7">
      <t>サワ</t>
    </rPh>
    <phoneticPr fontId="3"/>
  </si>
  <si>
    <t>現場調査済</t>
    <rPh sb="0" eb="2">
      <t>ゲンバ</t>
    </rPh>
    <rPh sb="2" eb="4">
      <t>チョウサ</t>
    </rPh>
    <rPh sb="4" eb="5">
      <t>ス</t>
    </rPh>
    <phoneticPr fontId="3"/>
  </si>
  <si>
    <t>牛用飼料</t>
    <rPh sb="0" eb="1">
      <t>ウシ</t>
    </rPh>
    <rPh sb="1" eb="4">
      <t>ヨウシリョウ</t>
    </rPh>
    <phoneticPr fontId="3"/>
  </si>
  <si>
    <t>牛用飼料１００キロ以上</t>
    <rPh sb="0" eb="1">
      <t>ウシ</t>
    </rPh>
    <rPh sb="1" eb="4">
      <t>ヨウシリョウ</t>
    </rPh>
    <rPh sb="9" eb="11">
      <t>イジョウ</t>
    </rPh>
    <phoneticPr fontId="3"/>
  </si>
  <si>
    <t>箱わな設置中</t>
    <rPh sb="0" eb="1">
      <t>ハコ</t>
    </rPh>
    <rPh sb="3" eb="5">
      <t>セッチ</t>
    </rPh>
    <rPh sb="5" eb="6">
      <t>ナカ</t>
    </rPh>
    <phoneticPr fontId="3"/>
  </si>
  <si>
    <t>箱わな設置中</t>
    <rPh sb="0" eb="1">
      <t>ハコ</t>
    </rPh>
    <rPh sb="3" eb="5">
      <t>セッチ</t>
    </rPh>
    <rPh sb="5" eb="6">
      <t>チュウ</t>
    </rPh>
    <phoneticPr fontId="3"/>
  </si>
  <si>
    <t>戸倉字街道方</t>
    <rPh sb="0" eb="2">
      <t>トクラ</t>
    </rPh>
    <rPh sb="2" eb="3">
      <t>アザ</t>
    </rPh>
    <rPh sb="3" eb="5">
      <t>カイドウ</t>
    </rPh>
    <rPh sb="5" eb="6">
      <t>ホウ</t>
    </rPh>
    <phoneticPr fontId="3"/>
  </si>
  <si>
    <t>トウモロコシ・かぼちゃ</t>
  </si>
  <si>
    <t>カボチャ・トウモロコシ，足痕</t>
    <rPh sb="12" eb="14">
      <t>アシアト</t>
    </rPh>
    <phoneticPr fontId="3"/>
  </si>
  <si>
    <t>上愛子字谷地地内</t>
    <rPh sb="0" eb="3">
      <t>カミアヤシ</t>
    </rPh>
    <rPh sb="3" eb="4">
      <t>アザ</t>
    </rPh>
    <rPh sb="4" eb="6">
      <t>ヤチ</t>
    </rPh>
    <rPh sb="6" eb="8">
      <t>チナイ</t>
    </rPh>
    <phoneticPr fontId="3"/>
  </si>
  <si>
    <t>サクラの木が折られた</t>
    <rPh sb="4" eb="5">
      <t>キ</t>
    </rPh>
    <rPh sb="6" eb="7">
      <t>オ</t>
    </rPh>
    <phoneticPr fontId="3"/>
  </si>
  <si>
    <t>23時に大きな物音，明朝確認</t>
    <rPh sb="2" eb="3">
      <t>ジ</t>
    </rPh>
    <rPh sb="4" eb="5">
      <t>オオ</t>
    </rPh>
    <rPh sb="7" eb="9">
      <t>モノオト</t>
    </rPh>
    <rPh sb="10" eb="12">
      <t>ミョウチョウ</t>
    </rPh>
    <rPh sb="12" eb="14">
      <t>カクニン</t>
    </rPh>
    <phoneticPr fontId="3"/>
  </si>
  <si>
    <t>大字支倉字元南田３２－２</t>
    <rPh sb="0" eb="2">
      <t>オオアザ</t>
    </rPh>
    <rPh sb="2" eb="4">
      <t>ハセクラ</t>
    </rPh>
    <rPh sb="4" eb="5">
      <t>アザ</t>
    </rPh>
    <rPh sb="5" eb="6">
      <t>モト</t>
    </rPh>
    <rPh sb="6" eb="7">
      <t>ミナミ</t>
    </rPh>
    <rPh sb="7" eb="8">
      <t>ダ</t>
    </rPh>
    <phoneticPr fontId="3"/>
  </si>
  <si>
    <t>トウモロコシ３０㎡，足痕</t>
    <rPh sb="10" eb="12">
      <t>アシアト</t>
    </rPh>
    <phoneticPr fontId="3"/>
  </si>
  <si>
    <t>電気柵等</t>
    <rPh sb="0" eb="3">
      <t>デンキサク</t>
    </rPh>
    <rPh sb="3" eb="4">
      <t>トウ</t>
    </rPh>
    <phoneticPr fontId="3"/>
  </si>
  <si>
    <t>字湯原地内</t>
    <rPh sb="0" eb="1">
      <t>アザ</t>
    </rPh>
    <rPh sb="1" eb="3">
      <t>ユハラ</t>
    </rPh>
    <rPh sb="3" eb="5">
      <t>チナイ</t>
    </rPh>
    <phoneticPr fontId="3"/>
  </si>
  <si>
    <t>字矢立地内</t>
    <rPh sb="0" eb="1">
      <t>アザ</t>
    </rPh>
    <rPh sb="1" eb="3">
      <t>ヤタテ</t>
    </rPh>
    <rPh sb="3" eb="5">
      <t>チナイ</t>
    </rPh>
    <phoneticPr fontId="3"/>
  </si>
  <si>
    <t>トウモロコシ50本</t>
    <rPh sb="8" eb="9">
      <t>ホン</t>
    </rPh>
    <phoneticPr fontId="3"/>
  </si>
  <si>
    <t>許可済みの捕獲許可で対応</t>
    <rPh sb="0" eb="2">
      <t>キョカ</t>
    </rPh>
    <rPh sb="2" eb="3">
      <t>ズ</t>
    </rPh>
    <rPh sb="5" eb="7">
      <t>ホカク</t>
    </rPh>
    <rPh sb="7" eb="9">
      <t>キョカ</t>
    </rPh>
    <rPh sb="10" eb="12">
      <t>タイオウ</t>
    </rPh>
    <phoneticPr fontId="3"/>
  </si>
  <si>
    <t>スイカ</t>
  </si>
  <si>
    <t>スイカ30個・フン</t>
    <rPh sb="5" eb="6">
      <t>コ</t>
    </rPh>
    <phoneticPr fontId="3"/>
  </si>
  <si>
    <t>自主防除策指導・情報提供</t>
    <rPh sb="0" eb="2">
      <t>ジシュ</t>
    </rPh>
    <rPh sb="2" eb="5">
      <t>ボウジョサク</t>
    </rPh>
    <rPh sb="5" eb="7">
      <t>シドウ</t>
    </rPh>
    <rPh sb="8" eb="10">
      <t>ジョウホウ</t>
    </rPh>
    <rPh sb="10" eb="12">
      <t>テイキョウ</t>
    </rPh>
    <phoneticPr fontId="3"/>
  </si>
  <si>
    <t>宮崎字西田沢一番地内</t>
    <rPh sb="0" eb="2">
      <t>ミヤザキ</t>
    </rPh>
    <rPh sb="2" eb="3">
      <t>アザ</t>
    </rPh>
    <rPh sb="3" eb="6">
      <t>ニシタザワ</t>
    </rPh>
    <rPh sb="6" eb="8">
      <t>イチバン</t>
    </rPh>
    <rPh sb="8" eb="10">
      <t>チナイ</t>
    </rPh>
    <phoneticPr fontId="3"/>
  </si>
  <si>
    <t>津山町横山峠頂上付近</t>
    <rPh sb="0" eb="2">
      <t>ツヤマ</t>
    </rPh>
    <rPh sb="2" eb="3">
      <t>マチ</t>
    </rPh>
    <rPh sb="3" eb="5">
      <t>ヨコヤマ</t>
    </rPh>
    <rPh sb="5" eb="6">
      <t>トウゲ</t>
    </rPh>
    <rPh sb="6" eb="8">
      <t>チョウジョウ</t>
    </rPh>
    <rPh sb="8" eb="10">
      <t>フキン</t>
    </rPh>
    <phoneticPr fontId="3"/>
  </si>
  <si>
    <t>東和町米川字道木地内</t>
    <rPh sb="0" eb="3">
      <t>トウワチョウ</t>
    </rPh>
    <rPh sb="3" eb="5">
      <t>ヨネカワ</t>
    </rPh>
    <rPh sb="5" eb="6">
      <t>アザ</t>
    </rPh>
    <rPh sb="6" eb="7">
      <t>ミチ</t>
    </rPh>
    <rPh sb="7" eb="10">
      <t>キチナイ</t>
    </rPh>
    <phoneticPr fontId="3"/>
  </si>
  <si>
    <t>宮崎字切込三番地内</t>
    <rPh sb="0" eb="2">
      <t>ミヤザキ</t>
    </rPh>
    <rPh sb="2" eb="3">
      <t>アザ</t>
    </rPh>
    <rPh sb="3" eb="4">
      <t>キ</t>
    </rPh>
    <rPh sb="4" eb="5">
      <t>コ</t>
    </rPh>
    <rPh sb="5" eb="6">
      <t>サン</t>
    </rPh>
    <rPh sb="6" eb="8">
      <t>バンチ</t>
    </rPh>
    <rPh sb="8" eb="9">
      <t>ナイ</t>
    </rPh>
    <phoneticPr fontId="3"/>
  </si>
  <si>
    <t>旧中新田町</t>
    <rPh sb="0" eb="1">
      <t>キュウ</t>
    </rPh>
    <rPh sb="1" eb="5">
      <t>ナカニイダマチ</t>
    </rPh>
    <phoneticPr fontId="3"/>
  </si>
  <si>
    <t>西佳原地内</t>
    <rPh sb="0" eb="1">
      <t>ニシ</t>
    </rPh>
    <rPh sb="1" eb="2">
      <t>ヨ</t>
    </rPh>
    <rPh sb="2" eb="3">
      <t>ハラ</t>
    </rPh>
    <rPh sb="3" eb="5">
      <t>チナイ</t>
    </rPh>
    <phoneticPr fontId="3"/>
  </si>
  <si>
    <t>迫町新田字中島地内</t>
    <rPh sb="0" eb="2">
      <t>ハサマチョウ</t>
    </rPh>
    <rPh sb="2" eb="4">
      <t>ニッタ</t>
    </rPh>
    <rPh sb="4" eb="5">
      <t>アザ</t>
    </rPh>
    <rPh sb="5" eb="7">
      <t>ナカジマ</t>
    </rPh>
    <rPh sb="7" eb="9">
      <t>チナイ</t>
    </rPh>
    <phoneticPr fontId="3"/>
  </si>
  <si>
    <t>13cm・山林へ</t>
    <rPh sb="5" eb="7">
      <t>サンリン</t>
    </rPh>
    <phoneticPr fontId="3"/>
  </si>
  <si>
    <t>鳴子温泉鬼首字三杉道下周辺</t>
    <rPh sb="0" eb="2">
      <t>ナルコ</t>
    </rPh>
    <rPh sb="2" eb="4">
      <t>オンセン</t>
    </rPh>
    <rPh sb="4" eb="6">
      <t>オニコウベ</t>
    </rPh>
    <rPh sb="6" eb="7">
      <t>アザ</t>
    </rPh>
    <rPh sb="7" eb="8">
      <t>ミ</t>
    </rPh>
    <rPh sb="8" eb="9">
      <t>スギ</t>
    </rPh>
    <rPh sb="9" eb="11">
      <t>ミチシタ</t>
    </rPh>
    <rPh sb="11" eb="13">
      <t>シュウヘン</t>
    </rPh>
    <phoneticPr fontId="3"/>
  </si>
  <si>
    <t>市営牧場関係施設</t>
    <rPh sb="0" eb="2">
      <t>シエイ</t>
    </rPh>
    <rPh sb="2" eb="4">
      <t>ボクジョウ</t>
    </rPh>
    <rPh sb="4" eb="6">
      <t>カンケイ</t>
    </rPh>
    <rPh sb="6" eb="8">
      <t>シセツ</t>
    </rPh>
    <phoneticPr fontId="3"/>
  </si>
  <si>
    <t>牧草ラップロール１０個被害</t>
    <rPh sb="0" eb="2">
      <t>ボクソウ</t>
    </rPh>
    <rPh sb="10" eb="11">
      <t>コ</t>
    </rPh>
    <rPh sb="11" eb="13">
      <t>ヒガイ</t>
    </rPh>
    <phoneticPr fontId="3"/>
  </si>
  <si>
    <t>電気柵設置</t>
    <rPh sb="0" eb="3">
      <t>デンキサク</t>
    </rPh>
    <rPh sb="3" eb="5">
      <t>セッチ</t>
    </rPh>
    <phoneticPr fontId="3"/>
  </si>
  <si>
    <t>0025</t>
  </si>
  <si>
    <t>福岡字阿弥陀前１４－１</t>
    <rPh sb="0" eb="2">
      <t>フクオカ</t>
    </rPh>
    <rPh sb="2" eb="3">
      <t>アザ</t>
    </rPh>
    <rPh sb="3" eb="6">
      <t>アミダ</t>
    </rPh>
    <rPh sb="6" eb="7">
      <t>マエ</t>
    </rPh>
    <phoneticPr fontId="3"/>
  </si>
  <si>
    <t>鳴子峡遊歩道</t>
    <rPh sb="0" eb="3">
      <t>ナルコキョウ</t>
    </rPh>
    <rPh sb="3" eb="6">
      <t>ユウホドウ</t>
    </rPh>
    <phoneticPr fontId="3"/>
  </si>
  <si>
    <t>鳴子温泉鬼首字久瀬周辺</t>
    <rPh sb="0" eb="2">
      <t>ナルコ</t>
    </rPh>
    <rPh sb="2" eb="4">
      <t>オンセン</t>
    </rPh>
    <rPh sb="4" eb="6">
      <t>オニコウベ</t>
    </rPh>
    <rPh sb="6" eb="7">
      <t>アザ</t>
    </rPh>
    <rPh sb="7" eb="9">
      <t>クゼ</t>
    </rPh>
    <rPh sb="9" eb="11">
      <t>シュウヘン</t>
    </rPh>
    <phoneticPr fontId="3"/>
  </si>
  <si>
    <t>１２cm・山林へ</t>
    <rPh sb="5" eb="7">
      <t>サンリン</t>
    </rPh>
    <phoneticPr fontId="3"/>
  </si>
  <si>
    <t>電気柵設置（一部開口部あり）</t>
    <rPh sb="0" eb="3">
      <t>デンキサク</t>
    </rPh>
    <rPh sb="3" eb="5">
      <t>セッチ</t>
    </rPh>
    <rPh sb="6" eb="8">
      <t>イチブ</t>
    </rPh>
    <rPh sb="8" eb="11">
      <t>カイコウブ</t>
    </rPh>
    <phoneticPr fontId="3"/>
  </si>
  <si>
    <t>字峠田地内</t>
    <rPh sb="0" eb="1">
      <t>アザ</t>
    </rPh>
    <rPh sb="1" eb="2">
      <t>トウゲ</t>
    </rPh>
    <rPh sb="2" eb="3">
      <t>タ</t>
    </rPh>
    <rPh sb="3" eb="5">
      <t>チナイ</t>
    </rPh>
    <phoneticPr fontId="3"/>
  </si>
  <si>
    <t>犬が追いかけ木の上へ</t>
    <rPh sb="0" eb="1">
      <t>イヌ</t>
    </rPh>
    <rPh sb="2" eb="3">
      <t>オ</t>
    </rPh>
    <rPh sb="6" eb="7">
      <t>キ</t>
    </rPh>
    <rPh sb="8" eb="9">
      <t>ウエ</t>
    </rPh>
    <phoneticPr fontId="3"/>
  </si>
  <si>
    <t>古川北宮沢字朴木欠丙地内</t>
    <rPh sb="0" eb="2">
      <t>フルカワ</t>
    </rPh>
    <rPh sb="2" eb="3">
      <t>キタ</t>
    </rPh>
    <rPh sb="3" eb="5">
      <t>ミヤザワ</t>
    </rPh>
    <rPh sb="5" eb="6">
      <t>アザ</t>
    </rPh>
    <rPh sb="6" eb="7">
      <t>パク</t>
    </rPh>
    <rPh sb="7" eb="8">
      <t>キ</t>
    </rPh>
    <rPh sb="8" eb="9">
      <t>ケツ</t>
    </rPh>
    <rPh sb="9" eb="10">
      <t>ヘイ</t>
    </rPh>
    <rPh sb="10" eb="12">
      <t>チナイ</t>
    </rPh>
    <phoneticPr fontId="3"/>
  </si>
  <si>
    <t>新川字佐手山地内</t>
    <rPh sb="0" eb="2">
      <t>アラカワ</t>
    </rPh>
    <rPh sb="2" eb="3">
      <t>アザ</t>
    </rPh>
    <rPh sb="3" eb="5">
      <t>サテ</t>
    </rPh>
    <rPh sb="5" eb="6">
      <t>ヤマ</t>
    </rPh>
    <rPh sb="6" eb="8">
      <t>チナイ</t>
    </rPh>
    <phoneticPr fontId="3"/>
  </si>
  <si>
    <t>一迫字川台地内</t>
    <rPh sb="0" eb="2">
      <t>イチハサマ</t>
    </rPh>
    <rPh sb="2" eb="3">
      <t>アザ</t>
    </rPh>
    <rPh sb="3" eb="5">
      <t>カワダイ</t>
    </rPh>
    <rPh sb="5" eb="7">
      <t>チナイ</t>
    </rPh>
    <phoneticPr fontId="3"/>
  </si>
  <si>
    <t>デントコーン1,000㎡・フン</t>
  </si>
  <si>
    <t>鶯沢南郷野山地内</t>
    <rPh sb="0" eb="2">
      <t>ウグイスザワ</t>
    </rPh>
    <rPh sb="2" eb="4">
      <t>ナンゴウ</t>
    </rPh>
    <rPh sb="4" eb="5">
      <t>ノ</t>
    </rPh>
    <rPh sb="5" eb="6">
      <t>ヤマ</t>
    </rPh>
    <rPh sb="6" eb="8">
      <t>チナイ</t>
    </rPh>
    <phoneticPr fontId="3"/>
  </si>
  <si>
    <t>犬に追われて山へ</t>
    <rPh sb="0" eb="1">
      <t>イヌ</t>
    </rPh>
    <rPh sb="2" eb="3">
      <t>オ</t>
    </rPh>
    <rPh sb="6" eb="7">
      <t>ヤマ</t>
    </rPh>
    <phoneticPr fontId="3"/>
  </si>
  <si>
    <t>花山字草木沢芦ノ口地内</t>
    <rPh sb="0" eb="2">
      <t>ハナヤマ</t>
    </rPh>
    <rPh sb="2" eb="3">
      <t>アザ</t>
    </rPh>
    <rPh sb="3" eb="6">
      <t>クサキサワ</t>
    </rPh>
    <rPh sb="6" eb="7">
      <t>アシ</t>
    </rPh>
    <rPh sb="8" eb="9">
      <t>クチ</t>
    </rPh>
    <rPh sb="9" eb="11">
      <t>チナイ</t>
    </rPh>
    <phoneticPr fontId="3"/>
  </si>
  <si>
    <t>銀ザケ</t>
    <rPh sb="0" eb="1">
      <t>ギン</t>
    </rPh>
    <phoneticPr fontId="3"/>
  </si>
  <si>
    <t>養魚地で銀鮭を捕ろうとしていた</t>
    <rPh sb="0" eb="2">
      <t>ヨウギョ</t>
    </rPh>
    <rPh sb="2" eb="3">
      <t>チ</t>
    </rPh>
    <rPh sb="4" eb="6">
      <t>ギンザケ</t>
    </rPh>
    <rPh sb="7" eb="8">
      <t>ト</t>
    </rPh>
    <phoneticPr fontId="3"/>
  </si>
  <si>
    <t>養魚地周りの草刈り</t>
    <rPh sb="0" eb="2">
      <t>ヨウギョ</t>
    </rPh>
    <rPh sb="2" eb="3">
      <t>チ</t>
    </rPh>
    <rPh sb="3" eb="4">
      <t>マワ</t>
    </rPh>
    <rPh sb="6" eb="8">
      <t>クサカ</t>
    </rPh>
    <phoneticPr fontId="3"/>
  </si>
  <si>
    <t>1814</t>
  </si>
  <si>
    <t>遠刈田温泉字七日原５４７－１地先</t>
    <rPh sb="0" eb="3">
      <t>トオガッタ</t>
    </rPh>
    <rPh sb="3" eb="5">
      <t>オンセン</t>
    </rPh>
    <rPh sb="5" eb="6">
      <t>アザ</t>
    </rPh>
    <rPh sb="6" eb="9">
      <t>ナノカハラ</t>
    </rPh>
    <rPh sb="14" eb="16">
      <t>チサキ</t>
    </rPh>
    <phoneticPr fontId="3"/>
  </si>
  <si>
    <t>大字曲竹字淡島山地内</t>
    <rPh sb="0" eb="2">
      <t>オオアザ</t>
    </rPh>
    <rPh sb="2" eb="3">
      <t>マガリ</t>
    </rPh>
    <rPh sb="3" eb="4">
      <t>タケ</t>
    </rPh>
    <rPh sb="4" eb="5">
      <t>アザ</t>
    </rPh>
    <rPh sb="5" eb="7">
      <t>アワシマ</t>
    </rPh>
    <rPh sb="7" eb="8">
      <t>ヤマ</t>
    </rPh>
    <rPh sb="8" eb="10">
      <t>チナイ</t>
    </rPh>
    <phoneticPr fontId="3"/>
  </si>
  <si>
    <t>ニジマス他</t>
    <rPh sb="4" eb="5">
      <t>ホカ</t>
    </rPh>
    <phoneticPr fontId="3"/>
  </si>
  <si>
    <t>養魚用飼料・倉庫破壊</t>
    <rPh sb="0" eb="3">
      <t>ヨウギョヨウ</t>
    </rPh>
    <rPh sb="3" eb="5">
      <t>シリョウ</t>
    </rPh>
    <rPh sb="6" eb="8">
      <t>ソウコ</t>
    </rPh>
    <rPh sb="8" eb="10">
      <t>ハカイ</t>
    </rPh>
    <phoneticPr fontId="3"/>
  </si>
  <si>
    <t>栗駒文字大明神前付近</t>
    <rPh sb="0" eb="2">
      <t>クリコマ</t>
    </rPh>
    <rPh sb="2" eb="4">
      <t>モジ</t>
    </rPh>
    <rPh sb="4" eb="7">
      <t>ダイミョウジン</t>
    </rPh>
    <rPh sb="7" eb="8">
      <t>マエ</t>
    </rPh>
    <rPh sb="8" eb="10">
      <t>フキン</t>
    </rPh>
    <phoneticPr fontId="3"/>
  </si>
  <si>
    <t>養魚場付近の草が倒伏</t>
    <rPh sb="0" eb="3">
      <t>ヨウギョジョウ</t>
    </rPh>
    <rPh sb="3" eb="5">
      <t>フキン</t>
    </rPh>
    <rPh sb="6" eb="7">
      <t>クサ</t>
    </rPh>
    <rPh sb="8" eb="10">
      <t>トウフク</t>
    </rPh>
    <phoneticPr fontId="3"/>
  </si>
  <si>
    <t>除草徹底指導</t>
    <rPh sb="0" eb="2">
      <t>ジョソウ</t>
    </rPh>
    <rPh sb="2" eb="4">
      <t>テッテイ</t>
    </rPh>
    <rPh sb="4" eb="6">
      <t>シドウ</t>
    </rPh>
    <phoneticPr fontId="3"/>
  </si>
  <si>
    <t>現場確認後，捕獲申請を検討</t>
    <rPh sb="0" eb="2">
      <t>ゲンバ</t>
    </rPh>
    <rPh sb="2" eb="4">
      <t>カクニン</t>
    </rPh>
    <rPh sb="4" eb="5">
      <t>ゴ</t>
    </rPh>
    <rPh sb="6" eb="8">
      <t>ホカク</t>
    </rPh>
    <rPh sb="8" eb="10">
      <t>シンセイ</t>
    </rPh>
    <rPh sb="11" eb="13">
      <t>ケントウ</t>
    </rPh>
    <phoneticPr fontId="3"/>
  </si>
  <si>
    <t>1453</t>
  </si>
  <si>
    <t>栗駒桜田東有賀１２６－２</t>
    <rPh sb="0" eb="2">
      <t>クリコマ</t>
    </rPh>
    <rPh sb="2" eb="4">
      <t>サクラダ</t>
    </rPh>
    <rPh sb="4" eb="5">
      <t>ヒガシ</t>
    </rPh>
    <rPh sb="5" eb="7">
      <t>アリガ</t>
    </rPh>
    <phoneticPr fontId="3"/>
  </si>
  <si>
    <t>秋保町長袋字萱刈山５６地内</t>
    <rPh sb="0" eb="2">
      <t>アキウ</t>
    </rPh>
    <rPh sb="2" eb="4">
      <t>マチナガ</t>
    </rPh>
    <rPh sb="4" eb="5">
      <t>フクロ</t>
    </rPh>
    <rPh sb="5" eb="6">
      <t>アザ</t>
    </rPh>
    <rPh sb="6" eb="7">
      <t>カヤ</t>
    </rPh>
    <rPh sb="7" eb="9">
      <t>カリヤマ</t>
    </rPh>
    <rPh sb="11" eb="13">
      <t>チナイ</t>
    </rPh>
    <phoneticPr fontId="3"/>
  </si>
  <si>
    <t>追い上げ花火・注意喚起広報</t>
    <rPh sb="0" eb="1">
      <t>オ</t>
    </rPh>
    <rPh sb="2" eb="3">
      <t>ア</t>
    </rPh>
    <rPh sb="4" eb="6">
      <t>ハナビ</t>
    </rPh>
    <rPh sb="7" eb="9">
      <t>チュウイ</t>
    </rPh>
    <rPh sb="9" eb="11">
      <t>カンキ</t>
    </rPh>
    <rPh sb="11" eb="13">
      <t>コウホウ</t>
    </rPh>
    <phoneticPr fontId="3"/>
  </si>
  <si>
    <t>0750</t>
  </si>
  <si>
    <t>秋保町馬場字大滝２７地内</t>
    <rPh sb="0" eb="3">
      <t>アキウマチ</t>
    </rPh>
    <rPh sb="3" eb="5">
      <t>ババ</t>
    </rPh>
    <rPh sb="5" eb="6">
      <t>アザ</t>
    </rPh>
    <rPh sb="6" eb="8">
      <t>オオタキ</t>
    </rPh>
    <rPh sb="10" eb="12">
      <t>チナイ</t>
    </rPh>
    <phoneticPr fontId="3"/>
  </si>
  <si>
    <t>中新田字木伏地内</t>
    <rPh sb="0" eb="3">
      <t>ナカニイダ</t>
    </rPh>
    <rPh sb="3" eb="4">
      <t>アザ</t>
    </rPh>
    <rPh sb="4" eb="5">
      <t>キ</t>
    </rPh>
    <rPh sb="5" eb="6">
      <t>フク</t>
    </rPh>
    <rPh sb="6" eb="8">
      <t>チナイ</t>
    </rPh>
    <phoneticPr fontId="3"/>
  </si>
  <si>
    <t>秋保町馬場字本小屋２８地内</t>
    <rPh sb="0" eb="3">
      <t>アキウマチ</t>
    </rPh>
    <rPh sb="3" eb="5">
      <t>ババ</t>
    </rPh>
    <rPh sb="5" eb="6">
      <t>アザ</t>
    </rPh>
    <rPh sb="6" eb="7">
      <t>ホン</t>
    </rPh>
    <rPh sb="7" eb="9">
      <t>コヤ</t>
    </rPh>
    <rPh sb="11" eb="13">
      <t>チナイ</t>
    </rPh>
    <phoneticPr fontId="3"/>
  </si>
  <si>
    <t>菜切谷字檀越地内</t>
    <rPh sb="0" eb="2">
      <t>ナキ</t>
    </rPh>
    <rPh sb="2" eb="3">
      <t>タニ</t>
    </rPh>
    <rPh sb="3" eb="4">
      <t>アザ</t>
    </rPh>
    <rPh sb="4" eb="5">
      <t>ダン</t>
    </rPh>
    <rPh sb="5" eb="7">
      <t>オチ</t>
    </rPh>
    <rPh sb="6" eb="8">
      <t>チナイ</t>
    </rPh>
    <phoneticPr fontId="3"/>
  </si>
  <si>
    <t>田尻大貫字地武長根地内</t>
    <rPh sb="0" eb="2">
      <t>タジリ</t>
    </rPh>
    <rPh sb="2" eb="4">
      <t>オオヌキ</t>
    </rPh>
    <rPh sb="4" eb="5">
      <t>アザ</t>
    </rPh>
    <rPh sb="5" eb="6">
      <t>チ</t>
    </rPh>
    <rPh sb="6" eb="8">
      <t>タケナガ</t>
    </rPh>
    <rPh sb="8" eb="9">
      <t>ネ</t>
    </rPh>
    <rPh sb="9" eb="10">
      <t>チ</t>
    </rPh>
    <rPh sb="10" eb="11">
      <t>ナイ</t>
    </rPh>
    <phoneticPr fontId="3"/>
  </si>
  <si>
    <t>宮崎字南地内</t>
    <rPh sb="0" eb="2">
      <t>ミヤザキ</t>
    </rPh>
    <rPh sb="2" eb="3">
      <t>アザ</t>
    </rPh>
    <rPh sb="3" eb="4">
      <t>ミナミ</t>
    </rPh>
    <rPh sb="4" eb="6">
      <t>チナイ</t>
    </rPh>
    <phoneticPr fontId="3"/>
  </si>
  <si>
    <t>農場敷地内</t>
    <rPh sb="0" eb="2">
      <t>ノウジョウ</t>
    </rPh>
    <rPh sb="2" eb="5">
      <t>シキチナイ</t>
    </rPh>
    <phoneticPr fontId="3"/>
  </si>
  <si>
    <t>豚飼料・足痕・フン</t>
    <rPh sb="0" eb="1">
      <t>ブタ</t>
    </rPh>
    <rPh sb="1" eb="3">
      <t>シリョウ</t>
    </rPh>
    <rPh sb="4" eb="6">
      <t>アシアト</t>
    </rPh>
    <phoneticPr fontId="3"/>
  </si>
  <si>
    <t>電気柵設置，農場侵入箇所の封鎖</t>
    <rPh sb="0" eb="3">
      <t>デンキサク</t>
    </rPh>
    <rPh sb="3" eb="5">
      <t>セッチ</t>
    </rPh>
    <rPh sb="6" eb="8">
      <t>ノウジョウ</t>
    </rPh>
    <rPh sb="8" eb="10">
      <t>シンニュウ</t>
    </rPh>
    <rPh sb="10" eb="12">
      <t>カショ</t>
    </rPh>
    <rPh sb="13" eb="15">
      <t>フウサ</t>
    </rPh>
    <phoneticPr fontId="3"/>
  </si>
  <si>
    <t>岩出山字下真山明山地内</t>
    <rPh sb="0" eb="3">
      <t>イワデヤマ</t>
    </rPh>
    <rPh sb="3" eb="4">
      <t>アザ</t>
    </rPh>
    <rPh sb="4" eb="5">
      <t>シタ</t>
    </rPh>
    <rPh sb="5" eb="7">
      <t>マヤマ</t>
    </rPh>
    <rPh sb="7" eb="8">
      <t>メイ</t>
    </rPh>
    <rPh sb="8" eb="9">
      <t>サン</t>
    </rPh>
    <rPh sb="9" eb="11">
      <t>チナイ</t>
    </rPh>
    <phoneticPr fontId="3"/>
  </si>
  <si>
    <t>古川雨生沢字蛇沢１６</t>
    <rPh sb="0" eb="2">
      <t>フルカワ</t>
    </rPh>
    <rPh sb="2" eb="3">
      <t>アメ</t>
    </rPh>
    <rPh sb="3" eb="4">
      <t>ショウ</t>
    </rPh>
    <rPh sb="4" eb="5">
      <t>サワ</t>
    </rPh>
    <rPh sb="5" eb="6">
      <t>アザ</t>
    </rPh>
    <rPh sb="6" eb="7">
      <t>ヘビ</t>
    </rPh>
    <rPh sb="7" eb="8">
      <t>サワ</t>
    </rPh>
    <phoneticPr fontId="3"/>
  </si>
  <si>
    <t>モモ･とうもろこし</t>
  </si>
  <si>
    <t>モモ400個・トウモロコシ２０本</t>
    <rPh sb="5" eb="6">
      <t>コ</t>
    </rPh>
    <rPh sb="15" eb="16">
      <t>ホン</t>
    </rPh>
    <phoneticPr fontId="3"/>
  </si>
  <si>
    <t>遠刈田温泉字七日原</t>
    <rPh sb="0" eb="3">
      <t>トオガッタ</t>
    </rPh>
    <rPh sb="3" eb="5">
      <t>オンセン</t>
    </rPh>
    <rPh sb="5" eb="6">
      <t>アザ</t>
    </rPh>
    <rPh sb="6" eb="9">
      <t>ナノカハラ</t>
    </rPh>
    <phoneticPr fontId="3"/>
  </si>
  <si>
    <t>すずらんヶ丘周辺</t>
    <rPh sb="5" eb="6">
      <t>オカ</t>
    </rPh>
    <rPh sb="6" eb="8">
      <t>シュウヘン</t>
    </rPh>
    <phoneticPr fontId="3"/>
  </si>
  <si>
    <t>大字円田字荻ノ窪地内</t>
    <rPh sb="0" eb="2">
      <t>オオアザ</t>
    </rPh>
    <rPh sb="2" eb="4">
      <t>エンダ</t>
    </rPh>
    <rPh sb="4" eb="5">
      <t>アザ</t>
    </rPh>
    <rPh sb="5" eb="6">
      <t>オギ</t>
    </rPh>
    <rPh sb="7" eb="8">
      <t>クボ</t>
    </rPh>
    <rPh sb="8" eb="9">
      <t>チ</t>
    </rPh>
    <rPh sb="9" eb="10">
      <t>ナイ</t>
    </rPh>
    <phoneticPr fontId="3"/>
  </si>
  <si>
    <t>迫町新田字刈又沢１４７</t>
    <rPh sb="0" eb="2">
      <t>ハサマチョウ</t>
    </rPh>
    <rPh sb="2" eb="4">
      <t>ニッタ</t>
    </rPh>
    <rPh sb="4" eb="5">
      <t>アザ</t>
    </rPh>
    <rPh sb="5" eb="6">
      <t>カ</t>
    </rPh>
    <rPh sb="6" eb="7">
      <t>マタ</t>
    </rPh>
    <rPh sb="7" eb="8">
      <t>サワ</t>
    </rPh>
    <phoneticPr fontId="3"/>
  </si>
  <si>
    <t>県道1号線</t>
    <rPh sb="0" eb="2">
      <t>ケンドウ</t>
    </rPh>
    <rPh sb="3" eb="5">
      <t>ゴウセン</t>
    </rPh>
    <phoneticPr fontId="3"/>
  </si>
  <si>
    <t>茂みへ</t>
    <rPh sb="0" eb="1">
      <t>シゲ</t>
    </rPh>
    <phoneticPr fontId="3"/>
  </si>
  <si>
    <t>金成末野穴ノ沢地内</t>
    <rPh sb="0" eb="2">
      <t>カンナリ</t>
    </rPh>
    <rPh sb="2" eb="3">
      <t>マツ</t>
    </rPh>
    <rPh sb="3" eb="4">
      <t>ノ</t>
    </rPh>
    <rPh sb="4" eb="5">
      <t>アナ</t>
    </rPh>
    <rPh sb="6" eb="7">
      <t>サワ</t>
    </rPh>
    <rPh sb="7" eb="9">
      <t>チナイ</t>
    </rPh>
    <phoneticPr fontId="3"/>
  </si>
  <si>
    <t>鶏舎の網破損</t>
    <rPh sb="0" eb="2">
      <t>ケイシャ</t>
    </rPh>
    <rPh sb="3" eb="4">
      <t>アミ</t>
    </rPh>
    <rPh sb="4" eb="6">
      <t>ハソン</t>
    </rPh>
    <phoneticPr fontId="3"/>
  </si>
  <si>
    <t>わな設置中</t>
    <rPh sb="2" eb="4">
      <t>セッチ</t>
    </rPh>
    <rPh sb="4" eb="5">
      <t>チュウ</t>
    </rPh>
    <phoneticPr fontId="3"/>
  </si>
  <si>
    <t>花山字草木沢権現堂地内</t>
    <rPh sb="0" eb="2">
      <t>ハナヤマ</t>
    </rPh>
    <rPh sb="2" eb="3">
      <t>アザ</t>
    </rPh>
    <rPh sb="3" eb="6">
      <t>クサキサワ</t>
    </rPh>
    <rPh sb="6" eb="9">
      <t>ゴンゲンドウ</t>
    </rPh>
    <rPh sb="9" eb="11">
      <t>チナイ</t>
    </rPh>
    <phoneticPr fontId="3"/>
  </si>
  <si>
    <t>栗駒片子沢砂子田町田共同墓地周辺</t>
    <rPh sb="0" eb="2">
      <t>クリコマ</t>
    </rPh>
    <rPh sb="2" eb="3">
      <t>カタ</t>
    </rPh>
    <rPh sb="3" eb="5">
      <t>コサワ</t>
    </rPh>
    <rPh sb="5" eb="6">
      <t>スナ</t>
    </rPh>
    <rPh sb="6" eb="7">
      <t>コ</t>
    </rPh>
    <rPh sb="7" eb="8">
      <t>タ</t>
    </rPh>
    <rPh sb="8" eb="10">
      <t>マチダ</t>
    </rPh>
    <rPh sb="10" eb="12">
      <t>キョウドウ</t>
    </rPh>
    <rPh sb="12" eb="14">
      <t>ボチ</t>
    </rPh>
    <rPh sb="14" eb="16">
      <t>シュウヘン</t>
    </rPh>
    <phoneticPr fontId="3"/>
  </si>
  <si>
    <t>秋保町馬場字本小屋２－１地内</t>
    <rPh sb="0" eb="3">
      <t>アキウマチ</t>
    </rPh>
    <rPh sb="3" eb="5">
      <t>ババ</t>
    </rPh>
    <rPh sb="5" eb="6">
      <t>アザ</t>
    </rPh>
    <rPh sb="6" eb="7">
      <t>ホン</t>
    </rPh>
    <rPh sb="7" eb="9">
      <t>コヤ</t>
    </rPh>
    <rPh sb="12" eb="14">
      <t>チナイ</t>
    </rPh>
    <phoneticPr fontId="3"/>
  </si>
  <si>
    <t>現地調査・追い上げ花火</t>
    <rPh sb="0" eb="2">
      <t>ゲンチ</t>
    </rPh>
    <rPh sb="2" eb="4">
      <t>チョウサ</t>
    </rPh>
    <rPh sb="5" eb="6">
      <t>オ</t>
    </rPh>
    <rPh sb="7" eb="8">
      <t>ア</t>
    </rPh>
    <rPh sb="9" eb="11">
      <t>ハナビ</t>
    </rPh>
    <phoneticPr fontId="3"/>
  </si>
  <si>
    <t>国道４５７号法面</t>
    <rPh sb="0" eb="2">
      <t>コクドウ</t>
    </rPh>
    <rPh sb="5" eb="6">
      <t>ゴウ</t>
    </rPh>
    <rPh sb="6" eb="8">
      <t>ノリメン</t>
    </rPh>
    <phoneticPr fontId="3"/>
  </si>
  <si>
    <t>サクラの木の実</t>
    <rPh sb="4" eb="5">
      <t>キ</t>
    </rPh>
    <rPh sb="6" eb="7">
      <t>ミ</t>
    </rPh>
    <phoneticPr fontId="3"/>
  </si>
  <si>
    <t>雨生沢字鹿ノ沢地内</t>
    <rPh sb="0" eb="1">
      <t>アメ</t>
    </rPh>
    <rPh sb="1" eb="2">
      <t>セイ</t>
    </rPh>
    <rPh sb="2" eb="3">
      <t>サワ</t>
    </rPh>
    <rPh sb="3" eb="4">
      <t>アザ</t>
    </rPh>
    <rPh sb="4" eb="5">
      <t>シカ</t>
    </rPh>
    <rPh sb="6" eb="7">
      <t>サワ</t>
    </rPh>
    <rPh sb="7" eb="9">
      <t>チナイ</t>
    </rPh>
    <phoneticPr fontId="3"/>
  </si>
  <si>
    <t>スイカ８個</t>
    <rPh sb="4" eb="5">
      <t>コ</t>
    </rPh>
    <phoneticPr fontId="3"/>
  </si>
  <si>
    <t>栗駒横田街道西１１－９６付近</t>
    <rPh sb="0" eb="2">
      <t>クリコマ</t>
    </rPh>
    <rPh sb="2" eb="4">
      <t>ヨコタ</t>
    </rPh>
    <rPh sb="4" eb="6">
      <t>カイドウ</t>
    </rPh>
    <rPh sb="6" eb="7">
      <t>ニシ</t>
    </rPh>
    <rPh sb="12" eb="14">
      <t>フキン</t>
    </rPh>
    <phoneticPr fontId="3"/>
  </si>
  <si>
    <t>一迫字不動西地内</t>
    <rPh sb="0" eb="2">
      <t>イチハサマ</t>
    </rPh>
    <rPh sb="2" eb="3">
      <t>アザ</t>
    </rPh>
    <rPh sb="3" eb="5">
      <t>フドウ</t>
    </rPh>
    <rPh sb="5" eb="6">
      <t>ニシ</t>
    </rPh>
    <rPh sb="6" eb="8">
      <t>チナイ</t>
    </rPh>
    <phoneticPr fontId="3"/>
  </si>
  <si>
    <t>トウモロコシ１２㎡・３０本</t>
    <rPh sb="12" eb="13">
      <t>ホン</t>
    </rPh>
    <phoneticPr fontId="3"/>
  </si>
  <si>
    <t>遠刈田雄温泉字北原尾１－９１</t>
    <rPh sb="0" eb="1">
      <t>トオ</t>
    </rPh>
    <rPh sb="1" eb="3">
      <t>カッタ</t>
    </rPh>
    <rPh sb="3" eb="4">
      <t>オ</t>
    </rPh>
    <rPh sb="4" eb="6">
      <t>オンセン</t>
    </rPh>
    <rPh sb="6" eb="7">
      <t>アザ</t>
    </rPh>
    <rPh sb="7" eb="8">
      <t>キタ</t>
    </rPh>
    <rPh sb="8" eb="9">
      <t>ハラ</t>
    </rPh>
    <rPh sb="9" eb="10">
      <t>オ</t>
    </rPh>
    <phoneticPr fontId="3"/>
  </si>
  <si>
    <t>有害鳥獣駆逐用花火</t>
    <rPh sb="0" eb="2">
      <t>ユウガイ</t>
    </rPh>
    <rPh sb="2" eb="4">
      <t>チョウジュウ</t>
    </rPh>
    <rPh sb="4" eb="7">
      <t>クチクヨウ</t>
    </rPh>
    <rPh sb="7" eb="9">
      <t>ハナビ</t>
    </rPh>
    <phoneticPr fontId="3"/>
  </si>
  <si>
    <t>トウモロコシ４００㎡・フン</t>
  </si>
  <si>
    <t>電気柵・除草時注意</t>
    <rPh sb="0" eb="3">
      <t>デンキサク</t>
    </rPh>
    <rPh sb="4" eb="6">
      <t>ジョソウ</t>
    </rPh>
    <rPh sb="6" eb="7">
      <t>ジ</t>
    </rPh>
    <rPh sb="7" eb="9">
      <t>チュウイ</t>
    </rPh>
    <phoneticPr fontId="3"/>
  </si>
  <si>
    <t>大字支倉富岡中学校付近</t>
    <rPh sb="0" eb="2">
      <t>オオアザ</t>
    </rPh>
    <rPh sb="2" eb="4">
      <t>ハセクラ</t>
    </rPh>
    <rPh sb="4" eb="6">
      <t>トミオカ</t>
    </rPh>
    <rPh sb="6" eb="9">
      <t>チュウガッコウ</t>
    </rPh>
    <rPh sb="9" eb="11">
      <t>フキン</t>
    </rPh>
    <phoneticPr fontId="3"/>
  </si>
  <si>
    <t>1503</t>
  </si>
  <si>
    <t>岩出山字葛岡宮ノ下地内</t>
    <rPh sb="0" eb="3">
      <t>イワデヤマ</t>
    </rPh>
    <rPh sb="3" eb="4">
      <t>アザ</t>
    </rPh>
    <rPh sb="4" eb="6">
      <t>クズオカ</t>
    </rPh>
    <rPh sb="6" eb="7">
      <t>ミヤ</t>
    </rPh>
    <rPh sb="8" eb="9">
      <t>シタ</t>
    </rPh>
    <rPh sb="9" eb="11">
      <t>チナイ</t>
    </rPh>
    <phoneticPr fontId="3"/>
  </si>
  <si>
    <t>本吉町字東川内２１５番地付近</t>
    <rPh sb="0" eb="3">
      <t>モトヨシマチ</t>
    </rPh>
    <rPh sb="3" eb="4">
      <t>アザ</t>
    </rPh>
    <rPh sb="4" eb="7">
      <t>ヒガシカワウチ</t>
    </rPh>
    <rPh sb="10" eb="12">
      <t>バンチ</t>
    </rPh>
    <rPh sb="12" eb="14">
      <t>フキン</t>
    </rPh>
    <phoneticPr fontId="3"/>
  </si>
  <si>
    <t>ねぎ・かぼちゃ</t>
  </si>
  <si>
    <t>２０ｃｍ</t>
  </si>
  <si>
    <t>岩出山下野目字雨生沢地内</t>
    <rPh sb="0" eb="3">
      <t>イワデヤマ</t>
    </rPh>
    <rPh sb="3" eb="6">
      <t>シモノメ</t>
    </rPh>
    <rPh sb="6" eb="7">
      <t>アザ</t>
    </rPh>
    <rPh sb="7" eb="8">
      <t>アメ</t>
    </rPh>
    <rPh sb="8" eb="9">
      <t>セイ</t>
    </rPh>
    <rPh sb="9" eb="10">
      <t>サワ</t>
    </rPh>
    <rPh sb="10" eb="12">
      <t>チナイ</t>
    </rPh>
    <phoneticPr fontId="3"/>
  </si>
  <si>
    <t>猟友会と現場確認</t>
    <rPh sb="0" eb="3">
      <t>リョウユウカイ</t>
    </rPh>
    <rPh sb="4" eb="6">
      <t>ゲンバ</t>
    </rPh>
    <rPh sb="6" eb="8">
      <t>カクニン</t>
    </rPh>
    <phoneticPr fontId="3"/>
  </si>
  <si>
    <t>生ゴミ・蜂の巣除去</t>
    <rPh sb="0" eb="1">
      <t>ナマ</t>
    </rPh>
    <rPh sb="4" eb="5">
      <t>ハチ</t>
    </rPh>
    <rPh sb="6" eb="7">
      <t>ス</t>
    </rPh>
    <rPh sb="7" eb="9">
      <t>ジョキョ</t>
    </rPh>
    <phoneticPr fontId="3"/>
  </si>
  <si>
    <t>岩出山池月字上一栗銘沢山地内</t>
    <rPh sb="0" eb="3">
      <t>イワデヤマ</t>
    </rPh>
    <rPh sb="3" eb="5">
      <t>イケヅキ</t>
    </rPh>
    <rPh sb="5" eb="6">
      <t>アザ</t>
    </rPh>
    <rPh sb="6" eb="8">
      <t>カミイチ</t>
    </rPh>
    <rPh sb="8" eb="9">
      <t>クリ</t>
    </rPh>
    <rPh sb="9" eb="10">
      <t>メイ</t>
    </rPh>
    <rPh sb="10" eb="12">
      <t>サワヤマ</t>
    </rPh>
    <rPh sb="12" eb="14">
      <t>チナイ</t>
    </rPh>
    <phoneticPr fontId="3"/>
  </si>
  <si>
    <t>宮床字長倉地内</t>
    <rPh sb="0" eb="2">
      <t>ミヤトコ</t>
    </rPh>
    <rPh sb="2" eb="3">
      <t>アザ</t>
    </rPh>
    <rPh sb="3" eb="5">
      <t>ナガクラ</t>
    </rPh>
    <rPh sb="5" eb="7">
      <t>チナイ</t>
    </rPh>
    <phoneticPr fontId="3"/>
  </si>
  <si>
    <t>河川（龍巌寺橋付近）</t>
    <rPh sb="0" eb="2">
      <t>カセン</t>
    </rPh>
    <rPh sb="3" eb="4">
      <t>リュウ</t>
    </rPh>
    <rPh sb="4" eb="5">
      <t>イワオ</t>
    </rPh>
    <rPh sb="5" eb="6">
      <t>テラ</t>
    </rPh>
    <rPh sb="6" eb="7">
      <t>ハシ</t>
    </rPh>
    <rPh sb="7" eb="9">
      <t>フキン</t>
    </rPh>
    <phoneticPr fontId="3"/>
  </si>
  <si>
    <t>現地確認済み</t>
    <rPh sb="0" eb="2">
      <t>ゲンチ</t>
    </rPh>
    <rPh sb="2" eb="4">
      <t>カクニン</t>
    </rPh>
    <rPh sb="4" eb="5">
      <t>ズ</t>
    </rPh>
    <phoneticPr fontId="3"/>
  </si>
  <si>
    <t>花山字草木沢上原地内</t>
    <rPh sb="0" eb="2">
      <t>ハナヤマ</t>
    </rPh>
    <rPh sb="2" eb="3">
      <t>アザ</t>
    </rPh>
    <rPh sb="3" eb="6">
      <t>クサキサワ</t>
    </rPh>
    <rPh sb="6" eb="8">
      <t>ウエハラ</t>
    </rPh>
    <rPh sb="8" eb="10">
      <t>チナイ</t>
    </rPh>
    <phoneticPr fontId="3"/>
  </si>
  <si>
    <t>１５ｃｍ以上</t>
    <rPh sb="4" eb="6">
      <t>イジョウ</t>
    </rPh>
    <phoneticPr fontId="3"/>
  </si>
  <si>
    <t>花山字本沢切留地内</t>
    <rPh sb="0" eb="2">
      <t>ハナヤマ</t>
    </rPh>
    <rPh sb="2" eb="3">
      <t>アザ</t>
    </rPh>
    <rPh sb="3" eb="5">
      <t>ホンサワ</t>
    </rPh>
    <rPh sb="5" eb="6">
      <t>キ</t>
    </rPh>
    <rPh sb="6" eb="7">
      <t>ト</t>
    </rPh>
    <rPh sb="7" eb="9">
      <t>チナイ</t>
    </rPh>
    <phoneticPr fontId="3"/>
  </si>
  <si>
    <t>リンゴ・爪痕・倒木</t>
    <rPh sb="4" eb="6">
      <t>ツメアト</t>
    </rPh>
    <rPh sb="7" eb="9">
      <t>トウボク</t>
    </rPh>
    <phoneticPr fontId="3"/>
  </si>
  <si>
    <t>王城寺字権三寺地内</t>
    <rPh sb="0" eb="3">
      <t>オウジョウジ</t>
    </rPh>
    <rPh sb="3" eb="4">
      <t>アザ</t>
    </rPh>
    <rPh sb="4" eb="5">
      <t>ケン</t>
    </rPh>
    <rPh sb="5" eb="6">
      <t>サン</t>
    </rPh>
    <rPh sb="6" eb="7">
      <t>テラ</t>
    </rPh>
    <rPh sb="7" eb="9">
      <t>チナイ</t>
    </rPh>
    <phoneticPr fontId="3"/>
  </si>
  <si>
    <t>民家玄関前</t>
    <rPh sb="0" eb="2">
      <t>ミンカ</t>
    </rPh>
    <rPh sb="2" eb="5">
      <t>ゲンカンマエ</t>
    </rPh>
    <phoneticPr fontId="3"/>
  </si>
  <si>
    <t>高清水宮脇地内</t>
    <rPh sb="0" eb="3">
      <t>タカシミズ</t>
    </rPh>
    <rPh sb="3" eb="5">
      <t>ミヤワキ</t>
    </rPh>
    <rPh sb="5" eb="7">
      <t>チナイ</t>
    </rPh>
    <phoneticPr fontId="3"/>
  </si>
  <si>
    <t>鶯沢南郷樋の沢地内</t>
    <rPh sb="0" eb="2">
      <t>ウグイスザワ</t>
    </rPh>
    <rPh sb="2" eb="4">
      <t>ナンゴウ</t>
    </rPh>
    <rPh sb="4" eb="5">
      <t>ヒ</t>
    </rPh>
    <rPh sb="6" eb="7">
      <t>サワ</t>
    </rPh>
    <rPh sb="7" eb="9">
      <t>チナイ</t>
    </rPh>
    <phoneticPr fontId="3"/>
  </si>
  <si>
    <t>古川宮沢字内林７地内</t>
    <rPh sb="0" eb="2">
      <t>フルカワ</t>
    </rPh>
    <rPh sb="2" eb="3">
      <t>ミヤ</t>
    </rPh>
    <rPh sb="3" eb="4">
      <t>サワ</t>
    </rPh>
    <rPh sb="4" eb="5">
      <t>アザ</t>
    </rPh>
    <rPh sb="5" eb="6">
      <t>ウチ</t>
    </rPh>
    <rPh sb="6" eb="7">
      <t>ハヤシ</t>
    </rPh>
    <rPh sb="8" eb="10">
      <t>チナイ</t>
    </rPh>
    <phoneticPr fontId="3"/>
  </si>
  <si>
    <t>熊野神社敷地内</t>
    <rPh sb="0" eb="2">
      <t>クマノ</t>
    </rPh>
    <rPh sb="2" eb="4">
      <t>ジンジャ</t>
    </rPh>
    <rPh sb="4" eb="7">
      <t>シキチナイ</t>
    </rPh>
    <phoneticPr fontId="3"/>
  </si>
  <si>
    <t>鳴子温泉字焼石亦７９周辺</t>
    <rPh sb="0" eb="2">
      <t>ナルコ</t>
    </rPh>
    <rPh sb="2" eb="4">
      <t>オンセン</t>
    </rPh>
    <rPh sb="4" eb="5">
      <t>アザ</t>
    </rPh>
    <rPh sb="5" eb="6">
      <t>ヤキ</t>
    </rPh>
    <rPh sb="6" eb="7">
      <t>イシ</t>
    </rPh>
    <rPh sb="7" eb="8">
      <t>マタ</t>
    </rPh>
    <rPh sb="10" eb="12">
      <t>シュウヘン</t>
    </rPh>
    <phoneticPr fontId="3"/>
  </si>
  <si>
    <t>生ゴミ保管場所</t>
    <rPh sb="0" eb="1">
      <t>ナマ</t>
    </rPh>
    <rPh sb="1" eb="2">
      <t>ミンセイ</t>
    </rPh>
    <rPh sb="3" eb="5">
      <t>ホカン</t>
    </rPh>
    <rPh sb="5" eb="7">
      <t>バショ</t>
    </rPh>
    <phoneticPr fontId="3"/>
  </si>
  <si>
    <t>ゴミを散乱させた</t>
    <rPh sb="3" eb="5">
      <t>サンラン</t>
    </rPh>
    <phoneticPr fontId="3"/>
  </si>
  <si>
    <t>爆竹・センサーライト実施</t>
    <rPh sb="0" eb="2">
      <t>バクチク</t>
    </rPh>
    <rPh sb="10" eb="12">
      <t>ジッシ</t>
    </rPh>
    <phoneticPr fontId="3"/>
  </si>
  <si>
    <t>鳴子温泉鬼首字三杉道上周辺</t>
    <rPh sb="0" eb="2">
      <t>ナルコ</t>
    </rPh>
    <rPh sb="2" eb="4">
      <t>オンセン</t>
    </rPh>
    <rPh sb="4" eb="6">
      <t>オニコウベ</t>
    </rPh>
    <rPh sb="6" eb="7">
      <t>アザ</t>
    </rPh>
    <rPh sb="7" eb="9">
      <t>ミスギ</t>
    </rPh>
    <rPh sb="9" eb="11">
      <t>ミチウエ</t>
    </rPh>
    <rPh sb="11" eb="13">
      <t>シュウヘン</t>
    </rPh>
    <phoneticPr fontId="3"/>
  </si>
  <si>
    <t>沢の上流へ・牧草ロール１０個いたずら</t>
    <rPh sb="0" eb="1">
      <t>サワ</t>
    </rPh>
    <rPh sb="2" eb="4">
      <t>ジョウリュウ</t>
    </rPh>
    <rPh sb="6" eb="8">
      <t>ボクソウ</t>
    </rPh>
    <rPh sb="13" eb="14">
      <t>コ</t>
    </rPh>
    <phoneticPr fontId="3"/>
  </si>
  <si>
    <t>サイロレバー開閉の痕跡</t>
    <rPh sb="6" eb="8">
      <t>カイヘイ</t>
    </rPh>
    <rPh sb="9" eb="11">
      <t>コンセキ</t>
    </rPh>
    <phoneticPr fontId="3"/>
  </si>
  <si>
    <t>花山字草木沢小豆畑地内</t>
    <rPh sb="0" eb="2">
      <t>ハナヤマ</t>
    </rPh>
    <rPh sb="2" eb="3">
      <t>アザ</t>
    </rPh>
    <rPh sb="3" eb="6">
      <t>クサキサワ</t>
    </rPh>
    <rPh sb="6" eb="8">
      <t>アズキ</t>
    </rPh>
    <rPh sb="8" eb="9">
      <t>ハタケ</t>
    </rPh>
    <rPh sb="9" eb="11">
      <t>チナイ</t>
    </rPh>
    <phoneticPr fontId="3"/>
  </si>
  <si>
    <t>移動・牛飼料</t>
    <rPh sb="0" eb="2">
      <t>イドウ</t>
    </rPh>
    <rPh sb="3" eb="4">
      <t>ギュウ</t>
    </rPh>
    <rPh sb="4" eb="6">
      <t>シリョウ</t>
    </rPh>
    <phoneticPr fontId="3"/>
  </si>
  <si>
    <t>実施隊が追い出し</t>
    <rPh sb="0" eb="2">
      <t>ジッシ</t>
    </rPh>
    <rPh sb="2" eb="3">
      <t>タイ</t>
    </rPh>
    <rPh sb="4" eb="5">
      <t>オ</t>
    </rPh>
    <rPh sb="6" eb="7">
      <t>ダ</t>
    </rPh>
    <phoneticPr fontId="3"/>
  </si>
  <si>
    <t>古川宮沢字内林地内</t>
    <rPh sb="0" eb="2">
      <t>フルカワ</t>
    </rPh>
    <rPh sb="2" eb="4">
      <t>ミヤザワ</t>
    </rPh>
    <rPh sb="4" eb="5">
      <t>アザ</t>
    </rPh>
    <rPh sb="5" eb="7">
      <t>ウチバヤシ</t>
    </rPh>
    <rPh sb="7" eb="9">
      <t>チナイ</t>
    </rPh>
    <phoneticPr fontId="3"/>
  </si>
  <si>
    <t>鳴子温泉字蓬田周辺</t>
    <rPh sb="0" eb="2">
      <t>ナルコ</t>
    </rPh>
    <rPh sb="2" eb="4">
      <t>オンセン</t>
    </rPh>
    <rPh sb="4" eb="5">
      <t>アザ</t>
    </rPh>
    <rPh sb="6" eb="7">
      <t>タ</t>
    </rPh>
    <rPh sb="7" eb="9">
      <t>シュウヘン</t>
    </rPh>
    <phoneticPr fontId="3"/>
  </si>
  <si>
    <t>東北大フィールドセンター</t>
    <rPh sb="0" eb="3">
      <t>トウホクダイ</t>
    </rPh>
    <phoneticPr fontId="3"/>
  </si>
  <si>
    <t>３０本</t>
    <rPh sb="2" eb="3">
      <t>ホン</t>
    </rPh>
    <phoneticPr fontId="3"/>
  </si>
  <si>
    <t>電気柵の下を掘って侵入</t>
    <rPh sb="0" eb="3">
      <t>デンキサク</t>
    </rPh>
    <rPh sb="4" eb="5">
      <t>シタ</t>
    </rPh>
    <rPh sb="6" eb="7">
      <t>ホ</t>
    </rPh>
    <rPh sb="9" eb="11">
      <t>シンニュウ</t>
    </rPh>
    <phoneticPr fontId="3"/>
  </si>
  <si>
    <t>1754</t>
  </si>
  <si>
    <t>朴沢字小原前２４－４</t>
    <rPh sb="0" eb="2">
      <t>ホウザワ</t>
    </rPh>
    <rPh sb="2" eb="3">
      <t>アザ</t>
    </rPh>
    <rPh sb="3" eb="5">
      <t>オバラ</t>
    </rPh>
    <rPh sb="5" eb="6">
      <t>マエ</t>
    </rPh>
    <phoneticPr fontId="3"/>
  </si>
  <si>
    <t>対応無し</t>
    <rPh sb="0" eb="2">
      <t>タイオウ</t>
    </rPh>
    <rPh sb="2" eb="3">
      <t>ナ</t>
    </rPh>
    <phoneticPr fontId="3"/>
  </si>
  <si>
    <t>芋沢字柿崎地内</t>
    <rPh sb="0" eb="2">
      <t>イモザワ</t>
    </rPh>
    <rPh sb="2" eb="3">
      <t>アザ</t>
    </rPh>
    <rPh sb="3" eb="5">
      <t>カキサキ</t>
    </rPh>
    <rPh sb="5" eb="7">
      <t>チナイ</t>
    </rPh>
    <phoneticPr fontId="3"/>
  </si>
  <si>
    <t>広報車による広報</t>
    <rPh sb="0" eb="3">
      <t>コウホウシャ</t>
    </rPh>
    <rPh sb="6" eb="8">
      <t>コウホウ</t>
    </rPh>
    <phoneticPr fontId="3"/>
  </si>
  <si>
    <t>頻繁に出没</t>
    <rPh sb="0" eb="2">
      <t>ヒンパン</t>
    </rPh>
    <rPh sb="3" eb="5">
      <t>シュツボツ</t>
    </rPh>
    <phoneticPr fontId="3"/>
  </si>
  <si>
    <t>大倉字南地内</t>
    <rPh sb="0" eb="2">
      <t>オオクラ</t>
    </rPh>
    <rPh sb="2" eb="3">
      <t>アザ</t>
    </rPh>
    <rPh sb="3" eb="4">
      <t>ミナミ</t>
    </rPh>
    <rPh sb="4" eb="5">
      <t>チ</t>
    </rPh>
    <rPh sb="5" eb="6">
      <t>ナイ</t>
    </rPh>
    <phoneticPr fontId="3"/>
  </si>
  <si>
    <t>上愛子字芦見地内</t>
    <rPh sb="0" eb="3">
      <t>カミアヤシ</t>
    </rPh>
    <rPh sb="3" eb="4">
      <t>アザ</t>
    </rPh>
    <rPh sb="4" eb="5">
      <t>アシ</t>
    </rPh>
    <rPh sb="5" eb="6">
      <t>ミ</t>
    </rPh>
    <rPh sb="6" eb="8">
      <t>チナイ</t>
    </rPh>
    <phoneticPr fontId="3"/>
  </si>
  <si>
    <t>秋保町馬場字土蔵４９番地</t>
    <rPh sb="0" eb="3">
      <t>アキウマチ</t>
    </rPh>
    <rPh sb="3" eb="5">
      <t>ババ</t>
    </rPh>
    <rPh sb="5" eb="6">
      <t>アザ</t>
    </rPh>
    <rPh sb="6" eb="8">
      <t>ドゾウ</t>
    </rPh>
    <rPh sb="10" eb="12">
      <t>バンチ</t>
    </rPh>
    <phoneticPr fontId="3"/>
  </si>
  <si>
    <t>米ぬか</t>
    <rPh sb="0" eb="1">
      <t>コメ</t>
    </rPh>
    <phoneticPr fontId="3"/>
  </si>
  <si>
    <t>小原字摺切地内</t>
    <rPh sb="0" eb="2">
      <t>オバラ</t>
    </rPh>
    <rPh sb="2" eb="3">
      <t>アザ</t>
    </rPh>
    <rPh sb="3" eb="4">
      <t>ス</t>
    </rPh>
    <rPh sb="4" eb="5">
      <t>キリ</t>
    </rPh>
    <rPh sb="5" eb="6">
      <t>チ</t>
    </rPh>
    <rPh sb="6" eb="7">
      <t>ナイ</t>
    </rPh>
    <phoneticPr fontId="3"/>
  </si>
  <si>
    <t>川内字中埣山３７－４付近</t>
    <rPh sb="0" eb="2">
      <t>カワウチ</t>
    </rPh>
    <rPh sb="2" eb="3">
      <t>アザ</t>
    </rPh>
    <rPh sb="3" eb="4">
      <t>ナカ</t>
    </rPh>
    <rPh sb="5" eb="6">
      <t>ヤマ</t>
    </rPh>
    <rPh sb="10" eb="12">
      <t>フキン</t>
    </rPh>
    <phoneticPr fontId="3"/>
  </si>
  <si>
    <t>秋保町馬場字新田町８１地内</t>
    <rPh sb="0" eb="2">
      <t>アキウ</t>
    </rPh>
    <rPh sb="2" eb="3">
      <t>マチ</t>
    </rPh>
    <rPh sb="3" eb="5">
      <t>ババ</t>
    </rPh>
    <rPh sb="5" eb="6">
      <t>アザ</t>
    </rPh>
    <rPh sb="6" eb="9">
      <t>ニッタマチ</t>
    </rPh>
    <rPh sb="11" eb="13">
      <t>チナイ</t>
    </rPh>
    <phoneticPr fontId="3"/>
  </si>
  <si>
    <t>鳴子温泉鬼首字久保田４４－２</t>
    <rPh sb="0" eb="2">
      <t>ナルコ</t>
    </rPh>
    <rPh sb="2" eb="4">
      <t>オンセン</t>
    </rPh>
    <rPh sb="4" eb="6">
      <t>オニコウベ</t>
    </rPh>
    <rPh sb="6" eb="7">
      <t>アザ</t>
    </rPh>
    <rPh sb="7" eb="10">
      <t>クボタ</t>
    </rPh>
    <phoneticPr fontId="3"/>
  </si>
  <si>
    <t>鶏４羽・古米１袋</t>
    <rPh sb="0" eb="1">
      <t>トリ</t>
    </rPh>
    <rPh sb="2" eb="3">
      <t>ハ</t>
    </rPh>
    <rPh sb="4" eb="6">
      <t>コマイ</t>
    </rPh>
    <rPh sb="7" eb="8">
      <t>フクロ</t>
    </rPh>
    <phoneticPr fontId="3"/>
  </si>
  <si>
    <t>爆竹・誘引物除去</t>
    <rPh sb="0" eb="2">
      <t>バクチク</t>
    </rPh>
    <rPh sb="3" eb="5">
      <t>ユウイン</t>
    </rPh>
    <rPh sb="5" eb="6">
      <t>ブツ</t>
    </rPh>
    <rPh sb="6" eb="8">
      <t>ジョキョ</t>
    </rPh>
    <phoneticPr fontId="3"/>
  </si>
  <si>
    <t>字鹿原西野地内</t>
    <rPh sb="0" eb="1">
      <t>アザ</t>
    </rPh>
    <rPh sb="1" eb="2">
      <t>シカ</t>
    </rPh>
    <rPh sb="2" eb="3">
      <t>ハラ</t>
    </rPh>
    <rPh sb="3" eb="5">
      <t>ニシノ</t>
    </rPh>
    <rPh sb="5" eb="7">
      <t>チナイ</t>
    </rPh>
    <phoneticPr fontId="3"/>
  </si>
  <si>
    <t>米・フン</t>
    <rPh sb="0" eb="1">
      <t>コメ</t>
    </rPh>
    <phoneticPr fontId="3"/>
  </si>
  <si>
    <t>鳴子温泉鬼首字田沢川周辺</t>
    <rPh sb="0" eb="2">
      <t>ナルコ</t>
    </rPh>
    <rPh sb="2" eb="4">
      <t>オンセン</t>
    </rPh>
    <rPh sb="4" eb="6">
      <t>オニコウベ</t>
    </rPh>
    <rPh sb="6" eb="7">
      <t>アザ</t>
    </rPh>
    <rPh sb="7" eb="8">
      <t>タ</t>
    </rPh>
    <rPh sb="8" eb="9">
      <t>サワ</t>
    </rPh>
    <rPh sb="9" eb="10">
      <t>カワ</t>
    </rPh>
    <rPh sb="10" eb="12">
      <t>シュウヘン</t>
    </rPh>
    <phoneticPr fontId="3"/>
  </si>
  <si>
    <t>遠刈田温泉字上ノ原１４４－５地先</t>
    <rPh sb="0" eb="3">
      <t>トオガッタ</t>
    </rPh>
    <rPh sb="3" eb="5">
      <t>オンセン</t>
    </rPh>
    <rPh sb="5" eb="6">
      <t>アザ</t>
    </rPh>
    <rPh sb="6" eb="7">
      <t>ウエ</t>
    </rPh>
    <rPh sb="8" eb="9">
      <t>ハラ</t>
    </rPh>
    <rPh sb="14" eb="16">
      <t>チサキ</t>
    </rPh>
    <phoneticPr fontId="3"/>
  </si>
  <si>
    <t>斎川字伊具田地内</t>
    <rPh sb="0" eb="1">
      <t>サイ</t>
    </rPh>
    <rPh sb="1" eb="2">
      <t>カワ</t>
    </rPh>
    <rPh sb="2" eb="3">
      <t>アザ</t>
    </rPh>
    <rPh sb="3" eb="5">
      <t>イグ</t>
    </rPh>
    <rPh sb="5" eb="6">
      <t>タ</t>
    </rPh>
    <rPh sb="6" eb="8">
      <t>チナイ</t>
    </rPh>
    <phoneticPr fontId="3"/>
  </si>
  <si>
    <t>足痕２０ｃｍ・食痕</t>
    <rPh sb="0" eb="2">
      <t>アシアト</t>
    </rPh>
    <rPh sb="7" eb="8">
      <t>ショク</t>
    </rPh>
    <rPh sb="8" eb="9">
      <t>コン</t>
    </rPh>
    <phoneticPr fontId="3"/>
  </si>
  <si>
    <t>大字円田字土浮山</t>
    <rPh sb="0" eb="2">
      <t>オオアザ</t>
    </rPh>
    <rPh sb="2" eb="4">
      <t>エンダ</t>
    </rPh>
    <rPh sb="4" eb="5">
      <t>アザ</t>
    </rPh>
    <rPh sb="5" eb="6">
      <t>ツチ</t>
    </rPh>
    <rPh sb="6" eb="7">
      <t>ウ</t>
    </rPh>
    <rPh sb="7" eb="8">
      <t>ヤマ</t>
    </rPh>
    <phoneticPr fontId="3"/>
  </si>
  <si>
    <t>畑（デントコーン）</t>
    <rPh sb="0" eb="1">
      <t>ハタケ</t>
    </rPh>
    <phoneticPr fontId="3"/>
  </si>
  <si>
    <t>デントコーン・牛飼料</t>
    <rPh sb="7" eb="8">
      <t>ギュウ</t>
    </rPh>
    <rPh sb="8" eb="10">
      <t>シリョウ</t>
    </rPh>
    <phoneticPr fontId="3"/>
  </si>
  <si>
    <t>明石字川原戸</t>
    <rPh sb="0" eb="2">
      <t>アカシ</t>
    </rPh>
    <rPh sb="2" eb="3">
      <t>アザ</t>
    </rPh>
    <rPh sb="3" eb="4">
      <t>カワ</t>
    </rPh>
    <rPh sb="4" eb="5">
      <t>ハラ</t>
    </rPh>
    <rPh sb="5" eb="6">
      <t>ト</t>
    </rPh>
    <phoneticPr fontId="3"/>
  </si>
  <si>
    <t>吉田字渡北・沢渡中</t>
    <rPh sb="0" eb="2">
      <t>ヨシダ</t>
    </rPh>
    <rPh sb="2" eb="3">
      <t>アザ</t>
    </rPh>
    <rPh sb="3" eb="4">
      <t>ワタリ</t>
    </rPh>
    <rPh sb="4" eb="5">
      <t>キタ</t>
    </rPh>
    <rPh sb="6" eb="7">
      <t>サワ</t>
    </rPh>
    <rPh sb="7" eb="8">
      <t>ワタリ</t>
    </rPh>
    <rPh sb="8" eb="9">
      <t>ナカ</t>
    </rPh>
    <phoneticPr fontId="3"/>
  </si>
  <si>
    <t>稲</t>
    <rPh sb="0" eb="1">
      <t>イネ</t>
    </rPh>
    <phoneticPr fontId="3"/>
  </si>
  <si>
    <t>岩出山下野目字砂田地内</t>
    <rPh sb="0" eb="3">
      <t>イワデヤマ</t>
    </rPh>
    <rPh sb="3" eb="6">
      <t>シモノメ</t>
    </rPh>
    <rPh sb="6" eb="7">
      <t>アザ</t>
    </rPh>
    <rPh sb="7" eb="9">
      <t>スナダ</t>
    </rPh>
    <rPh sb="9" eb="11">
      <t>チナイ</t>
    </rPh>
    <phoneticPr fontId="3"/>
  </si>
  <si>
    <t>鳴子温泉鬼首字岡台周辺</t>
    <rPh sb="0" eb="2">
      <t>ナルコ</t>
    </rPh>
    <rPh sb="2" eb="4">
      <t>オンセン</t>
    </rPh>
    <rPh sb="4" eb="6">
      <t>オニコウベ</t>
    </rPh>
    <rPh sb="6" eb="7">
      <t>アザ</t>
    </rPh>
    <rPh sb="7" eb="8">
      <t>オカ</t>
    </rPh>
    <rPh sb="8" eb="9">
      <t>ダイ</t>
    </rPh>
    <rPh sb="9" eb="11">
      <t>シュウヘン</t>
    </rPh>
    <phoneticPr fontId="3"/>
  </si>
  <si>
    <t>ゆきむすび</t>
  </si>
  <si>
    <t>一輪車倒された</t>
    <rPh sb="0" eb="3">
      <t>イチリンシャ</t>
    </rPh>
    <rPh sb="3" eb="4">
      <t>タオ</t>
    </rPh>
    <phoneticPr fontId="3"/>
  </si>
  <si>
    <t>築館字成田梍</t>
    <rPh sb="0" eb="2">
      <t>ツキダテ</t>
    </rPh>
    <rPh sb="2" eb="3">
      <t>アザ</t>
    </rPh>
    <rPh sb="3" eb="5">
      <t>ナリタ</t>
    </rPh>
    <rPh sb="5" eb="6">
      <t>サイカチ</t>
    </rPh>
    <phoneticPr fontId="3"/>
  </si>
  <si>
    <t>花山字本沢小川原地内</t>
    <rPh sb="0" eb="2">
      <t>ハナヤマ</t>
    </rPh>
    <rPh sb="2" eb="3">
      <t>アザ</t>
    </rPh>
    <rPh sb="3" eb="5">
      <t>ホンサワ</t>
    </rPh>
    <rPh sb="5" eb="7">
      <t>オガワ</t>
    </rPh>
    <rPh sb="7" eb="8">
      <t>ハラ</t>
    </rPh>
    <rPh sb="8" eb="10">
      <t>チナイ</t>
    </rPh>
    <phoneticPr fontId="3"/>
  </si>
  <si>
    <t>デントコーン・フン</t>
  </si>
  <si>
    <t>栗駒鳥沢的場５５</t>
    <rPh sb="0" eb="2">
      <t>クリコマ</t>
    </rPh>
    <rPh sb="2" eb="3">
      <t>トリ</t>
    </rPh>
    <rPh sb="3" eb="4">
      <t>サワ</t>
    </rPh>
    <rPh sb="4" eb="6">
      <t>マトバ</t>
    </rPh>
    <phoneticPr fontId="3"/>
  </si>
  <si>
    <t>牛のエサ・爪痕</t>
    <rPh sb="0" eb="1">
      <t>ウシ</t>
    </rPh>
    <rPh sb="5" eb="7">
      <t>ツメアト</t>
    </rPh>
    <phoneticPr fontId="3"/>
  </si>
  <si>
    <t>栗駒文字上向７６－１０</t>
    <rPh sb="0" eb="2">
      <t>クリコマ</t>
    </rPh>
    <rPh sb="2" eb="4">
      <t>モジ</t>
    </rPh>
    <rPh sb="4" eb="5">
      <t>ウエ</t>
    </rPh>
    <rPh sb="5" eb="6">
      <t>ムカイ</t>
    </rPh>
    <phoneticPr fontId="3"/>
  </si>
  <si>
    <t>畜舎カバー破壊</t>
    <rPh sb="0" eb="2">
      <t>チクシャ</t>
    </rPh>
    <rPh sb="5" eb="7">
      <t>ハカイ</t>
    </rPh>
    <phoneticPr fontId="3"/>
  </si>
  <si>
    <t>栗駒岩ヶ崎桐木沢３</t>
    <rPh sb="0" eb="2">
      <t>クリコマ</t>
    </rPh>
    <rPh sb="2" eb="5">
      <t>イワガサキ</t>
    </rPh>
    <rPh sb="5" eb="6">
      <t>キリ</t>
    </rPh>
    <rPh sb="6" eb="8">
      <t>キサワ</t>
    </rPh>
    <phoneticPr fontId="3"/>
  </si>
  <si>
    <t>本堂破壊</t>
    <rPh sb="0" eb="2">
      <t>ホンドウ</t>
    </rPh>
    <rPh sb="2" eb="4">
      <t>ハカイ</t>
    </rPh>
    <phoneticPr fontId="3"/>
  </si>
  <si>
    <t>栗原二枚橋８９</t>
    <rPh sb="0" eb="2">
      <t>クリハラ</t>
    </rPh>
    <rPh sb="2" eb="5">
      <t>ニマイバシ</t>
    </rPh>
    <phoneticPr fontId="3"/>
  </si>
  <si>
    <t>17cm，爪跡</t>
    <rPh sb="5" eb="7">
      <t>ツメアト</t>
    </rPh>
    <phoneticPr fontId="3"/>
  </si>
  <si>
    <t>草木沢権現堂地内</t>
    <rPh sb="0" eb="3">
      <t>クサキサワ</t>
    </rPh>
    <rPh sb="3" eb="5">
      <t>ケンゲン</t>
    </rPh>
    <rPh sb="5" eb="6">
      <t>ドウ</t>
    </rPh>
    <rPh sb="6" eb="8">
      <t>チナイ</t>
    </rPh>
    <phoneticPr fontId="3"/>
  </si>
  <si>
    <t>一迫字川口西風・猿田原地内</t>
    <rPh sb="0" eb="2">
      <t>イチハサマ</t>
    </rPh>
    <rPh sb="2" eb="3">
      <t>アザ</t>
    </rPh>
    <rPh sb="3" eb="5">
      <t>カワグチ</t>
    </rPh>
    <rPh sb="5" eb="7">
      <t>ニシカゼ</t>
    </rPh>
    <rPh sb="8" eb="10">
      <t>サルタ</t>
    </rPh>
    <rPh sb="10" eb="11">
      <t>ハラ</t>
    </rPh>
    <rPh sb="11" eb="13">
      <t>チナイ</t>
    </rPh>
    <phoneticPr fontId="3"/>
  </si>
  <si>
    <t>庭先を徘徊</t>
    <rPh sb="0" eb="2">
      <t>ニワサキ</t>
    </rPh>
    <rPh sb="3" eb="5">
      <t>ハイカイ</t>
    </rPh>
    <phoneticPr fontId="3"/>
  </si>
  <si>
    <t>花山字本沢小川原地内</t>
    <rPh sb="0" eb="2">
      <t>ハナヤマ</t>
    </rPh>
    <rPh sb="2" eb="3">
      <t>アザ</t>
    </rPh>
    <rPh sb="3" eb="5">
      <t>ホンサワ</t>
    </rPh>
    <rPh sb="5" eb="8">
      <t>オガワラ</t>
    </rPh>
    <rPh sb="8" eb="10">
      <t>チナイ</t>
    </rPh>
    <phoneticPr fontId="3"/>
  </si>
  <si>
    <t>秋保町馬場字滝原１１２地内</t>
    <rPh sb="0" eb="3">
      <t>アキウマチ</t>
    </rPh>
    <rPh sb="3" eb="5">
      <t>ババ</t>
    </rPh>
    <rPh sb="5" eb="6">
      <t>アザ</t>
    </rPh>
    <rPh sb="6" eb="7">
      <t>タキ</t>
    </rPh>
    <rPh sb="7" eb="8">
      <t>ハラ</t>
    </rPh>
    <rPh sb="11" eb="13">
      <t>チナイ</t>
    </rPh>
    <phoneticPr fontId="3"/>
  </si>
  <si>
    <t>カボチャ・足痕・フン</t>
    <rPh sb="5" eb="7">
      <t>アシアト</t>
    </rPh>
    <phoneticPr fontId="3"/>
  </si>
  <si>
    <t>秋保町長袋字大原１１３－１地内</t>
    <rPh sb="0" eb="3">
      <t>アキウマチ</t>
    </rPh>
    <rPh sb="3" eb="4">
      <t>ナガ</t>
    </rPh>
    <rPh sb="4" eb="5">
      <t>フクロ</t>
    </rPh>
    <rPh sb="5" eb="6">
      <t>アザ</t>
    </rPh>
    <rPh sb="6" eb="8">
      <t>オオハラ</t>
    </rPh>
    <rPh sb="13" eb="15">
      <t>チナイ</t>
    </rPh>
    <phoneticPr fontId="3"/>
  </si>
  <si>
    <t>追い上げ実施</t>
    <rPh sb="0" eb="1">
      <t>オ</t>
    </rPh>
    <rPh sb="2" eb="3">
      <t>ア</t>
    </rPh>
    <rPh sb="4" eb="6">
      <t>ジッシ</t>
    </rPh>
    <phoneticPr fontId="3"/>
  </si>
  <si>
    <t>斎川字坊の入地内</t>
    <rPh sb="0" eb="2">
      <t>サイカワ</t>
    </rPh>
    <rPh sb="2" eb="3">
      <t>アザ</t>
    </rPh>
    <rPh sb="3" eb="4">
      <t>ボウ</t>
    </rPh>
    <rPh sb="5" eb="6">
      <t>イリ</t>
    </rPh>
    <rPh sb="6" eb="8">
      <t>チナイ</t>
    </rPh>
    <phoneticPr fontId="3"/>
  </si>
  <si>
    <t>採食中・デントコーン</t>
    <rPh sb="0" eb="2">
      <t>サイショク</t>
    </rPh>
    <rPh sb="2" eb="3">
      <t>チュウ</t>
    </rPh>
    <phoneticPr fontId="3"/>
  </si>
  <si>
    <t>花山字本沢広瀬浦地内</t>
    <rPh sb="0" eb="2">
      <t>ハナヤマ</t>
    </rPh>
    <rPh sb="2" eb="3">
      <t>アザ</t>
    </rPh>
    <rPh sb="3" eb="5">
      <t>ホンサワ</t>
    </rPh>
    <rPh sb="5" eb="7">
      <t>ヒロセ</t>
    </rPh>
    <rPh sb="7" eb="8">
      <t>ウラ</t>
    </rPh>
    <rPh sb="8" eb="10">
      <t>チナイ</t>
    </rPh>
    <phoneticPr fontId="3"/>
  </si>
  <si>
    <t>鳴子温泉鬼首字久保田周辺</t>
    <rPh sb="0" eb="2">
      <t>ナルコ</t>
    </rPh>
    <rPh sb="2" eb="4">
      <t>オンセン</t>
    </rPh>
    <rPh sb="4" eb="6">
      <t>オニコウベ</t>
    </rPh>
    <rPh sb="6" eb="7">
      <t>アザ</t>
    </rPh>
    <rPh sb="7" eb="10">
      <t>クボタ</t>
    </rPh>
    <rPh sb="10" eb="12">
      <t>シュウヘン</t>
    </rPh>
    <phoneticPr fontId="3"/>
  </si>
  <si>
    <t>民家台所</t>
    <rPh sb="0" eb="2">
      <t>ミンカ</t>
    </rPh>
    <rPh sb="2" eb="4">
      <t>ダイドコロ</t>
    </rPh>
    <phoneticPr fontId="3"/>
  </si>
  <si>
    <t>台所内を荒らされた</t>
    <rPh sb="0" eb="2">
      <t>ダイドコロ</t>
    </rPh>
    <rPh sb="2" eb="3">
      <t>ナイ</t>
    </rPh>
    <rPh sb="4" eb="5">
      <t>ア</t>
    </rPh>
    <phoneticPr fontId="3"/>
  </si>
  <si>
    <t>戸締まり徹底</t>
    <rPh sb="0" eb="2">
      <t>トジ</t>
    </rPh>
    <rPh sb="4" eb="6">
      <t>テッテイ</t>
    </rPh>
    <phoneticPr fontId="3"/>
  </si>
  <si>
    <t>上愛子字松原地内</t>
    <rPh sb="0" eb="3">
      <t>カミアヤシ</t>
    </rPh>
    <rPh sb="3" eb="4">
      <t>アザ</t>
    </rPh>
    <rPh sb="4" eb="6">
      <t>マツバラ</t>
    </rPh>
    <rPh sb="6" eb="8">
      <t>チナイ</t>
    </rPh>
    <phoneticPr fontId="3"/>
  </si>
  <si>
    <t>大字円田字弁天地内</t>
    <rPh sb="0" eb="2">
      <t>オオアザ</t>
    </rPh>
    <rPh sb="2" eb="4">
      <t>エンダ</t>
    </rPh>
    <rPh sb="4" eb="5">
      <t>アザ</t>
    </rPh>
    <rPh sb="5" eb="7">
      <t>ベンテン</t>
    </rPh>
    <rPh sb="7" eb="9">
      <t>チナイ</t>
    </rPh>
    <phoneticPr fontId="3"/>
  </si>
  <si>
    <t>木登り（子）・見守る（親）</t>
    <rPh sb="0" eb="2">
      <t>キノボ</t>
    </rPh>
    <rPh sb="4" eb="5">
      <t>コ</t>
    </rPh>
    <rPh sb="7" eb="9">
      <t>ミマモ</t>
    </rPh>
    <rPh sb="11" eb="12">
      <t>オヤ</t>
    </rPh>
    <phoneticPr fontId="3"/>
  </si>
  <si>
    <t>築館字築館新八ツ沢地内</t>
    <rPh sb="0" eb="2">
      <t>ツキダテ</t>
    </rPh>
    <rPh sb="2" eb="3">
      <t>アザ</t>
    </rPh>
    <rPh sb="3" eb="5">
      <t>ツキダテ</t>
    </rPh>
    <rPh sb="5" eb="6">
      <t>シン</t>
    </rPh>
    <rPh sb="6" eb="7">
      <t>ヤ</t>
    </rPh>
    <rPh sb="8" eb="9">
      <t>サワ</t>
    </rPh>
    <rPh sb="9" eb="11">
      <t>チナイ</t>
    </rPh>
    <phoneticPr fontId="3"/>
  </si>
  <si>
    <t>小野字煤懸</t>
    <rPh sb="0" eb="2">
      <t>オノ</t>
    </rPh>
    <rPh sb="2" eb="3">
      <t>アザ</t>
    </rPh>
    <rPh sb="4" eb="5">
      <t>カケ</t>
    </rPh>
    <phoneticPr fontId="3"/>
  </si>
  <si>
    <t>県道西成田宮床線</t>
    <rPh sb="0" eb="2">
      <t>ケンドウ</t>
    </rPh>
    <rPh sb="2" eb="3">
      <t>ニシ</t>
    </rPh>
    <rPh sb="3" eb="5">
      <t>ナリタ</t>
    </rPh>
    <rPh sb="5" eb="7">
      <t>ミヤトコ</t>
    </rPh>
    <rPh sb="7" eb="8">
      <t>セン</t>
    </rPh>
    <phoneticPr fontId="3"/>
  </si>
  <si>
    <t>パトロールを依頼</t>
    <rPh sb="6" eb="8">
      <t>イライ</t>
    </rPh>
    <phoneticPr fontId="3"/>
  </si>
  <si>
    <t>岩出山南沢字宮守沢地内</t>
    <rPh sb="0" eb="3">
      <t>イワデヤマ</t>
    </rPh>
    <rPh sb="3" eb="5">
      <t>ミナミサワ</t>
    </rPh>
    <rPh sb="5" eb="6">
      <t>アザ</t>
    </rPh>
    <rPh sb="6" eb="8">
      <t>ミヤモリ</t>
    </rPh>
    <rPh sb="8" eb="10">
      <t>サワチ</t>
    </rPh>
    <rPh sb="10" eb="11">
      <t>ナイ</t>
    </rPh>
    <phoneticPr fontId="3"/>
  </si>
  <si>
    <t>１０ｃｍ</t>
  </si>
  <si>
    <t>三本木蟻ヶ袋字大日向２６付近</t>
    <rPh sb="0" eb="3">
      <t>サンボンギ</t>
    </rPh>
    <rPh sb="3" eb="4">
      <t>アリ</t>
    </rPh>
    <rPh sb="5" eb="6">
      <t>フクロ</t>
    </rPh>
    <rPh sb="6" eb="7">
      <t>アザ</t>
    </rPh>
    <rPh sb="7" eb="8">
      <t>オオ</t>
    </rPh>
    <rPh sb="8" eb="10">
      <t>ヒナタ</t>
    </rPh>
    <rPh sb="12" eb="14">
      <t>フキン</t>
    </rPh>
    <phoneticPr fontId="3"/>
  </si>
  <si>
    <t>鳴子温泉鬼首字久保田４４－２周辺</t>
    <rPh sb="0" eb="2">
      <t>ナルコ</t>
    </rPh>
    <rPh sb="2" eb="4">
      <t>オンセン</t>
    </rPh>
    <rPh sb="4" eb="6">
      <t>オニコウベ</t>
    </rPh>
    <rPh sb="6" eb="7">
      <t>アザ</t>
    </rPh>
    <rPh sb="7" eb="10">
      <t>クボタ</t>
    </rPh>
    <rPh sb="14" eb="16">
      <t>シュウヘン</t>
    </rPh>
    <phoneticPr fontId="3"/>
  </si>
  <si>
    <t>勝手口こじ開け侵入</t>
    <rPh sb="0" eb="3">
      <t>カッテグチ</t>
    </rPh>
    <rPh sb="5" eb="6">
      <t>ア</t>
    </rPh>
    <rPh sb="7" eb="9">
      <t>シンニュウ</t>
    </rPh>
    <phoneticPr fontId="3"/>
  </si>
  <si>
    <t>有害捕獲申請中</t>
    <rPh sb="0" eb="2">
      <t>ユウガイ</t>
    </rPh>
    <rPh sb="2" eb="4">
      <t>ホカク</t>
    </rPh>
    <rPh sb="4" eb="7">
      <t>シンセイチュウ</t>
    </rPh>
    <phoneticPr fontId="3"/>
  </si>
  <si>
    <t>鳴子温泉字沢目木４７</t>
    <rPh sb="0" eb="2">
      <t>ナルコ</t>
    </rPh>
    <rPh sb="2" eb="4">
      <t>オンセン</t>
    </rPh>
    <rPh sb="4" eb="5">
      <t>アザ</t>
    </rPh>
    <rPh sb="5" eb="6">
      <t>サワ</t>
    </rPh>
    <rPh sb="6" eb="8">
      <t>メキ</t>
    </rPh>
    <phoneticPr fontId="3"/>
  </si>
  <si>
    <t>ライト</t>
  </si>
  <si>
    <t>飼料箱を倒して食べた形跡あり</t>
    <rPh sb="0" eb="2">
      <t>シリョウ</t>
    </rPh>
    <rPh sb="2" eb="3">
      <t>バコ</t>
    </rPh>
    <rPh sb="4" eb="5">
      <t>タオ</t>
    </rPh>
    <rPh sb="7" eb="8">
      <t>タ</t>
    </rPh>
    <rPh sb="10" eb="12">
      <t>ケイセキ</t>
    </rPh>
    <phoneticPr fontId="3"/>
  </si>
  <si>
    <t>一迫字大川口熊沢地内</t>
    <rPh sb="0" eb="2">
      <t>イチハサマ</t>
    </rPh>
    <rPh sb="2" eb="3">
      <t>アザ</t>
    </rPh>
    <rPh sb="3" eb="6">
      <t>オオカワグチ</t>
    </rPh>
    <rPh sb="6" eb="8">
      <t>クマザワ</t>
    </rPh>
    <rPh sb="8" eb="10">
      <t>チナイ</t>
    </rPh>
    <phoneticPr fontId="3"/>
  </si>
  <si>
    <t>とうもろこし50本</t>
    <rPh sb="8" eb="9">
      <t>ホン</t>
    </rPh>
    <phoneticPr fontId="3"/>
  </si>
  <si>
    <t>トウモロコシ除去</t>
    <rPh sb="6" eb="8">
      <t>ジョキョ</t>
    </rPh>
    <phoneticPr fontId="3"/>
  </si>
  <si>
    <t>栗駒文字上向地内</t>
    <rPh sb="0" eb="2">
      <t>クリコマ</t>
    </rPh>
    <rPh sb="2" eb="4">
      <t>モジ</t>
    </rPh>
    <rPh sb="4" eb="5">
      <t>ウワ</t>
    </rPh>
    <rPh sb="5" eb="6">
      <t>ムカイ</t>
    </rPh>
    <rPh sb="6" eb="8">
      <t>チナイ</t>
    </rPh>
    <phoneticPr fontId="3"/>
  </si>
  <si>
    <t>牛飼料・牛舎破壊</t>
    <rPh sb="0" eb="1">
      <t>ギュウ</t>
    </rPh>
    <rPh sb="1" eb="3">
      <t>シリョウ</t>
    </rPh>
    <rPh sb="4" eb="6">
      <t>ギュウシャ</t>
    </rPh>
    <rPh sb="6" eb="8">
      <t>ハカイ</t>
    </rPh>
    <phoneticPr fontId="3"/>
  </si>
  <si>
    <t>電気柵の設置</t>
    <rPh sb="0" eb="3">
      <t>デンキサク</t>
    </rPh>
    <rPh sb="4" eb="6">
      <t>セッチ</t>
    </rPh>
    <phoneticPr fontId="3"/>
  </si>
  <si>
    <t>後日現地確認を行う</t>
    <rPh sb="0" eb="2">
      <t>ゴジツ</t>
    </rPh>
    <rPh sb="2" eb="4">
      <t>ゲンチ</t>
    </rPh>
    <rPh sb="4" eb="6">
      <t>カクニン</t>
    </rPh>
    <rPh sb="7" eb="8">
      <t>オコナ</t>
    </rPh>
    <phoneticPr fontId="3"/>
  </si>
  <si>
    <t>花山字本沢熊倉地内</t>
    <rPh sb="0" eb="2">
      <t>ハナヤマ</t>
    </rPh>
    <rPh sb="2" eb="3">
      <t>アザ</t>
    </rPh>
    <rPh sb="3" eb="5">
      <t>ホンザワ</t>
    </rPh>
    <rPh sb="5" eb="7">
      <t>クマクラ</t>
    </rPh>
    <rPh sb="7" eb="9">
      <t>チナイ</t>
    </rPh>
    <phoneticPr fontId="3"/>
  </si>
  <si>
    <t>里芋・小豆・キャベツ</t>
    <rPh sb="0" eb="2">
      <t>サトイモ</t>
    </rPh>
    <rPh sb="3" eb="5">
      <t>アズキ</t>
    </rPh>
    <phoneticPr fontId="3"/>
  </si>
  <si>
    <t>１５ｃｍ，山林へ</t>
    <rPh sb="5" eb="7">
      <t>サンリン</t>
    </rPh>
    <phoneticPr fontId="3"/>
  </si>
  <si>
    <t>遠刈田温泉字七日原９１－４地先</t>
    <rPh sb="0" eb="3">
      <t>トオガッタ</t>
    </rPh>
    <rPh sb="3" eb="5">
      <t>オンセン</t>
    </rPh>
    <rPh sb="5" eb="6">
      <t>アザ</t>
    </rPh>
    <rPh sb="6" eb="9">
      <t>ナノカハラ</t>
    </rPh>
    <rPh sb="13" eb="15">
      <t>チサキ</t>
    </rPh>
    <phoneticPr fontId="3"/>
  </si>
  <si>
    <t>栗駒文字上向地内</t>
    <rPh sb="0" eb="2">
      <t>クリコマ</t>
    </rPh>
    <rPh sb="2" eb="4">
      <t>モジ</t>
    </rPh>
    <rPh sb="4" eb="5">
      <t>ウワ</t>
    </rPh>
    <rPh sb="6" eb="7">
      <t>チ</t>
    </rPh>
    <rPh sb="7" eb="8">
      <t>ナイ</t>
    </rPh>
    <phoneticPr fontId="3"/>
  </si>
  <si>
    <t>電気柵の設置・現地調査</t>
    <rPh sb="0" eb="3">
      <t>デンキサク</t>
    </rPh>
    <rPh sb="4" eb="6">
      <t>セッチ</t>
    </rPh>
    <rPh sb="7" eb="9">
      <t>ゲンチ</t>
    </rPh>
    <rPh sb="9" eb="11">
      <t>チョウサ</t>
    </rPh>
    <phoneticPr fontId="3"/>
  </si>
  <si>
    <t>字欠入菅地内</t>
    <rPh sb="0" eb="1">
      <t>アザ</t>
    </rPh>
    <rPh sb="1" eb="2">
      <t>ケツ</t>
    </rPh>
    <rPh sb="2" eb="3">
      <t>イリ</t>
    </rPh>
    <rPh sb="3" eb="4">
      <t>スガ</t>
    </rPh>
    <rPh sb="4" eb="6">
      <t>チナイ</t>
    </rPh>
    <phoneticPr fontId="3"/>
  </si>
  <si>
    <t>誘引物除去・自主防除策指導・情報提供</t>
    <rPh sb="0" eb="2">
      <t>ユウイン</t>
    </rPh>
    <rPh sb="2" eb="3">
      <t>ブツ</t>
    </rPh>
    <rPh sb="3" eb="5">
      <t>ジョキョ</t>
    </rPh>
    <rPh sb="6" eb="8">
      <t>ジシュ</t>
    </rPh>
    <rPh sb="8" eb="11">
      <t>ボウジョサク</t>
    </rPh>
    <rPh sb="11" eb="13">
      <t>シドウ</t>
    </rPh>
    <rPh sb="14" eb="16">
      <t>ジョウホウ</t>
    </rPh>
    <rPh sb="16" eb="18">
      <t>テイキョウ</t>
    </rPh>
    <phoneticPr fontId="3"/>
  </si>
  <si>
    <t>２０ｃｍ，食痕</t>
    <rPh sb="5" eb="6">
      <t>ショク</t>
    </rPh>
    <rPh sb="6" eb="7">
      <t>コン</t>
    </rPh>
    <phoneticPr fontId="3"/>
  </si>
  <si>
    <t>旧志津川町</t>
    <rPh sb="0" eb="1">
      <t>キュウ</t>
    </rPh>
    <rPh sb="1" eb="4">
      <t>シヅガワ</t>
    </rPh>
    <rPh sb="4" eb="5">
      <t>マチ</t>
    </rPh>
    <phoneticPr fontId="3"/>
  </si>
  <si>
    <t>志津川廻館９２－２</t>
    <rPh sb="0" eb="3">
      <t>シヅガワ</t>
    </rPh>
    <rPh sb="3" eb="4">
      <t>マワリ</t>
    </rPh>
    <rPh sb="4" eb="5">
      <t>カン</t>
    </rPh>
    <phoneticPr fontId="3"/>
  </si>
  <si>
    <t>防災無線・現場確認</t>
    <rPh sb="0" eb="2">
      <t>ボウサイ</t>
    </rPh>
    <rPh sb="2" eb="4">
      <t>ムセン</t>
    </rPh>
    <rPh sb="5" eb="7">
      <t>ゲンバ</t>
    </rPh>
    <rPh sb="7" eb="9">
      <t>カクニン</t>
    </rPh>
    <phoneticPr fontId="3"/>
  </si>
  <si>
    <t>鳴子温泉鬼首字上ノ台・広畑周辺</t>
    <rPh sb="0" eb="2">
      <t>ナルコ</t>
    </rPh>
    <rPh sb="2" eb="4">
      <t>オンセン</t>
    </rPh>
    <rPh sb="4" eb="6">
      <t>オニコウベ</t>
    </rPh>
    <rPh sb="6" eb="7">
      <t>アザ</t>
    </rPh>
    <rPh sb="7" eb="8">
      <t>ウエ</t>
    </rPh>
    <rPh sb="9" eb="10">
      <t>ダイ</t>
    </rPh>
    <rPh sb="11" eb="13">
      <t>ヒロハタ</t>
    </rPh>
    <rPh sb="13" eb="15">
      <t>シュウヘン</t>
    </rPh>
    <phoneticPr fontId="3"/>
  </si>
  <si>
    <t>南側藪へ</t>
    <rPh sb="0" eb="2">
      <t>ミナミガワ</t>
    </rPh>
    <rPh sb="2" eb="3">
      <t>ヤブ</t>
    </rPh>
    <phoneticPr fontId="3"/>
  </si>
  <si>
    <t>朝夕爆竹・センサーライト</t>
    <rPh sb="0" eb="2">
      <t>アサユウ</t>
    </rPh>
    <rPh sb="2" eb="4">
      <t>バクチク</t>
    </rPh>
    <phoneticPr fontId="3"/>
  </si>
  <si>
    <t>富谷字町南裏付近</t>
    <rPh sb="0" eb="2">
      <t>トミヤ</t>
    </rPh>
    <rPh sb="2" eb="3">
      <t>アザ</t>
    </rPh>
    <rPh sb="3" eb="4">
      <t>マチ</t>
    </rPh>
    <rPh sb="4" eb="6">
      <t>ミナミウラ</t>
    </rPh>
    <rPh sb="6" eb="8">
      <t>フキン</t>
    </rPh>
    <phoneticPr fontId="3"/>
  </si>
  <si>
    <t>住宅地</t>
    <rPh sb="0" eb="3">
      <t>ジュウタクチ</t>
    </rPh>
    <phoneticPr fontId="3"/>
  </si>
  <si>
    <t>西成田南田９２－４付近</t>
    <rPh sb="0" eb="2">
      <t>ニシナリ</t>
    </rPh>
    <rPh sb="2" eb="3">
      <t>タ</t>
    </rPh>
    <rPh sb="3" eb="5">
      <t>ミナミダ</t>
    </rPh>
    <rPh sb="9" eb="11">
      <t>フキン</t>
    </rPh>
    <phoneticPr fontId="3"/>
  </si>
  <si>
    <t>住宅地付近</t>
    <rPh sb="0" eb="3">
      <t>ジュウタクチ</t>
    </rPh>
    <rPh sb="3" eb="5">
      <t>フキン</t>
    </rPh>
    <phoneticPr fontId="3"/>
  </si>
  <si>
    <t>字川前８</t>
    <rPh sb="0" eb="1">
      <t>アザ</t>
    </rPh>
    <rPh sb="1" eb="3">
      <t>カワマエ</t>
    </rPh>
    <phoneticPr fontId="3"/>
  </si>
  <si>
    <t>古川大崎字伏見西原地内</t>
    <rPh sb="0" eb="2">
      <t>フルカワ</t>
    </rPh>
    <rPh sb="2" eb="4">
      <t>オオサキ</t>
    </rPh>
    <rPh sb="4" eb="5">
      <t>アザ</t>
    </rPh>
    <rPh sb="5" eb="7">
      <t>フシミ</t>
    </rPh>
    <rPh sb="7" eb="9">
      <t>ニシハラ</t>
    </rPh>
    <rPh sb="9" eb="11">
      <t>チナイ</t>
    </rPh>
    <phoneticPr fontId="3"/>
  </si>
  <si>
    <t>栗駒深谷日照田地内</t>
    <rPh sb="0" eb="2">
      <t>クリコマ</t>
    </rPh>
    <rPh sb="2" eb="4">
      <t>フカヤ</t>
    </rPh>
    <rPh sb="4" eb="6">
      <t>ヒデ</t>
    </rPh>
    <rPh sb="6" eb="7">
      <t>タ</t>
    </rPh>
    <rPh sb="7" eb="9">
      <t>チナイ</t>
    </rPh>
    <phoneticPr fontId="3"/>
  </si>
  <si>
    <t>米糠を狙って保管庫を壊そうとした</t>
    <rPh sb="0" eb="2">
      <t>コメヌカ</t>
    </rPh>
    <rPh sb="3" eb="4">
      <t>ネラ</t>
    </rPh>
    <rPh sb="6" eb="9">
      <t>ホカンコ</t>
    </rPh>
    <rPh sb="10" eb="11">
      <t>コワ</t>
    </rPh>
    <phoneticPr fontId="3"/>
  </si>
  <si>
    <t>後日現場確認予定</t>
    <rPh sb="0" eb="2">
      <t>ゴジツ</t>
    </rPh>
    <rPh sb="2" eb="4">
      <t>ゲンバ</t>
    </rPh>
    <rPh sb="4" eb="6">
      <t>カクニン</t>
    </rPh>
    <rPh sb="6" eb="8">
      <t>ヨテイ</t>
    </rPh>
    <phoneticPr fontId="3"/>
  </si>
  <si>
    <t>現地確認予定</t>
    <rPh sb="0" eb="2">
      <t>ゲンチ</t>
    </rPh>
    <rPh sb="2" eb="4">
      <t>カクニン</t>
    </rPh>
    <rPh sb="4" eb="6">
      <t>ヨテイ</t>
    </rPh>
    <phoneticPr fontId="3"/>
  </si>
  <si>
    <t>栗駒鳥沢的場地内</t>
    <rPh sb="0" eb="2">
      <t>クリコマ</t>
    </rPh>
    <rPh sb="2" eb="4">
      <t>トリサワ</t>
    </rPh>
    <rPh sb="4" eb="6">
      <t>マトバ</t>
    </rPh>
    <rPh sb="6" eb="8">
      <t>チナイ</t>
    </rPh>
    <phoneticPr fontId="3"/>
  </si>
  <si>
    <t>飼料保管箱破損</t>
    <rPh sb="0" eb="2">
      <t>シリョウ</t>
    </rPh>
    <rPh sb="2" eb="4">
      <t>ホカン</t>
    </rPh>
    <rPh sb="4" eb="5">
      <t>バコ</t>
    </rPh>
    <rPh sb="5" eb="7">
      <t>ハソン</t>
    </rPh>
    <phoneticPr fontId="3"/>
  </si>
  <si>
    <t>一迫真坂字清水小館３－１地内</t>
    <rPh sb="0" eb="2">
      <t>イチハサマ</t>
    </rPh>
    <rPh sb="2" eb="4">
      <t>マサカ</t>
    </rPh>
    <rPh sb="4" eb="5">
      <t>アザ</t>
    </rPh>
    <rPh sb="5" eb="7">
      <t>シミズ</t>
    </rPh>
    <rPh sb="7" eb="8">
      <t>ショウ</t>
    </rPh>
    <rPh sb="8" eb="9">
      <t>カン</t>
    </rPh>
    <rPh sb="12" eb="14">
      <t>チナイ</t>
    </rPh>
    <phoneticPr fontId="3"/>
  </si>
  <si>
    <t>果樹</t>
    <rPh sb="0" eb="2">
      <t>カジュ</t>
    </rPh>
    <phoneticPr fontId="3"/>
  </si>
  <si>
    <t>電気柵・ネット</t>
    <rPh sb="0" eb="3">
      <t>デンキサク</t>
    </rPh>
    <phoneticPr fontId="3"/>
  </si>
  <si>
    <t>花山字草木沢向程野地内</t>
    <rPh sb="0" eb="2">
      <t>ハナヤマ</t>
    </rPh>
    <rPh sb="2" eb="3">
      <t>アザ</t>
    </rPh>
    <rPh sb="3" eb="6">
      <t>クサキサワ</t>
    </rPh>
    <rPh sb="6" eb="7">
      <t>ムカイ</t>
    </rPh>
    <rPh sb="7" eb="9">
      <t>ホドノ</t>
    </rPh>
    <rPh sb="9" eb="10">
      <t>チ</t>
    </rPh>
    <rPh sb="10" eb="11">
      <t>ナイ</t>
    </rPh>
    <phoneticPr fontId="3"/>
  </si>
  <si>
    <t>栗</t>
    <rPh sb="0" eb="1">
      <t>クリ</t>
    </rPh>
    <phoneticPr fontId="3"/>
  </si>
  <si>
    <t>栗駒文字七曲地内</t>
    <rPh sb="0" eb="2">
      <t>クリコマ</t>
    </rPh>
    <rPh sb="4" eb="6">
      <t>ナナマガリ</t>
    </rPh>
    <rPh sb="6" eb="7">
      <t>チ</t>
    </rPh>
    <rPh sb="7" eb="8">
      <t>ナイ</t>
    </rPh>
    <phoneticPr fontId="3"/>
  </si>
  <si>
    <t>１５ｃｍ，食痕</t>
    <rPh sb="5" eb="6">
      <t>ショク</t>
    </rPh>
    <rPh sb="6" eb="7">
      <t>コン</t>
    </rPh>
    <phoneticPr fontId="3"/>
  </si>
  <si>
    <t>鳴子温泉字沢周辺</t>
    <rPh sb="0" eb="2">
      <t>ナルコ</t>
    </rPh>
    <rPh sb="2" eb="4">
      <t>オンセン</t>
    </rPh>
    <rPh sb="4" eb="5">
      <t>アザ</t>
    </rPh>
    <rPh sb="5" eb="6">
      <t>サワ</t>
    </rPh>
    <rPh sb="6" eb="8">
      <t>シュウヘン</t>
    </rPh>
    <phoneticPr fontId="3"/>
  </si>
  <si>
    <t>鳴子温泉鬼首字岩入周辺</t>
    <rPh sb="0" eb="2">
      <t>ナルコ</t>
    </rPh>
    <rPh sb="2" eb="4">
      <t>オンセン</t>
    </rPh>
    <rPh sb="4" eb="6">
      <t>オニコウベ</t>
    </rPh>
    <rPh sb="6" eb="7">
      <t>アザ</t>
    </rPh>
    <rPh sb="7" eb="8">
      <t>イワ</t>
    </rPh>
    <rPh sb="8" eb="9">
      <t>イ</t>
    </rPh>
    <rPh sb="9" eb="11">
      <t>シュウヘン</t>
    </rPh>
    <phoneticPr fontId="3"/>
  </si>
  <si>
    <t>２４ｃｍ・トウモロコシ</t>
  </si>
  <si>
    <t>爆竹・センサーライト・パトロール</t>
    <rPh sb="0" eb="2">
      <t>バクチク</t>
    </rPh>
    <phoneticPr fontId="3"/>
  </si>
  <si>
    <t>金成小迫三嶋５１番地</t>
    <rPh sb="0" eb="2">
      <t>カンナリ</t>
    </rPh>
    <rPh sb="2" eb="3">
      <t>ショウ</t>
    </rPh>
    <rPh sb="3" eb="4">
      <t>ハサマ</t>
    </rPh>
    <rPh sb="4" eb="6">
      <t>ミシマ</t>
    </rPh>
    <rPh sb="8" eb="10">
      <t>バンチ</t>
    </rPh>
    <phoneticPr fontId="3"/>
  </si>
  <si>
    <t>道祖神の社</t>
    <rPh sb="0" eb="3">
      <t>ドウソジン</t>
    </rPh>
    <rPh sb="4" eb="5">
      <t>ヤシロ</t>
    </rPh>
    <phoneticPr fontId="3"/>
  </si>
  <si>
    <t>蜂の巣を狙ったもの</t>
    <rPh sb="0" eb="1">
      <t>ハチ</t>
    </rPh>
    <rPh sb="2" eb="3">
      <t>ス</t>
    </rPh>
    <rPh sb="4" eb="5">
      <t>ネラ</t>
    </rPh>
    <phoneticPr fontId="3"/>
  </si>
  <si>
    <t>築館字城生野地蔵堂地内</t>
    <rPh sb="0" eb="2">
      <t>ツキダテ</t>
    </rPh>
    <rPh sb="2" eb="3">
      <t>アザ</t>
    </rPh>
    <rPh sb="3" eb="6">
      <t>ジョウノ</t>
    </rPh>
    <rPh sb="6" eb="9">
      <t>ジゾウドウ</t>
    </rPh>
    <rPh sb="9" eb="10">
      <t>チ</t>
    </rPh>
    <rPh sb="10" eb="11">
      <t>ナイ</t>
    </rPh>
    <phoneticPr fontId="3"/>
  </si>
  <si>
    <t>神社付近</t>
    <rPh sb="0" eb="2">
      <t>ジンジャ</t>
    </rPh>
    <rPh sb="2" eb="4">
      <t>フキン</t>
    </rPh>
    <phoneticPr fontId="3"/>
  </si>
  <si>
    <t>ロールの上に乗り引っ掻いた</t>
    <rPh sb="4" eb="5">
      <t>ウエ</t>
    </rPh>
    <rPh sb="6" eb="7">
      <t>ノ</t>
    </rPh>
    <rPh sb="8" eb="9">
      <t>ヒ</t>
    </rPh>
    <rPh sb="10" eb="11">
      <t>カ</t>
    </rPh>
    <phoneticPr fontId="3"/>
  </si>
  <si>
    <t>花山字草木沢戸ノ口地内</t>
    <rPh sb="0" eb="2">
      <t>ハナヤマ</t>
    </rPh>
    <rPh sb="2" eb="3">
      <t>アザ</t>
    </rPh>
    <rPh sb="3" eb="6">
      <t>クサキサワ</t>
    </rPh>
    <rPh sb="6" eb="7">
      <t>ト</t>
    </rPh>
    <rPh sb="8" eb="9">
      <t>クチ</t>
    </rPh>
    <rPh sb="9" eb="11">
      <t>チナイ</t>
    </rPh>
    <phoneticPr fontId="3"/>
  </si>
  <si>
    <t>30cm，廃棄魚の灰を物色</t>
    <rPh sb="5" eb="7">
      <t>ハイキ</t>
    </rPh>
    <rPh sb="7" eb="8">
      <t>ギョ</t>
    </rPh>
    <rPh sb="9" eb="10">
      <t>ハイ</t>
    </rPh>
    <rPh sb="11" eb="13">
      <t>ブッショク</t>
    </rPh>
    <phoneticPr fontId="3"/>
  </si>
  <si>
    <t>作物の食害が連続している</t>
    <rPh sb="0" eb="2">
      <t>サクモツ</t>
    </rPh>
    <rPh sb="3" eb="5">
      <t>ショクガイ</t>
    </rPh>
    <rPh sb="6" eb="8">
      <t>レンゾク</t>
    </rPh>
    <phoneticPr fontId="3"/>
  </si>
  <si>
    <t>金成小迫後山７０</t>
    <rPh sb="0" eb="2">
      <t>カンナリ</t>
    </rPh>
    <rPh sb="2" eb="3">
      <t>ショウ</t>
    </rPh>
    <rPh sb="3" eb="4">
      <t>ハサマ</t>
    </rPh>
    <rPh sb="4" eb="6">
      <t>アトヤマ</t>
    </rPh>
    <phoneticPr fontId="3"/>
  </si>
  <si>
    <t>穀田字菅ノ沢付近</t>
    <rPh sb="0" eb="1">
      <t>コク</t>
    </rPh>
    <rPh sb="1" eb="2">
      <t>ダ</t>
    </rPh>
    <rPh sb="2" eb="3">
      <t>アザ</t>
    </rPh>
    <rPh sb="3" eb="4">
      <t>スガ</t>
    </rPh>
    <rPh sb="5" eb="6">
      <t>サワ</t>
    </rPh>
    <rPh sb="6" eb="8">
      <t>フキン</t>
    </rPh>
    <phoneticPr fontId="3"/>
  </si>
  <si>
    <t>一迫字佐野原地内</t>
    <rPh sb="0" eb="2">
      <t>イチハサマ</t>
    </rPh>
    <rPh sb="2" eb="3">
      <t>アザ</t>
    </rPh>
    <rPh sb="3" eb="6">
      <t>サノハラ</t>
    </rPh>
    <rPh sb="6" eb="8">
      <t>チナイ</t>
    </rPh>
    <phoneticPr fontId="3"/>
  </si>
  <si>
    <t>一迫字川口火の沢地内</t>
    <rPh sb="0" eb="2">
      <t>イチハサマ</t>
    </rPh>
    <rPh sb="2" eb="3">
      <t>アザ</t>
    </rPh>
    <rPh sb="3" eb="5">
      <t>カワグチ</t>
    </rPh>
    <rPh sb="5" eb="6">
      <t>ヒ</t>
    </rPh>
    <rPh sb="7" eb="8">
      <t>サワ</t>
    </rPh>
    <rPh sb="8" eb="10">
      <t>チナイ</t>
    </rPh>
    <phoneticPr fontId="3"/>
  </si>
  <si>
    <t>クマの通った跡</t>
    <rPh sb="3" eb="4">
      <t>トオ</t>
    </rPh>
    <rPh sb="6" eb="7">
      <t>アト</t>
    </rPh>
    <phoneticPr fontId="3"/>
  </si>
  <si>
    <t>電気柵・下草刈り</t>
    <rPh sb="0" eb="3">
      <t>デンキサク</t>
    </rPh>
    <rPh sb="4" eb="6">
      <t>シタクサ</t>
    </rPh>
    <rPh sb="6" eb="7">
      <t>カ</t>
    </rPh>
    <phoneticPr fontId="3"/>
  </si>
  <si>
    <t>見回り強化</t>
    <rPh sb="0" eb="2">
      <t>ミマワ</t>
    </rPh>
    <rPh sb="3" eb="5">
      <t>キョウカ</t>
    </rPh>
    <phoneticPr fontId="3"/>
  </si>
  <si>
    <t>栗駒稲屋敷鹿沢２５</t>
    <rPh sb="0" eb="2">
      <t>クリコマ</t>
    </rPh>
    <rPh sb="2" eb="5">
      <t>イナヤシキ</t>
    </rPh>
    <rPh sb="5" eb="6">
      <t>シカ</t>
    </rPh>
    <rPh sb="6" eb="7">
      <t>サワ</t>
    </rPh>
    <phoneticPr fontId="3"/>
  </si>
  <si>
    <t>畜舎えさ箱破壊</t>
    <rPh sb="0" eb="2">
      <t>チクシャ</t>
    </rPh>
    <rPh sb="4" eb="5">
      <t>バコ</t>
    </rPh>
    <rPh sb="5" eb="7">
      <t>ハカイ</t>
    </rPh>
    <phoneticPr fontId="3"/>
  </si>
  <si>
    <t>栗駒文字七曲地内</t>
    <rPh sb="0" eb="2">
      <t>クリコマ</t>
    </rPh>
    <rPh sb="2" eb="4">
      <t>モジ</t>
    </rPh>
    <rPh sb="4" eb="6">
      <t>ナナマ</t>
    </rPh>
    <rPh sb="6" eb="8">
      <t>チナイ</t>
    </rPh>
    <phoneticPr fontId="3"/>
  </si>
  <si>
    <t>作業場床・乾燥機・ライスグレーダー等破壊</t>
    <rPh sb="0" eb="3">
      <t>サギョウジョウ</t>
    </rPh>
    <rPh sb="3" eb="4">
      <t>ユカ</t>
    </rPh>
    <rPh sb="5" eb="8">
      <t>カンソウキ</t>
    </rPh>
    <rPh sb="17" eb="18">
      <t>トウ</t>
    </rPh>
    <rPh sb="18" eb="20">
      <t>ハカイ</t>
    </rPh>
    <phoneticPr fontId="3"/>
  </si>
  <si>
    <t>周辺の草刈り等</t>
    <rPh sb="0" eb="2">
      <t>シュウヘン</t>
    </rPh>
    <rPh sb="3" eb="5">
      <t>クサカ</t>
    </rPh>
    <rPh sb="6" eb="7">
      <t>トウ</t>
    </rPh>
    <phoneticPr fontId="3"/>
  </si>
  <si>
    <t>遠刈田温泉字猿谷地内</t>
    <rPh sb="0" eb="3">
      <t>トオガッタ</t>
    </rPh>
    <rPh sb="3" eb="5">
      <t>オンセン</t>
    </rPh>
    <rPh sb="5" eb="6">
      <t>アザ</t>
    </rPh>
    <rPh sb="6" eb="8">
      <t>サルタニ</t>
    </rPh>
    <rPh sb="8" eb="10">
      <t>チナイ</t>
    </rPh>
    <phoneticPr fontId="3"/>
  </si>
  <si>
    <t>0320</t>
  </si>
  <si>
    <t>山崎字百目木３３番地</t>
    <rPh sb="0" eb="2">
      <t>ヤマザキ</t>
    </rPh>
    <rPh sb="2" eb="3">
      <t>アザ</t>
    </rPh>
    <rPh sb="3" eb="4">
      <t>ヒャク</t>
    </rPh>
    <rPh sb="4" eb="5">
      <t>メ</t>
    </rPh>
    <rPh sb="5" eb="6">
      <t>キ</t>
    </rPh>
    <rPh sb="8" eb="10">
      <t>バンチ</t>
    </rPh>
    <phoneticPr fontId="3"/>
  </si>
  <si>
    <t>石積字広表前３２付近</t>
    <rPh sb="0" eb="2">
      <t>イシヅ</t>
    </rPh>
    <rPh sb="2" eb="3">
      <t>アザ</t>
    </rPh>
    <rPh sb="3" eb="5">
      <t>ヒロオモテ</t>
    </rPh>
    <rPh sb="5" eb="6">
      <t>マエ</t>
    </rPh>
    <rPh sb="8" eb="10">
      <t>フキン</t>
    </rPh>
    <phoneticPr fontId="3"/>
  </si>
  <si>
    <t>0848</t>
  </si>
  <si>
    <t>西成田南田１５付近</t>
    <rPh sb="0" eb="2">
      <t>ニシナリ</t>
    </rPh>
    <rPh sb="2" eb="3">
      <t>タ</t>
    </rPh>
    <rPh sb="3" eb="5">
      <t>ミナミダ</t>
    </rPh>
    <rPh sb="7" eb="9">
      <t>フキン</t>
    </rPh>
    <phoneticPr fontId="3"/>
  </si>
  <si>
    <t>0855</t>
  </si>
  <si>
    <t>津山町柳津字大土林道付近</t>
    <rPh sb="0" eb="2">
      <t>ツヤマ</t>
    </rPh>
    <rPh sb="2" eb="3">
      <t>マチ</t>
    </rPh>
    <rPh sb="3" eb="5">
      <t>ヤナイヅ</t>
    </rPh>
    <rPh sb="5" eb="6">
      <t>アザ</t>
    </rPh>
    <rPh sb="6" eb="8">
      <t>オオツチ</t>
    </rPh>
    <rPh sb="8" eb="10">
      <t>リンドウ</t>
    </rPh>
    <rPh sb="10" eb="12">
      <t>フキン</t>
    </rPh>
    <phoneticPr fontId="3"/>
  </si>
  <si>
    <t>福岡字東泉の対岸</t>
    <rPh sb="0" eb="2">
      <t>フクオカ</t>
    </rPh>
    <rPh sb="2" eb="3">
      <t>アザ</t>
    </rPh>
    <rPh sb="3" eb="5">
      <t>ヒガシイズミ</t>
    </rPh>
    <rPh sb="6" eb="8">
      <t>タイガン</t>
    </rPh>
    <phoneticPr fontId="3"/>
  </si>
  <si>
    <t>七北田川河川敷</t>
    <rPh sb="0" eb="3">
      <t>ナナキタ</t>
    </rPh>
    <rPh sb="3" eb="4">
      <t>ガワ</t>
    </rPh>
    <rPh sb="4" eb="7">
      <t>カセンジキ</t>
    </rPh>
    <phoneticPr fontId="3"/>
  </si>
  <si>
    <t>水浴び</t>
    <rPh sb="0" eb="2">
      <t>ミズア</t>
    </rPh>
    <phoneticPr fontId="3"/>
  </si>
  <si>
    <t>巡回・注意喚起</t>
    <rPh sb="0" eb="2">
      <t>ジュンカイ</t>
    </rPh>
    <rPh sb="3" eb="5">
      <t>チュウイ</t>
    </rPh>
    <rPh sb="5" eb="7">
      <t>カンキ</t>
    </rPh>
    <phoneticPr fontId="3"/>
  </si>
  <si>
    <t>落合松坂字除キ</t>
    <rPh sb="0" eb="2">
      <t>オチアイ</t>
    </rPh>
    <rPh sb="2" eb="4">
      <t>マツザカ</t>
    </rPh>
    <rPh sb="4" eb="5">
      <t>アザ</t>
    </rPh>
    <rPh sb="5" eb="6">
      <t>ノゾ</t>
    </rPh>
    <phoneticPr fontId="3"/>
  </si>
  <si>
    <t>下多田川字道地内</t>
    <rPh sb="0" eb="1">
      <t>シモ</t>
    </rPh>
    <rPh sb="1" eb="3">
      <t>オオタ</t>
    </rPh>
    <rPh sb="3" eb="4">
      <t>カワ</t>
    </rPh>
    <rPh sb="4" eb="5">
      <t>アザ</t>
    </rPh>
    <rPh sb="5" eb="6">
      <t>ミチ</t>
    </rPh>
    <rPh sb="6" eb="8">
      <t>チナイ</t>
    </rPh>
    <phoneticPr fontId="3"/>
  </si>
  <si>
    <t>デントコーン・足痕</t>
    <rPh sb="7" eb="9">
      <t>アシアト</t>
    </rPh>
    <phoneticPr fontId="3"/>
  </si>
  <si>
    <t>自主防除策を指導（音花火）</t>
    <rPh sb="0" eb="2">
      <t>ジシュ</t>
    </rPh>
    <rPh sb="2" eb="5">
      <t>ボウジョサク</t>
    </rPh>
    <rPh sb="6" eb="8">
      <t>シドウ</t>
    </rPh>
    <rPh sb="9" eb="10">
      <t>オト</t>
    </rPh>
    <rPh sb="10" eb="12">
      <t>ハナビ</t>
    </rPh>
    <phoneticPr fontId="3"/>
  </si>
  <si>
    <t>字鹿原塚ノ沢地内</t>
    <rPh sb="0" eb="1">
      <t>アザ</t>
    </rPh>
    <rPh sb="1" eb="2">
      <t>シカ</t>
    </rPh>
    <rPh sb="2" eb="3">
      <t>ハラ</t>
    </rPh>
    <rPh sb="3" eb="4">
      <t>ツカ</t>
    </rPh>
    <rPh sb="5" eb="6">
      <t>サワ</t>
    </rPh>
    <rPh sb="6" eb="8">
      <t>チナイ</t>
    </rPh>
    <phoneticPr fontId="3"/>
  </si>
  <si>
    <t>養魚用エサ・爪痕・倉庫破壊</t>
    <rPh sb="0" eb="3">
      <t>ヨウギョヨウ</t>
    </rPh>
    <rPh sb="6" eb="8">
      <t>ツメアト</t>
    </rPh>
    <rPh sb="9" eb="11">
      <t>ソウコ</t>
    </rPh>
    <rPh sb="11" eb="13">
      <t>ハカイ</t>
    </rPh>
    <phoneticPr fontId="3"/>
  </si>
  <si>
    <t>エサ保管場所移動を指導</t>
    <rPh sb="2" eb="4">
      <t>ホカン</t>
    </rPh>
    <rPh sb="4" eb="6">
      <t>バショ</t>
    </rPh>
    <rPh sb="6" eb="8">
      <t>イドウ</t>
    </rPh>
    <rPh sb="9" eb="11">
      <t>シドウ</t>
    </rPh>
    <phoneticPr fontId="3"/>
  </si>
  <si>
    <t>東北大フィールドセンター内</t>
    <rPh sb="0" eb="3">
      <t>トウホクダイ</t>
    </rPh>
    <rPh sb="12" eb="13">
      <t>ナイ</t>
    </rPh>
    <phoneticPr fontId="3"/>
  </si>
  <si>
    <t>水田内へ出没・侵入</t>
    <rPh sb="0" eb="2">
      <t>スイデン</t>
    </rPh>
    <rPh sb="2" eb="3">
      <t>ナイ</t>
    </rPh>
    <rPh sb="4" eb="6">
      <t>シュツボツ</t>
    </rPh>
    <rPh sb="7" eb="9">
      <t>シンニュウ</t>
    </rPh>
    <phoneticPr fontId="3"/>
  </si>
  <si>
    <t>朝夕爆竹・パトロール</t>
    <rPh sb="0" eb="2">
      <t>アサユウ</t>
    </rPh>
    <rPh sb="2" eb="4">
      <t>バクチク</t>
    </rPh>
    <phoneticPr fontId="3"/>
  </si>
  <si>
    <t>鳴子温泉鬼首字遠橋周辺</t>
    <rPh sb="0" eb="2">
      <t>ナルコ</t>
    </rPh>
    <rPh sb="2" eb="4">
      <t>オンセン</t>
    </rPh>
    <rPh sb="4" eb="6">
      <t>オニコウベ</t>
    </rPh>
    <rPh sb="6" eb="7">
      <t>アザ</t>
    </rPh>
    <rPh sb="7" eb="8">
      <t>トオ</t>
    </rPh>
    <rPh sb="8" eb="9">
      <t>ハシ</t>
    </rPh>
    <rPh sb="9" eb="11">
      <t>シュウヘン</t>
    </rPh>
    <phoneticPr fontId="3"/>
  </si>
  <si>
    <t>民家裏栗の木</t>
    <rPh sb="0" eb="2">
      <t>ミンカ</t>
    </rPh>
    <rPh sb="2" eb="3">
      <t>ウラ</t>
    </rPh>
    <rPh sb="3" eb="4">
      <t>クリ</t>
    </rPh>
    <rPh sb="5" eb="6">
      <t>キ</t>
    </rPh>
    <phoneticPr fontId="3"/>
  </si>
  <si>
    <t>木登り</t>
    <rPh sb="0" eb="2">
      <t>キノボ</t>
    </rPh>
    <phoneticPr fontId="3"/>
  </si>
  <si>
    <t>稲なぎ倒し</t>
    <rPh sb="0" eb="1">
      <t>イネ</t>
    </rPh>
    <rPh sb="3" eb="4">
      <t>タオ</t>
    </rPh>
    <phoneticPr fontId="3"/>
  </si>
  <si>
    <t>鳴子温泉鬼首字大森平周辺</t>
    <rPh sb="0" eb="2">
      <t>ナルコ</t>
    </rPh>
    <rPh sb="2" eb="4">
      <t>オンセン</t>
    </rPh>
    <rPh sb="4" eb="6">
      <t>オニコウベ</t>
    </rPh>
    <rPh sb="6" eb="7">
      <t>アザ</t>
    </rPh>
    <rPh sb="7" eb="9">
      <t>オオモリ</t>
    </rPh>
    <rPh sb="9" eb="10">
      <t>タイ</t>
    </rPh>
    <rPh sb="10" eb="12">
      <t>シュウヘン</t>
    </rPh>
    <phoneticPr fontId="3"/>
  </si>
  <si>
    <t>クルミの木に登ったり，物をいたずら</t>
    <rPh sb="4" eb="5">
      <t>キ</t>
    </rPh>
    <rPh sb="6" eb="7">
      <t>ノボ</t>
    </rPh>
    <rPh sb="11" eb="12">
      <t>モノ</t>
    </rPh>
    <phoneticPr fontId="3"/>
  </si>
  <si>
    <t>クルミの木の上</t>
    <rPh sb="4" eb="5">
      <t>キ</t>
    </rPh>
    <rPh sb="6" eb="7">
      <t>ウエ</t>
    </rPh>
    <phoneticPr fontId="3"/>
  </si>
  <si>
    <t>クルミの木に登ったり物いたずら</t>
    <rPh sb="4" eb="5">
      <t>キ</t>
    </rPh>
    <rPh sb="6" eb="7">
      <t>ノボ</t>
    </rPh>
    <rPh sb="10" eb="11">
      <t>モノ</t>
    </rPh>
    <phoneticPr fontId="3"/>
  </si>
  <si>
    <t>遠刈田温泉字八山地内</t>
    <rPh sb="0" eb="3">
      <t>トオガッタ</t>
    </rPh>
    <rPh sb="3" eb="5">
      <t>オンセン</t>
    </rPh>
    <rPh sb="5" eb="6">
      <t>アザ</t>
    </rPh>
    <rPh sb="6" eb="8">
      <t>ハチヤマ</t>
    </rPh>
    <rPh sb="8" eb="10">
      <t>チナイ</t>
    </rPh>
    <phoneticPr fontId="3"/>
  </si>
  <si>
    <t>別荘地内</t>
    <rPh sb="0" eb="3">
      <t>ベッソウチ</t>
    </rPh>
    <rPh sb="3" eb="4">
      <t>ナイ</t>
    </rPh>
    <phoneticPr fontId="3"/>
  </si>
  <si>
    <t>斜面移動</t>
    <rPh sb="0" eb="2">
      <t>シャメン</t>
    </rPh>
    <rPh sb="2" eb="4">
      <t>イドウ</t>
    </rPh>
    <phoneticPr fontId="3"/>
  </si>
  <si>
    <t>有害鳥獣駆逐用花火・注意喚起</t>
    <rPh sb="0" eb="2">
      <t>ユウガイ</t>
    </rPh>
    <rPh sb="2" eb="3">
      <t>トリ</t>
    </rPh>
    <rPh sb="3" eb="4">
      <t>ジュウ</t>
    </rPh>
    <rPh sb="4" eb="6">
      <t>クチク</t>
    </rPh>
    <rPh sb="6" eb="7">
      <t>ヨウ</t>
    </rPh>
    <rPh sb="7" eb="9">
      <t>ハナビ</t>
    </rPh>
    <rPh sb="10" eb="12">
      <t>チュウイ</t>
    </rPh>
    <rPh sb="12" eb="14">
      <t>カンキ</t>
    </rPh>
    <phoneticPr fontId="3"/>
  </si>
  <si>
    <t>朴沢字細田４－３地先</t>
    <rPh sb="0" eb="2">
      <t>ホウザワ</t>
    </rPh>
    <rPh sb="2" eb="3">
      <t>アザ</t>
    </rPh>
    <rPh sb="3" eb="5">
      <t>ホソダ</t>
    </rPh>
    <rPh sb="8" eb="10">
      <t>チサキ</t>
    </rPh>
    <phoneticPr fontId="3"/>
  </si>
  <si>
    <t>七北田川左岸</t>
    <rPh sb="0" eb="3">
      <t>ナナキタ</t>
    </rPh>
    <rPh sb="3" eb="4">
      <t>ガワ</t>
    </rPh>
    <rPh sb="4" eb="6">
      <t>サガン</t>
    </rPh>
    <phoneticPr fontId="3"/>
  </si>
  <si>
    <t>クルミを食べる音</t>
    <rPh sb="4" eb="5">
      <t>タ</t>
    </rPh>
    <rPh sb="7" eb="8">
      <t>オト</t>
    </rPh>
    <phoneticPr fontId="3"/>
  </si>
  <si>
    <t>鳴子温泉字新屋敷周辺</t>
    <rPh sb="0" eb="2">
      <t>ナルコ</t>
    </rPh>
    <rPh sb="2" eb="4">
      <t>オンセン</t>
    </rPh>
    <rPh sb="4" eb="5">
      <t>アザ</t>
    </rPh>
    <rPh sb="5" eb="8">
      <t>シンヤシキ</t>
    </rPh>
    <rPh sb="8" eb="10">
      <t>シュウヘン</t>
    </rPh>
    <phoneticPr fontId="3"/>
  </si>
  <si>
    <t>岩出山字下真山中里地内</t>
    <rPh sb="0" eb="3">
      <t>イワデヤマ</t>
    </rPh>
    <rPh sb="3" eb="4">
      <t>アザ</t>
    </rPh>
    <rPh sb="4" eb="5">
      <t>シタ</t>
    </rPh>
    <rPh sb="5" eb="7">
      <t>マヤマ</t>
    </rPh>
    <rPh sb="7" eb="9">
      <t>ナカサト</t>
    </rPh>
    <rPh sb="9" eb="11">
      <t>チナイ</t>
    </rPh>
    <phoneticPr fontId="3"/>
  </si>
  <si>
    <t>鳴子温泉岩渕周辺</t>
    <rPh sb="0" eb="2">
      <t>ナルコ</t>
    </rPh>
    <rPh sb="2" eb="4">
      <t>オンセン</t>
    </rPh>
    <rPh sb="4" eb="6">
      <t>イワブチ</t>
    </rPh>
    <rPh sb="6" eb="8">
      <t>シュウヘン</t>
    </rPh>
    <phoneticPr fontId="3"/>
  </si>
  <si>
    <t>民家敷地内の栗の木</t>
    <rPh sb="0" eb="2">
      <t>ミンカ</t>
    </rPh>
    <rPh sb="2" eb="5">
      <t>シキチナイ</t>
    </rPh>
    <rPh sb="6" eb="7">
      <t>クリ</t>
    </rPh>
    <rPh sb="8" eb="9">
      <t>キ</t>
    </rPh>
    <phoneticPr fontId="3"/>
  </si>
  <si>
    <t>栗・爪痕</t>
    <rPh sb="0" eb="1">
      <t>クリ</t>
    </rPh>
    <rPh sb="2" eb="4">
      <t>ツメアト</t>
    </rPh>
    <phoneticPr fontId="3"/>
  </si>
  <si>
    <t>トタン巻き・爆竹・センサーライト</t>
    <rPh sb="3" eb="4">
      <t>マ</t>
    </rPh>
    <rPh sb="6" eb="8">
      <t>バクチク</t>
    </rPh>
    <phoneticPr fontId="3"/>
  </si>
  <si>
    <t>1748</t>
  </si>
  <si>
    <t>芋沢字中田西</t>
    <rPh sb="0" eb="2">
      <t>イモザワ</t>
    </rPh>
    <rPh sb="2" eb="3">
      <t>アザ</t>
    </rPh>
    <rPh sb="3" eb="4">
      <t>ナカ</t>
    </rPh>
    <rPh sb="4" eb="5">
      <t>タ</t>
    </rPh>
    <rPh sb="5" eb="6">
      <t>ニシ</t>
    </rPh>
    <phoneticPr fontId="3"/>
  </si>
  <si>
    <t>調査中</t>
    <rPh sb="0" eb="3">
      <t>チョウサチュウ</t>
    </rPh>
    <phoneticPr fontId="3"/>
  </si>
  <si>
    <t>新川字原田地内</t>
    <rPh sb="0" eb="2">
      <t>シンカワ</t>
    </rPh>
    <rPh sb="2" eb="3">
      <t>アザ</t>
    </rPh>
    <rPh sb="3" eb="5">
      <t>ハラダ</t>
    </rPh>
    <rPh sb="5" eb="7">
      <t>チナイ</t>
    </rPh>
    <phoneticPr fontId="3"/>
  </si>
  <si>
    <t>栗林</t>
    <rPh sb="0" eb="2">
      <t>クリバヤシ</t>
    </rPh>
    <phoneticPr fontId="3"/>
  </si>
  <si>
    <t>爪痕</t>
    <rPh sb="0" eb="2">
      <t>ツメアト</t>
    </rPh>
    <phoneticPr fontId="3"/>
  </si>
  <si>
    <t>0610</t>
  </si>
  <si>
    <t>秋保町境野字七森１４地内</t>
    <rPh sb="0" eb="3">
      <t>アキウマチ</t>
    </rPh>
    <rPh sb="3" eb="5">
      <t>サカイノ</t>
    </rPh>
    <rPh sb="5" eb="6">
      <t>アザ</t>
    </rPh>
    <rPh sb="6" eb="8">
      <t>ナナモリ</t>
    </rPh>
    <rPh sb="10" eb="12">
      <t>チナイ</t>
    </rPh>
    <phoneticPr fontId="3"/>
  </si>
  <si>
    <t>秋保町馬場字昼野９－２地内</t>
    <rPh sb="0" eb="3">
      <t>アキウマチ</t>
    </rPh>
    <rPh sb="3" eb="5">
      <t>ババ</t>
    </rPh>
    <rPh sb="5" eb="6">
      <t>アザ</t>
    </rPh>
    <rPh sb="6" eb="8">
      <t>ヒルノ</t>
    </rPh>
    <rPh sb="11" eb="13">
      <t>チナイ</t>
    </rPh>
    <phoneticPr fontId="3"/>
  </si>
  <si>
    <t>下多田川字東向地内</t>
    <rPh sb="0" eb="1">
      <t>シモ</t>
    </rPh>
    <rPh sb="1" eb="3">
      <t>オオタ</t>
    </rPh>
    <rPh sb="3" eb="4">
      <t>カワ</t>
    </rPh>
    <rPh sb="4" eb="5">
      <t>アザ</t>
    </rPh>
    <rPh sb="5" eb="6">
      <t>ヒガシ</t>
    </rPh>
    <rPh sb="6" eb="7">
      <t>ムカイ</t>
    </rPh>
    <rPh sb="7" eb="9">
      <t>チナイ</t>
    </rPh>
    <phoneticPr fontId="3"/>
  </si>
  <si>
    <t>月崎字旭地内</t>
    <rPh sb="0" eb="2">
      <t>ツキザキ</t>
    </rPh>
    <rPh sb="2" eb="3">
      <t>アザ</t>
    </rPh>
    <rPh sb="3" eb="4">
      <t>アサヒ</t>
    </rPh>
    <rPh sb="4" eb="6">
      <t>チナイ</t>
    </rPh>
    <phoneticPr fontId="3"/>
  </si>
  <si>
    <t>鳴瀬川方向へ</t>
    <rPh sb="0" eb="3">
      <t>ナルセガワ</t>
    </rPh>
    <rPh sb="3" eb="5">
      <t>ホウコウ</t>
    </rPh>
    <phoneticPr fontId="3"/>
  </si>
  <si>
    <t>高瀬字西山原２７－１</t>
    <rPh sb="0" eb="2">
      <t>タカセ</t>
    </rPh>
    <rPh sb="2" eb="3">
      <t>アザ</t>
    </rPh>
    <rPh sb="3" eb="5">
      <t>ニシヤマ</t>
    </rPh>
    <rPh sb="5" eb="6">
      <t>ハラ</t>
    </rPh>
    <phoneticPr fontId="3"/>
  </si>
  <si>
    <t>民家やリンゴ畑が多い</t>
    <rPh sb="0" eb="2">
      <t>ミンカ</t>
    </rPh>
    <rPh sb="6" eb="7">
      <t>バタケ</t>
    </rPh>
    <rPh sb="8" eb="9">
      <t>オオ</t>
    </rPh>
    <phoneticPr fontId="3"/>
  </si>
  <si>
    <t>大張川張字半弓地内</t>
    <rPh sb="0" eb="2">
      <t>オオハリ</t>
    </rPh>
    <rPh sb="2" eb="3">
      <t>カワ</t>
    </rPh>
    <rPh sb="3" eb="4">
      <t>ハ</t>
    </rPh>
    <rPh sb="4" eb="5">
      <t>アザ</t>
    </rPh>
    <rPh sb="5" eb="6">
      <t>ハン</t>
    </rPh>
    <rPh sb="6" eb="7">
      <t>ユミ</t>
    </rPh>
    <rPh sb="7" eb="9">
      <t>チナイ</t>
    </rPh>
    <phoneticPr fontId="3"/>
  </si>
  <si>
    <t>阿武隈川の方へ</t>
    <rPh sb="0" eb="4">
      <t>アブクマガワ</t>
    </rPh>
    <rPh sb="5" eb="6">
      <t>ホウ</t>
    </rPh>
    <phoneticPr fontId="3"/>
  </si>
  <si>
    <t>自主防除策</t>
    <rPh sb="0" eb="2">
      <t>ジシュ</t>
    </rPh>
    <rPh sb="2" eb="5">
      <t>ボウジョサク</t>
    </rPh>
    <phoneticPr fontId="3"/>
  </si>
  <si>
    <t>三本木斉田集会所付近</t>
    <rPh sb="0" eb="3">
      <t>サンボンギ</t>
    </rPh>
    <rPh sb="3" eb="5">
      <t>サイタ</t>
    </rPh>
    <rPh sb="5" eb="8">
      <t>シュウカイショ</t>
    </rPh>
    <rPh sb="8" eb="10">
      <t>フキン</t>
    </rPh>
    <phoneticPr fontId="3"/>
  </si>
  <si>
    <t>岩出山下野目字安沢地内</t>
    <rPh sb="0" eb="3">
      <t>イワデヤマ</t>
    </rPh>
    <rPh sb="3" eb="6">
      <t>シモノメ</t>
    </rPh>
    <rPh sb="6" eb="7">
      <t>アザ</t>
    </rPh>
    <rPh sb="7" eb="8">
      <t>ヤス</t>
    </rPh>
    <rPh sb="8" eb="9">
      <t>サワ</t>
    </rPh>
    <rPh sb="9" eb="11">
      <t>チナイ</t>
    </rPh>
    <phoneticPr fontId="3"/>
  </si>
  <si>
    <t>牛舎・倉庫</t>
    <rPh sb="0" eb="2">
      <t>ギュウシャ</t>
    </rPh>
    <rPh sb="3" eb="5">
      <t>ソウコ</t>
    </rPh>
    <phoneticPr fontId="3"/>
  </si>
  <si>
    <t>おから・フン</t>
  </si>
  <si>
    <t>鳴子温泉字川端周辺</t>
    <rPh sb="0" eb="2">
      <t>ナルコ</t>
    </rPh>
    <rPh sb="2" eb="4">
      <t>オンセン</t>
    </rPh>
    <rPh sb="4" eb="5">
      <t>アザ</t>
    </rPh>
    <rPh sb="5" eb="7">
      <t>カワバタ</t>
    </rPh>
    <rPh sb="7" eb="9">
      <t>シュウヘン</t>
    </rPh>
    <phoneticPr fontId="3"/>
  </si>
  <si>
    <t>現場パトロール・爆竹・警察による広報</t>
    <rPh sb="0" eb="2">
      <t>ゲンバ</t>
    </rPh>
    <rPh sb="8" eb="10">
      <t>バクチク</t>
    </rPh>
    <rPh sb="11" eb="13">
      <t>ケイサツ</t>
    </rPh>
    <rPh sb="16" eb="18">
      <t>コウホウ</t>
    </rPh>
    <phoneticPr fontId="3"/>
  </si>
  <si>
    <t>1620</t>
  </si>
  <si>
    <t>秋保町馬場字昼野１０－１地内</t>
    <rPh sb="0" eb="3">
      <t>アキウマチ</t>
    </rPh>
    <rPh sb="3" eb="5">
      <t>ババ</t>
    </rPh>
    <rPh sb="5" eb="6">
      <t>アザ</t>
    </rPh>
    <rPh sb="6" eb="8">
      <t>ヒルノ</t>
    </rPh>
    <rPh sb="12" eb="14">
      <t>チナイ</t>
    </rPh>
    <phoneticPr fontId="3"/>
  </si>
  <si>
    <t>栗の実・熊棚確認</t>
    <rPh sb="0" eb="1">
      <t>クリ</t>
    </rPh>
    <rPh sb="2" eb="3">
      <t>ミ</t>
    </rPh>
    <rPh sb="4" eb="6">
      <t>クマダナ</t>
    </rPh>
    <rPh sb="6" eb="8">
      <t>カクニン</t>
    </rPh>
    <phoneticPr fontId="3"/>
  </si>
  <si>
    <t>大字曲竹字青ノクキ地内</t>
    <rPh sb="0" eb="2">
      <t>オオアザ</t>
    </rPh>
    <rPh sb="2" eb="3">
      <t>マガリ</t>
    </rPh>
    <rPh sb="3" eb="4">
      <t>タケ</t>
    </rPh>
    <rPh sb="4" eb="5">
      <t>アザ</t>
    </rPh>
    <rPh sb="5" eb="6">
      <t>アオ</t>
    </rPh>
    <rPh sb="9" eb="11">
      <t>チナイ</t>
    </rPh>
    <phoneticPr fontId="3"/>
  </si>
  <si>
    <t>果樹園（梨）</t>
    <rPh sb="0" eb="3">
      <t>カジュエン</t>
    </rPh>
    <rPh sb="4" eb="5">
      <t>ナシ</t>
    </rPh>
    <phoneticPr fontId="3"/>
  </si>
  <si>
    <t>梨・足痕２０ｃｍ・フン</t>
    <rPh sb="0" eb="1">
      <t>ナシ</t>
    </rPh>
    <rPh sb="2" eb="4">
      <t>アシアト</t>
    </rPh>
    <phoneticPr fontId="3"/>
  </si>
  <si>
    <t>針岡字鳥屋森</t>
    <rPh sb="0" eb="2">
      <t>ハリオカ</t>
    </rPh>
    <rPh sb="2" eb="3">
      <t>アザ</t>
    </rPh>
    <rPh sb="3" eb="4">
      <t>トリ</t>
    </rPh>
    <rPh sb="4" eb="5">
      <t>ヤ</t>
    </rPh>
    <rPh sb="5" eb="6">
      <t>モリ</t>
    </rPh>
    <phoneticPr fontId="3"/>
  </si>
  <si>
    <t>毛</t>
    <rPh sb="0" eb="1">
      <t>ケ</t>
    </rPh>
    <phoneticPr fontId="3"/>
  </si>
  <si>
    <t>下草刈り実施中</t>
    <rPh sb="0" eb="2">
      <t>シタクサ</t>
    </rPh>
    <rPh sb="2" eb="3">
      <t>カ</t>
    </rPh>
    <rPh sb="4" eb="7">
      <t>ジッシチュウ</t>
    </rPh>
    <phoneticPr fontId="3"/>
  </si>
  <si>
    <t>栗駒文字内峰６７</t>
    <rPh sb="0" eb="2">
      <t>クリコマ</t>
    </rPh>
    <rPh sb="2" eb="4">
      <t>モジ</t>
    </rPh>
    <rPh sb="4" eb="5">
      <t>ウチ</t>
    </rPh>
    <rPh sb="5" eb="6">
      <t>ミネ</t>
    </rPh>
    <phoneticPr fontId="3"/>
  </si>
  <si>
    <t>爆竹での防除</t>
    <rPh sb="0" eb="2">
      <t>バクチク</t>
    </rPh>
    <rPh sb="4" eb="6">
      <t>ボウジョ</t>
    </rPh>
    <phoneticPr fontId="3"/>
  </si>
  <si>
    <t>栗駒文字上山神６３－２</t>
    <rPh sb="0" eb="2">
      <t>クリコマ</t>
    </rPh>
    <rPh sb="2" eb="4">
      <t>モジ</t>
    </rPh>
    <rPh sb="4" eb="5">
      <t>ウエ</t>
    </rPh>
    <rPh sb="5" eb="7">
      <t>ヤマガミ</t>
    </rPh>
    <phoneticPr fontId="3"/>
  </si>
  <si>
    <t>わな設置済み</t>
    <rPh sb="2" eb="4">
      <t>セッチ</t>
    </rPh>
    <rPh sb="4" eb="5">
      <t>ズ</t>
    </rPh>
    <phoneticPr fontId="3"/>
  </si>
  <si>
    <t>防風林の中を徘徊</t>
    <rPh sb="0" eb="3">
      <t>ボウフウリン</t>
    </rPh>
    <rPh sb="4" eb="5">
      <t>ナカ</t>
    </rPh>
    <rPh sb="6" eb="8">
      <t>ハイカイ</t>
    </rPh>
    <phoneticPr fontId="3"/>
  </si>
  <si>
    <t>栗駒稲屋敷山岸１３</t>
    <rPh sb="0" eb="2">
      <t>クリコマ</t>
    </rPh>
    <rPh sb="2" eb="5">
      <t>イナヤシキ</t>
    </rPh>
    <rPh sb="5" eb="7">
      <t>ヤマギシ</t>
    </rPh>
    <phoneticPr fontId="3"/>
  </si>
  <si>
    <t>花山字草木沢原井田地内</t>
    <rPh sb="0" eb="2">
      <t>ハナヤマ</t>
    </rPh>
    <rPh sb="2" eb="3">
      <t>アザ</t>
    </rPh>
    <rPh sb="3" eb="6">
      <t>クサキサワ</t>
    </rPh>
    <rPh sb="6" eb="9">
      <t>ハライダ</t>
    </rPh>
    <rPh sb="9" eb="11">
      <t>チナイ</t>
    </rPh>
    <phoneticPr fontId="3"/>
  </si>
  <si>
    <t>栗駒沼倉鴻ノ巣地内</t>
    <rPh sb="0" eb="2">
      <t>クリコマ</t>
    </rPh>
    <rPh sb="2" eb="4">
      <t>ヌマクラ</t>
    </rPh>
    <rPh sb="6" eb="7">
      <t>ス</t>
    </rPh>
    <rPh sb="7" eb="9">
      <t>チナイ</t>
    </rPh>
    <phoneticPr fontId="3"/>
  </si>
  <si>
    <t>栗の木が激しく揺らされていた</t>
    <rPh sb="0" eb="1">
      <t>クリ</t>
    </rPh>
    <rPh sb="2" eb="3">
      <t>キ</t>
    </rPh>
    <rPh sb="4" eb="5">
      <t>ハゲ</t>
    </rPh>
    <rPh sb="7" eb="8">
      <t>ユ</t>
    </rPh>
    <phoneticPr fontId="3"/>
  </si>
  <si>
    <t>果樹畑（ブドウ・桃・栗）</t>
    <rPh sb="0" eb="3">
      <t>カジュバタケ</t>
    </rPh>
    <rPh sb="8" eb="9">
      <t>モモ</t>
    </rPh>
    <rPh sb="10" eb="11">
      <t>クリ</t>
    </rPh>
    <phoneticPr fontId="3"/>
  </si>
  <si>
    <t>一迫字大川口西風・猿田原地内</t>
    <rPh sb="0" eb="2">
      <t>イチハサマ</t>
    </rPh>
    <rPh sb="2" eb="3">
      <t>アザ</t>
    </rPh>
    <rPh sb="3" eb="5">
      <t>オオカワ</t>
    </rPh>
    <rPh sb="5" eb="6">
      <t>クチ</t>
    </rPh>
    <rPh sb="6" eb="8">
      <t>ニシカゼ</t>
    </rPh>
    <rPh sb="9" eb="11">
      <t>サルタ</t>
    </rPh>
    <rPh sb="11" eb="12">
      <t>ハラ</t>
    </rPh>
    <rPh sb="12" eb="14">
      <t>チナイ</t>
    </rPh>
    <phoneticPr fontId="3"/>
  </si>
  <si>
    <t>栗駒稲屋敷大平４１</t>
    <rPh sb="0" eb="2">
      <t>クリコマ</t>
    </rPh>
    <rPh sb="2" eb="5">
      <t>イナヤシキ</t>
    </rPh>
    <rPh sb="5" eb="7">
      <t>オオヒラ</t>
    </rPh>
    <phoneticPr fontId="3"/>
  </si>
  <si>
    <t>自宅裏</t>
    <rPh sb="0" eb="3">
      <t>ジタクウラ</t>
    </rPh>
    <phoneticPr fontId="3"/>
  </si>
  <si>
    <t>栗・足痕１１ｃｍ</t>
    <rPh sb="0" eb="1">
      <t>クリ</t>
    </rPh>
    <rPh sb="2" eb="4">
      <t>アシアト</t>
    </rPh>
    <phoneticPr fontId="3"/>
  </si>
  <si>
    <t>下草刈り徹底</t>
    <rPh sb="0" eb="2">
      <t>シタクサ</t>
    </rPh>
    <rPh sb="2" eb="3">
      <t>カ</t>
    </rPh>
    <rPh sb="4" eb="6">
      <t>テッテイ</t>
    </rPh>
    <phoneticPr fontId="3"/>
  </si>
  <si>
    <t>牛飼料・鶏１羽</t>
    <rPh sb="0" eb="1">
      <t>ギュウ</t>
    </rPh>
    <rPh sb="1" eb="3">
      <t>シリョウ</t>
    </rPh>
    <rPh sb="4" eb="5">
      <t>トリ</t>
    </rPh>
    <rPh sb="6" eb="7">
      <t>ワ</t>
    </rPh>
    <phoneticPr fontId="3"/>
  </si>
  <si>
    <t>鶯沢北郷中屋敷地内</t>
    <rPh sb="0" eb="2">
      <t>ウグイスザワ</t>
    </rPh>
    <rPh sb="2" eb="3">
      <t>キタ</t>
    </rPh>
    <rPh sb="3" eb="4">
      <t>サト</t>
    </rPh>
    <rPh sb="4" eb="7">
      <t>ナカヤシキ</t>
    </rPh>
    <rPh sb="7" eb="9">
      <t>チナイ</t>
    </rPh>
    <phoneticPr fontId="3"/>
  </si>
  <si>
    <t>栗駒文字鷲ノ巣地内</t>
    <rPh sb="0" eb="2">
      <t>クリコマ</t>
    </rPh>
    <rPh sb="4" eb="5">
      <t>ワシ</t>
    </rPh>
    <rPh sb="6" eb="7">
      <t>ス</t>
    </rPh>
    <rPh sb="7" eb="8">
      <t>チ</t>
    </rPh>
    <rPh sb="8" eb="9">
      <t>ナイ</t>
    </rPh>
    <phoneticPr fontId="3"/>
  </si>
  <si>
    <t>民家付近の栗の木</t>
    <rPh sb="0" eb="2">
      <t>ミンカ</t>
    </rPh>
    <rPh sb="2" eb="4">
      <t>フキン</t>
    </rPh>
    <rPh sb="5" eb="6">
      <t>クリ</t>
    </rPh>
    <rPh sb="7" eb="8">
      <t>キ</t>
    </rPh>
    <phoneticPr fontId="3"/>
  </si>
  <si>
    <t>栗・枝折り</t>
    <rPh sb="0" eb="1">
      <t>クリ</t>
    </rPh>
    <rPh sb="2" eb="3">
      <t>エダ</t>
    </rPh>
    <rPh sb="3" eb="4">
      <t>オ</t>
    </rPh>
    <phoneticPr fontId="3"/>
  </si>
  <si>
    <t>花山字草木沢荒谷地内</t>
    <rPh sb="0" eb="2">
      <t>ハナヤマ</t>
    </rPh>
    <rPh sb="2" eb="3">
      <t>アザ</t>
    </rPh>
    <rPh sb="3" eb="6">
      <t>クサキサワ</t>
    </rPh>
    <rPh sb="6" eb="8">
      <t>アラヤ</t>
    </rPh>
    <rPh sb="8" eb="10">
      <t>チナイ</t>
    </rPh>
    <phoneticPr fontId="3"/>
  </si>
  <si>
    <t>大字円田字諏訪地内</t>
    <rPh sb="0" eb="2">
      <t>オオアザ</t>
    </rPh>
    <rPh sb="2" eb="4">
      <t>エンダ</t>
    </rPh>
    <rPh sb="4" eb="5">
      <t>アザ</t>
    </rPh>
    <rPh sb="5" eb="7">
      <t>スワ</t>
    </rPh>
    <rPh sb="7" eb="9">
      <t>チナイ</t>
    </rPh>
    <phoneticPr fontId="3"/>
  </si>
  <si>
    <t>デントコーン・足痕１５ｃｍ</t>
    <rPh sb="7" eb="9">
      <t>アシアト</t>
    </rPh>
    <phoneticPr fontId="3"/>
  </si>
  <si>
    <t>大字支倉字東宝田地内</t>
    <rPh sb="0" eb="2">
      <t>オオアザ</t>
    </rPh>
    <rPh sb="2" eb="4">
      <t>ハセクラ</t>
    </rPh>
    <rPh sb="4" eb="5">
      <t>アザ</t>
    </rPh>
    <rPh sb="5" eb="6">
      <t>ヒガシ</t>
    </rPh>
    <rPh sb="6" eb="8">
      <t>タカラダ</t>
    </rPh>
    <rPh sb="8" eb="10">
      <t>チナイ</t>
    </rPh>
    <phoneticPr fontId="3"/>
  </si>
  <si>
    <t>家畜飼料</t>
    <rPh sb="0" eb="2">
      <t>カチク</t>
    </rPh>
    <rPh sb="2" eb="4">
      <t>シリョウ</t>
    </rPh>
    <phoneticPr fontId="3"/>
  </si>
  <si>
    <t>福岡深谷金成山地内</t>
    <rPh sb="0" eb="2">
      <t>フクオカ</t>
    </rPh>
    <rPh sb="2" eb="4">
      <t>フカヤ</t>
    </rPh>
    <rPh sb="4" eb="6">
      <t>カンナリ</t>
    </rPh>
    <rPh sb="6" eb="7">
      <t>ヤマ</t>
    </rPh>
    <rPh sb="7" eb="9">
      <t>チナイ</t>
    </rPh>
    <phoneticPr fontId="3"/>
  </si>
  <si>
    <t>追い払い花火配布</t>
    <rPh sb="0" eb="1">
      <t>オ</t>
    </rPh>
    <rPh sb="2" eb="3">
      <t>ハラ</t>
    </rPh>
    <rPh sb="4" eb="6">
      <t>ハナビ</t>
    </rPh>
    <rPh sb="6" eb="8">
      <t>ハイフ</t>
    </rPh>
    <phoneticPr fontId="3"/>
  </si>
  <si>
    <t>新川字清水頭地内</t>
    <rPh sb="0" eb="2">
      <t>シンカワ</t>
    </rPh>
    <rPh sb="2" eb="3">
      <t>アザ</t>
    </rPh>
    <rPh sb="3" eb="5">
      <t>シミズ</t>
    </rPh>
    <rPh sb="5" eb="6">
      <t>カシラ</t>
    </rPh>
    <rPh sb="6" eb="8">
      <t>チナイ</t>
    </rPh>
    <phoneticPr fontId="3"/>
  </si>
  <si>
    <t>津山町横山字黒沢地内</t>
    <rPh sb="0" eb="2">
      <t>ツヤマ</t>
    </rPh>
    <rPh sb="2" eb="3">
      <t>マチ</t>
    </rPh>
    <rPh sb="3" eb="5">
      <t>ヨコヤマ</t>
    </rPh>
    <rPh sb="5" eb="6">
      <t>アザ</t>
    </rPh>
    <rPh sb="6" eb="8">
      <t>クロサワ</t>
    </rPh>
    <rPh sb="8" eb="10">
      <t>チナイ</t>
    </rPh>
    <phoneticPr fontId="3"/>
  </si>
  <si>
    <t>田尻沢３３番地付近</t>
    <rPh sb="0" eb="2">
      <t>タジリ</t>
    </rPh>
    <rPh sb="2" eb="3">
      <t>サワ</t>
    </rPh>
    <rPh sb="5" eb="7">
      <t>バンチ</t>
    </rPh>
    <rPh sb="7" eb="9">
      <t>フキン</t>
    </rPh>
    <phoneticPr fontId="3"/>
  </si>
  <si>
    <t>近くにりんご園</t>
    <rPh sb="0" eb="1">
      <t>チカ</t>
    </rPh>
    <rPh sb="6" eb="7">
      <t>エン</t>
    </rPh>
    <phoneticPr fontId="3"/>
  </si>
  <si>
    <t>パトカーによる注意喚起</t>
    <rPh sb="7" eb="9">
      <t>チュウイ</t>
    </rPh>
    <rPh sb="9" eb="11">
      <t>カンキ</t>
    </rPh>
    <phoneticPr fontId="3"/>
  </si>
  <si>
    <t>カモシカと見間違いか？</t>
    <rPh sb="5" eb="8">
      <t>ミマチガ</t>
    </rPh>
    <phoneticPr fontId="3"/>
  </si>
  <si>
    <t>落合松坂字銅山</t>
    <rPh sb="0" eb="2">
      <t>オチアイ</t>
    </rPh>
    <rPh sb="2" eb="4">
      <t>マツサカ</t>
    </rPh>
    <rPh sb="4" eb="5">
      <t>ジ</t>
    </rPh>
    <rPh sb="5" eb="7">
      <t>ドウザン</t>
    </rPh>
    <phoneticPr fontId="3"/>
  </si>
  <si>
    <t>親グマ</t>
    <rPh sb="0" eb="1">
      <t>オヤ</t>
    </rPh>
    <phoneticPr fontId="3"/>
  </si>
  <si>
    <t>鳴子温泉鬼首字本宮原周辺</t>
    <rPh sb="0" eb="2">
      <t>ナルコ</t>
    </rPh>
    <rPh sb="2" eb="4">
      <t>オンセン</t>
    </rPh>
    <rPh sb="4" eb="6">
      <t>オニコウベ</t>
    </rPh>
    <rPh sb="6" eb="7">
      <t>アザ</t>
    </rPh>
    <rPh sb="7" eb="9">
      <t>モトミヤ</t>
    </rPh>
    <rPh sb="9" eb="10">
      <t>ハラ</t>
    </rPh>
    <rPh sb="10" eb="12">
      <t>シュウヘン</t>
    </rPh>
    <phoneticPr fontId="3"/>
  </si>
  <si>
    <t>栗の木</t>
    <rPh sb="0" eb="1">
      <t>クリ</t>
    </rPh>
    <rPh sb="2" eb="3">
      <t>キ</t>
    </rPh>
    <phoneticPr fontId="3"/>
  </si>
  <si>
    <t>トタン巻き・爆竹</t>
    <rPh sb="3" eb="4">
      <t>マ</t>
    </rPh>
    <rPh sb="6" eb="8">
      <t>バクチク</t>
    </rPh>
    <phoneticPr fontId="3"/>
  </si>
  <si>
    <t>鳴子温泉字境松周辺</t>
    <rPh sb="0" eb="2">
      <t>ナルコ</t>
    </rPh>
    <rPh sb="2" eb="4">
      <t>オンセン</t>
    </rPh>
    <rPh sb="4" eb="5">
      <t>アザ</t>
    </rPh>
    <rPh sb="5" eb="7">
      <t>サカイマツ</t>
    </rPh>
    <rPh sb="7" eb="9">
      <t>シュウヘン</t>
    </rPh>
    <phoneticPr fontId="3"/>
  </si>
  <si>
    <t>国道４７号</t>
    <rPh sb="0" eb="2">
      <t>コクドウ</t>
    </rPh>
    <rPh sb="4" eb="5">
      <t>ゴウ</t>
    </rPh>
    <phoneticPr fontId="3"/>
  </si>
  <si>
    <t>鳴子温泉字鷲ノ巣周辺</t>
    <rPh sb="0" eb="2">
      <t>ナルコ</t>
    </rPh>
    <rPh sb="2" eb="4">
      <t>オンセン</t>
    </rPh>
    <rPh sb="4" eb="5">
      <t>アザ</t>
    </rPh>
    <rPh sb="5" eb="6">
      <t>ワシ</t>
    </rPh>
    <rPh sb="7" eb="8">
      <t>ス</t>
    </rPh>
    <rPh sb="8" eb="10">
      <t>シュウヘン</t>
    </rPh>
    <phoneticPr fontId="3"/>
  </si>
  <si>
    <t>高友旅館付近</t>
    <rPh sb="0" eb="1">
      <t>タカ</t>
    </rPh>
    <rPh sb="1" eb="2">
      <t>トモ</t>
    </rPh>
    <rPh sb="2" eb="4">
      <t>リョカン</t>
    </rPh>
    <rPh sb="4" eb="6">
      <t>フキン</t>
    </rPh>
    <phoneticPr fontId="3"/>
  </si>
  <si>
    <t>岩出山南沢字中里地内</t>
    <rPh sb="0" eb="3">
      <t>イワデヤマ</t>
    </rPh>
    <rPh sb="3" eb="5">
      <t>ミナミサワ</t>
    </rPh>
    <rPh sb="5" eb="6">
      <t>アザ</t>
    </rPh>
    <rPh sb="6" eb="8">
      <t>ナカサト</t>
    </rPh>
    <rPh sb="8" eb="10">
      <t>チナイ</t>
    </rPh>
    <phoneticPr fontId="3"/>
  </si>
  <si>
    <t>足痕１５ｃｍ・稲倒伏</t>
    <rPh sb="0" eb="2">
      <t>アシアト</t>
    </rPh>
    <rPh sb="7" eb="8">
      <t>イネ</t>
    </rPh>
    <rPh sb="8" eb="10">
      <t>トウフク</t>
    </rPh>
    <phoneticPr fontId="3"/>
  </si>
  <si>
    <t>字滑津地内</t>
    <rPh sb="0" eb="1">
      <t>アザ</t>
    </rPh>
    <rPh sb="1" eb="2">
      <t>カツ</t>
    </rPh>
    <rPh sb="2" eb="3">
      <t>ツ</t>
    </rPh>
    <rPh sb="3" eb="5">
      <t>チナイ</t>
    </rPh>
    <phoneticPr fontId="3"/>
  </si>
  <si>
    <t>畑・飼料タンク</t>
    <rPh sb="0" eb="1">
      <t>ハタケ</t>
    </rPh>
    <rPh sb="2" eb="4">
      <t>シリョウ</t>
    </rPh>
    <phoneticPr fontId="3"/>
  </si>
  <si>
    <t>飼料・スイカ・足痕１１ｃｍ</t>
    <rPh sb="0" eb="2">
      <t>シリョウ</t>
    </rPh>
    <rPh sb="7" eb="9">
      <t>アシアト</t>
    </rPh>
    <phoneticPr fontId="3"/>
  </si>
  <si>
    <t>福岡蔵本字南屋敷地内</t>
    <rPh sb="0" eb="2">
      <t>フクオカ</t>
    </rPh>
    <rPh sb="2" eb="4">
      <t>クラモト</t>
    </rPh>
    <rPh sb="4" eb="5">
      <t>アザ</t>
    </rPh>
    <rPh sb="5" eb="6">
      <t>ミナミ</t>
    </rPh>
    <rPh sb="6" eb="8">
      <t>ヤシキ</t>
    </rPh>
    <rPh sb="8" eb="10">
      <t>チナイ</t>
    </rPh>
    <phoneticPr fontId="3"/>
  </si>
  <si>
    <t>梨，ビワ</t>
    <rPh sb="0" eb="1">
      <t>ナシ</t>
    </rPh>
    <phoneticPr fontId="3"/>
  </si>
  <si>
    <t>花火配布・情報提供</t>
    <rPh sb="0" eb="2">
      <t>ハナビ</t>
    </rPh>
    <rPh sb="2" eb="4">
      <t>ハイフ</t>
    </rPh>
    <rPh sb="5" eb="7">
      <t>ジョウホウ</t>
    </rPh>
    <rPh sb="7" eb="9">
      <t>テイキョウ</t>
    </rPh>
    <phoneticPr fontId="3"/>
  </si>
  <si>
    <t>大倉字北谷地地内</t>
    <rPh sb="0" eb="2">
      <t>オオクラ</t>
    </rPh>
    <rPh sb="2" eb="3">
      <t>アザ</t>
    </rPh>
    <rPh sb="3" eb="4">
      <t>キタ</t>
    </rPh>
    <rPh sb="4" eb="6">
      <t>ヤチ</t>
    </rPh>
    <rPh sb="6" eb="8">
      <t>チナイ</t>
    </rPh>
    <phoneticPr fontId="3"/>
  </si>
  <si>
    <t>稲，足跡</t>
    <rPh sb="0" eb="1">
      <t>イネ</t>
    </rPh>
    <rPh sb="2" eb="4">
      <t>アシアト</t>
    </rPh>
    <phoneticPr fontId="3"/>
  </si>
  <si>
    <t>秋保町湯向１－９地内</t>
    <rPh sb="0" eb="3">
      <t>アキウマチ</t>
    </rPh>
    <rPh sb="3" eb="4">
      <t>ユ</t>
    </rPh>
    <rPh sb="4" eb="5">
      <t>ムカイ</t>
    </rPh>
    <rPh sb="8" eb="10">
      <t>チナイ</t>
    </rPh>
    <phoneticPr fontId="3"/>
  </si>
  <si>
    <t>0955</t>
  </si>
  <si>
    <t>茂庭台３丁目</t>
    <rPh sb="0" eb="3">
      <t>モニワダイ</t>
    </rPh>
    <rPh sb="4" eb="6">
      <t>チョウメ</t>
    </rPh>
    <phoneticPr fontId="3"/>
  </si>
  <si>
    <t>芋沢字大勝草下地内</t>
    <rPh sb="0" eb="2">
      <t>イモザワ</t>
    </rPh>
    <rPh sb="2" eb="3">
      <t>アザ</t>
    </rPh>
    <rPh sb="3" eb="5">
      <t>オオカツ</t>
    </rPh>
    <rPh sb="5" eb="7">
      <t>クサシタ</t>
    </rPh>
    <rPh sb="7" eb="9">
      <t>チナイ</t>
    </rPh>
    <phoneticPr fontId="3"/>
  </si>
  <si>
    <t>民家裏庭</t>
    <rPh sb="0" eb="2">
      <t>ミンカ</t>
    </rPh>
    <rPh sb="2" eb="4">
      <t>ウラニワ</t>
    </rPh>
    <phoneticPr fontId="3"/>
  </si>
  <si>
    <t>クルミ・フン</t>
  </si>
  <si>
    <t>耕野字菖蒲田地内</t>
    <rPh sb="0" eb="2">
      <t>コウヤ</t>
    </rPh>
    <rPh sb="2" eb="3">
      <t>アザ</t>
    </rPh>
    <rPh sb="3" eb="5">
      <t>ショウブ</t>
    </rPh>
    <rPh sb="5" eb="6">
      <t>タ</t>
    </rPh>
    <rPh sb="6" eb="8">
      <t>チナイ</t>
    </rPh>
    <phoneticPr fontId="3"/>
  </si>
  <si>
    <t>誘引物除去・自主防除指導</t>
    <rPh sb="0" eb="2">
      <t>ユウイン</t>
    </rPh>
    <rPh sb="2" eb="3">
      <t>ブツ</t>
    </rPh>
    <rPh sb="3" eb="5">
      <t>ジョキョ</t>
    </rPh>
    <rPh sb="6" eb="8">
      <t>ジシュ</t>
    </rPh>
    <rPh sb="8" eb="10">
      <t>ボウジョ</t>
    </rPh>
    <rPh sb="10" eb="12">
      <t>シドウ</t>
    </rPh>
    <phoneticPr fontId="3"/>
  </si>
  <si>
    <t>舘矢間田字小巻地内</t>
    <rPh sb="0" eb="1">
      <t>タチ</t>
    </rPh>
    <rPh sb="1" eb="2">
      <t>ヤ</t>
    </rPh>
    <rPh sb="2" eb="3">
      <t>マ</t>
    </rPh>
    <rPh sb="3" eb="4">
      <t>タ</t>
    </rPh>
    <rPh sb="4" eb="5">
      <t>アザ</t>
    </rPh>
    <rPh sb="5" eb="7">
      <t>コマキ</t>
    </rPh>
    <rPh sb="7" eb="9">
      <t>チナイ</t>
    </rPh>
    <phoneticPr fontId="3"/>
  </si>
  <si>
    <t>鳴子温泉字柳木，尿前周辺</t>
    <rPh sb="0" eb="2">
      <t>ナルコ</t>
    </rPh>
    <rPh sb="2" eb="4">
      <t>オンセン</t>
    </rPh>
    <rPh sb="4" eb="5">
      <t>アザ</t>
    </rPh>
    <rPh sb="5" eb="6">
      <t>ヤナギ</t>
    </rPh>
    <rPh sb="6" eb="7">
      <t>キ</t>
    </rPh>
    <rPh sb="8" eb="9">
      <t>ニョウ</t>
    </rPh>
    <rPh sb="9" eb="10">
      <t>マエ</t>
    </rPh>
    <rPh sb="10" eb="12">
      <t>シュウヘン</t>
    </rPh>
    <phoneticPr fontId="3"/>
  </si>
  <si>
    <t>栗の木の幹のトタンを巻く</t>
    <rPh sb="0" eb="1">
      <t>クリ</t>
    </rPh>
    <rPh sb="2" eb="3">
      <t>キ</t>
    </rPh>
    <rPh sb="4" eb="5">
      <t>ミキ</t>
    </rPh>
    <rPh sb="10" eb="11">
      <t>マ</t>
    </rPh>
    <phoneticPr fontId="3"/>
  </si>
  <si>
    <t>カボチャ・トウモロコシ</t>
  </si>
  <si>
    <t>自主防除策指導・パトロール依頼</t>
    <rPh sb="0" eb="2">
      <t>ジシュ</t>
    </rPh>
    <rPh sb="2" eb="5">
      <t>ボウジョサク</t>
    </rPh>
    <rPh sb="5" eb="7">
      <t>シドウ</t>
    </rPh>
    <rPh sb="13" eb="15">
      <t>イライ</t>
    </rPh>
    <phoneticPr fontId="3"/>
  </si>
  <si>
    <t>岩出山字木通沢１３２番地内</t>
    <rPh sb="0" eb="3">
      <t>イワデヤマ</t>
    </rPh>
    <rPh sb="3" eb="4">
      <t>アザ</t>
    </rPh>
    <rPh sb="4" eb="5">
      <t>キ</t>
    </rPh>
    <rPh sb="5" eb="6">
      <t>ドオリ</t>
    </rPh>
    <rPh sb="6" eb="7">
      <t>サワ</t>
    </rPh>
    <rPh sb="10" eb="12">
      <t>バンチ</t>
    </rPh>
    <rPh sb="12" eb="13">
      <t>ナイ</t>
    </rPh>
    <phoneticPr fontId="3"/>
  </si>
  <si>
    <t>いこいの森キャンプ場内倉庫</t>
    <rPh sb="4" eb="5">
      <t>モリ</t>
    </rPh>
    <rPh sb="9" eb="10">
      <t>ジョウ</t>
    </rPh>
    <rPh sb="10" eb="11">
      <t>ナイ</t>
    </rPh>
    <rPh sb="11" eb="13">
      <t>ソウコ</t>
    </rPh>
    <phoneticPr fontId="3"/>
  </si>
  <si>
    <t>蜂の巣駆除済み</t>
    <rPh sb="0" eb="1">
      <t>ハチ</t>
    </rPh>
    <rPh sb="2" eb="3">
      <t>ス</t>
    </rPh>
    <rPh sb="3" eb="5">
      <t>クジョ</t>
    </rPh>
    <rPh sb="5" eb="6">
      <t>ズ</t>
    </rPh>
    <phoneticPr fontId="3"/>
  </si>
  <si>
    <t>郷六字大霜地内</t>
    <rPh sb="0" eb="2">
      <t>ゴウロク</t>
    </rPh>
    <rPh sb="2" eb="3">
      <t>アザ</t>
    </rPh>
    <rPh sb="3" eb="5">
      <t>オオシモ</t>
    </rPh>
    <rPh sb="5" eb="7">
      <t>チナイ</t>
    </rPh>
    <phoneticPr fontId="3"/>
  </si>
  <si>
    <t>大倉字大原新田地内</t>
    <rPh sb="0" eb="2">
      <t>オオクラ</t>
    </rPh>
    <rPh sb="2" eb="3">
      <t>アザ</t>
    </rPh>
    <rPh sb="3" eb="5">
      <t>オオハラ</t>
    </rPh>
    <rPh sb="5" eb="7">
      <t>ニッタ</t>
    </rPh>
    <rPh sb="7" eb="9">
      <t>チナイ</t>
    </rPh>
    <phoneticPr fontId="3"/>
  </si>
  <si>
    <t>稲踏み倒し</t>
    <rPh sb="0" eb="1">
      <t>イネ</t>
    </rPh>
    <rPh sb="1" eb="2">
      <t>フ</t>
    </rPh>
    <rPh sb="3" eb="4">
      <t>タオ</t>
    </rPh>
    <phoneticPr fontId="3"/>
  </si>
  <si>
    <t>福岡八宮字川原子上地内</t>
    <rPh sb="0" eb="2">
      <t>フクオカ</t>
    </rPh>
    <rPh sb="2" eb="3">
      <t>ヤツ</t>
    </rPh>
    <rPh sb="3" eb="4">
      <t>ミヤ</t>
    </rPh>
    <rPh sb="4" eb="5">
      <t>アザ</t>
    </rPh>
    <rPh sb="5" eb="7">
      <t>カワラ</t>
    </rPh>
    <rPh sb="7" eb="8">
      <t>コ</t>
    </rPh>
    <rPh sb="8" eb="9">
      <t>ウエ</t>
    </rPh>
    <rPh sb="9" eb="11">
      <t>チナイ</t>
    </rPh>
    <phoneticPr fontId="3"/>
  </si>
  <si>
    <t>小原字江志堤下地内</t>
    <rPh sb="0" eb="2">
      <t>オバラ</t>
    </rPh>
    <rPh sb="2" eb="3">
      <t>アザ</t>
    </rPh>
    <rPh sb="3" eb="4">
      <t>エ</t>
    </rPh>
    <rPh sb="4" eb="5">
      <t>シ</t>
    </rPh>
    <rPh sb="5" eb="7">
      <t>ツツミシタ</t>
    </rPh>
    <rPh sb="7" eb="9">
      <t>チナイ</t>
    </rPh>
    <phoneticPr fontId="3"/>
  </si>
  <si>
    <t>サイロ</t>
  </si>
  <si>
    <t>サイロ破壊</t>
    <rPh sb="3" eb="5">
      <t>ハカイ</t>
    </rPh>
    <phoneticPr fontId="3"/>
  </si>
  <si>
    <t>草刈り実施中</t>
    <rPh sb="0" eb="2">
      <t>クサカ</t>
    </rPh>
    <rPh sb="3" eb="6">
      <t>ジッシチュウ</t>
    </rPh>
    <phoneticPr fontId="3"/>
  </si>
  <si>
    <t>高清水石沢浦地内</t>
    <rPh sb="0" eb="3">
      <t>タカシミズ</t>
    </rPh>
    <rPh sb="3" eb="5">
      <t>イシザワ</t>
    </rPh>
    <rPh sb="5" eb="6">
      <t>ウラ</t>
    </rPh>
    <rPh sb="6" eb="7">
      <t>チ</t>
    </rPh>
    <rPh sb="7" eb="8">
      <t>ナイ</t>
    </rPh>
    <phoneticPr fontId="3"/>
  </si>
  <si>
    <t>花山字草木沢原井田３２－３</t>
    <rPh sb="0" eb="2">
      <t>ハナヤマ</t>
    </rPh>
    <rPh sb="2" eb="3">
      <t>アザ</t>
    </rPh>
    <rPh sb="3" eb="6">
      <t>クサキサワ</t>
    </rPh>
    <rPh sb="6" eb="9">
      <t>ハライダ</t>
    </rPh>
    <phoneticPr fontId="3"/>
  </si>
  <si>
    <t>民家裏の庭</t>
    <rPh sb="0" eb="2">
      <t>ミンカ</t>
    </rPh>
    <rPh sb="2" eb="3">
      <t>ウラ</t>
    </rPh>
    <rPh sb="4" eb="5">
      <t>ニワ</t>
    </rPh>
    <phoneticPr fontId="3"/>
  </si>
  <si>
    <t>栗の実</t>
    <rPh sb="0" eb="1">
      <t>クリ</t>
    </rPh>
    <rPh sb="2" eb="3">
      <t>ミ</t>
    </rPh>
    <phoneticPr fontId="3"/>
  </si>
  <si>
    <t>朝頃</t>
    <rPh sb="0" eb="1">
      <t>アサ</t>
    </rPh>
    <rPh sb="1" eb="2">
      <t>コロ</t>
    </rPh>
    <phoneticPr fontId="3"/>
  </si>
  <si>
    <t>栗駒稲屋敷山岸１３番地，３１番地</t>
    <rPh sb="0" eb="2">
      <t>クリコマ</t>
    </rPh>
    <rPh sb="2" eb="5">
      <t>イナヤシキ</t>
    </rPh>
    <rPh sb="5" eb="7">
      <t>ヤマギシ</t>
    </rPh>
    <rPh sb="9" eb="11">
      <t>バンチ</t>
    </rPh>
    <rPh sb="14" eb="16">
      <t>バンチ</t>
    </rPh>
    <phoneticPr fontId="3"/>
  </si>
  <si>
    <t>米ぬか・足痕２１ｃｍ</t>
    <rPh sb="0" eb="1">
      <t>コメ</t>
    </rPh>
    <rPh sb="4" eb="6">
      <t>アシアト</t>
    </rPh>
    <phoneticPr fontId="3"/>
  </si>
  <si>
    <t>口頭で注意喚起</t>
    <rPh sb="0" eb="2">
      <t>コウトウ</t>
    </rPh>
    <rPh sb="3" eb="5">
      <t>チュウイ</t>
    </rPh>
    <rPh sb="5" eb="7">
      <t>カンキ</t>
    </rPh>
    <phoneticPr fontId="3"/>
  </si>
  <si>
    <t>花山字草木沢大笹向地内</t>
    <rPh sb="0" eb="2">
      <t>ハナヤマ</t>
    </rPh>
    <rPh sb="2" eb="3">
      <t>アザ</t>
    </rPh>
    <rPh sb="3" eb="6">
      <t>クサキサワ</t>
    </rPh>
    <rPh sb="6" eb="8">
      <t>オオササ</t>
    </rPh>
    <rPh sb="8" eb="9">
      <t>ムカイ</t>
    </rPh>
    <rPh sb="9" eb="11">
      <t>チナイ</t>
    </rPh>
    <phoneticPr fontId="3"/>
  </si>
  <si>
    <t>水稲（籾）</t>
    <rPh sb="0" eb="2">
      <t>スイトウ</t>
    </rPh>
    <rPh sb="3" eb="4">
      <t>モミ</t>
    </rPh>
    <phoneticPr fontId="3"/>
  </si>
  <si>
    <t>栗駒片子沢外鳥屋付近</t>
    <rPh sb="0" eb="2">
      <t>クリコマ</t>
    </rPh>
    <rPh sb="2" eb="3">
      <t>カタ</t>
    </rPh>
    <rPh sb="3" eb="5">
      <t>コサワ</t>
    </rPh>
    <rPh sb="5" eb="6">
      <t>ソト</t>
    </rPh>
    <rPh sb="6" eb="7">
      <t>トリ</t>
    </rPh>
    <rPh sb="7" eb="8">
      <t>ヤ</t>
    </rPh>
    <rPh sb="8" eb="10">
      <t>フキン</t>
    </rPh>
    <phoneticPr fontId="3"/>
  </si>
  <si>
    <t>鶯沢関根熊の林</t>
    <rPh sb="0" eb="2">
      <t>ウグイスザワ</t>
    </rPh>
    <rPh sb="2" eb="4">
      <t>セキネ</t>
    </rPh>
    <rPh sb="4" eb="5">
      <t>クマ</t>
    </rPh>
    <rPh sb="6" eb="7">
      <t>ハヤシ</t>
    </rPh>
    <phoneticPr fontId="3"/>
  </si>
  <si>
    <t>鶯沢小学校裏通り</t>
    <rPh sb="0" eb="2">
      <t>ウグイスザワ</t>
    </rPh>
    <rPh sb="2" eb="5">
      <t>ショウガッコウ</t>
    </rPh>
    <rPh sb="5" eb="7">
      <t>ウラドオ</t>
    </rPh>
    <phoneticPr fontId="3"/>
  </si>
  <si>
    <t>鶯沢北郷早坂８３</t>
    <rPh sb="0" eb="2">
      <t>ウグイスザワ</t>
    </rPh>
    <rPh sb="2" eb="4">
      <t>ホクゴウ</t>
    </rPh>
    <rPh sb="4" eb="6">
      <t>ハヤサカ</t>
    </rPh>
    <phoneticPr fontId="3"/>
  </si>
  <si>
    <t>牛飼料・爪痕・足痕２０ｃｍ</t>
    <rPh sb="0" eb="1">
      <t>ウシ</t>
    </rPh>
    <rPh sb="1" eb="3">
      <t>シリョウ</t>
    </rPh>
    <rPh sb="4" eb="6">
      <t>ツメアト</t>
    </rPh>
    <rPh sb="7" eb="9">
      <t>アシアト</t>
    </rPh>
    <phoneticPr fontId="3"/>
  </si>
  <si>
    <t>栗駒文字山口７８－１</t>
    <rPh sb="0" eb="2">
      <t>クリコマ</t>
    </rPh>
    <rPh sb="2" eb="4">
      <t>モジ</t>
    </rPh>
    <rPh sb="4" eb="6">
      <t>ヤマグチ</t>
    </rPh>
    <phoneticPr fontId="3"/>
  </si>
  <si>
    <t>栗駒鳥沢山子下５２</t>
    <rPh sb="0" eb="2">
      <t>クリコマ</t>
    </rPh>
    <rPh sb="2" eb="4">
      <t>トリサワ</t>
    </rPh>
    <rPh sb="4" eb="5">
      <t>ヤマ</t>
    </rPh>
    <rPh sb="5" eb="6">
      <t>コ</t>
    </rPh>
    <rPh sb="6" eb="7">
      <t>シタ</t>
    </rPh>
    <phoneticPr fontId="3"/>
  </si>
  <si>
    <t>花山字草木沢宿地内</t>
    <rPh sb="0" eb="2">
      <t>ハナヤマ</t>
    </rPh>
    <rPh sb="2" eb="3">
      <t>アザ</t>
    </rPh>
    <rPh sb="3" eb="6">
      <t>クサキサワ</t>
    </rPh>
    <rPh sb="6" eb="7">
      <t>シュク</t>
    </rPh>
    <rPh sb="7" eb="9">
      <t>チナイ</t>
    </rPh>
    <phoneticPr fontId="3"/>
  </si>
  <si>
    <t>草刈り</t>
    <rPh sb="0" eb="2">
      <t>クサカ</t>
    </rPh>
    <phoneticPr fontId="3"/>
  </si>
  <si>
    <t>花山字草木沢程野地内</t>
    <rPh sb="0" eb="2">
      <t>ハナヤマ</t>
    </rPh>
    <rPh sb="2" eb="3">
      <t>アザ</t>
    </rPh>
    <rPh sb="3" eb="6">
      <t>クサキサワ</t>
    </rPh>
    <rPh sb="6" eb="8">
      <t>ホドノ</t>
    </rPh>
    <rPh sb="8" eb="10">
      <t>チナイ</t>
    </rPh>
    <phoneticPr fontId="3"/>
  </si>
  <si>
    <t>豚用飼料</t>
    <rPh sb="0" eb="1">
      <t>ブタ</t>
    </rPh>
    <rPh sb="1" eb="2">
      <t>ヨウ</t>
    </rPh>
    <rPh sb="2" eb="4">
      <t>シリョウ</t>
    </rPh>
    <phoneticPr fontId="3"/>
  </si>
  <si>
    <t>栗駒沼倉畳石２１－１</t>
    <rPh sb="0" eb="2">
      <t>クリコマ</t>
    </rPh>
    <rPh sb="2" eb="4">
      <t>ヌマクラ</t>
    </rPh>
    <rPh sb="4" eb="5">
      <t>タタミ</t>
    </rPh>
    <rPh sb="5" eb="6">
      <t>イシ</t>
    </rPh>
    <phoneticPr fontId="3"/>
  </si>
  <si>
    <t>爪痕・栗</t>
    <rPh sb="0" eb="2">
      <t>ツメアト</t>
    </rPh>
    <rPh sb="3" eb="4">
      <t>クリ</t>
    </rPh>
    <phoneticPr fontId="3"/>
  </si>
  <si>
    <t>花山字草木沢向程野地内</t>
    <rPh sb="0" eb="2">
      <t>ハナヤマ</t>
    </rPh>
    <rPh sb="2" eb="3">
      <t>アザ</t>
    </rPh>
    <rPh sb="3" eb="6">
      <t>クサキサワ</t>
    </rPh>
    <rPh sb="6" eb="7">
      <t>ムカイ</t>
    </rPh>
    <rPh sb="7" eb="9">
      <t>ホドノ</t>
    </rPh>
    <rPh sb="9" eb="11">
      <t>チナイ</t>
    </rPh>
    <phoneticPr fontId="3"/>
  </si>
  <si>
    <t>栗駒沼倉浦田６４</t>
    <rPh sb="0" eb="2">
      <t>クリコマ</t>
    </rPh>
    <rPh sb="2" eb="4">
      <t>ヌマクラ</t>
    </rPh>
    <rPh sb="4" eb="6">
      <t>ウラタ</t>
    </rPh>
    <phoneticPr fontId="3"/>
  </si>
  <si>
    <t>一迫字大川口赤坂地内</t>
    <rPh sb="0" eb="2">
      <t>イチハサマ</t>
    </rPh>
    <rPh sb="2" eb="3">
      <t>アザ</t>
    </rPh>
    <rPh sb="3" eb="5">
      <t>オオカワ</t>
    </rPh>
    <rPh sb="5" eb="6">
      <t>クチ</t>
    </rPh>
    <rPh sb="6" eb="8">
      <t>アカサカ</t>
    </rPh>
    <rPh sb="8" eb="10">
      <t>チナイ</t>
    </rPh>
    <phoneticPr fontId="3"/>
  </si>
  <si>
    <t>栗・爪痕・足痕１３ｃｍ・フン</t>
    <rPh sb="0" eb="1">
      <t>クリ</t>
    </rPh>
    <rPh sb="2" eb="4">
      <t>ツメアト</t>
    </rPh>
    <rPh sb="5" eb="7">
      <t>アシアト</t>
    </rPh>
    <phoneticPr fontId="3"/>
  </si>
  <si>
    <t>栗の実除去</t>
    <rPh sb="0" eb="1">
      <t>クリ</t>
    </rPh>
    <rPh sb="2" eb="3">
      <t>ミ</t>
    </rPh>
    <rPh sb="3" eb="5">
      <t>ジョキョ</t>
    </rPh>
    <phoneticPr fontId="3"/>
  </si>
  <si>
    <t>昼頃</t>
    <rPh sb="0" eb="1">
      <t>ヒル</t>
    </rPh>
    <rPh sb="1" eb="2">
      <t>コロ</t>
    </rPh>
    <phoneticPr fontId="3"/>
  </si>
  <si>
    <t>栗駒文字赤坂２３</t>
    <rPh sb="0" eb="2">
      <t>クリコマ</t>
    </rPh>
    <rPh sb="2" eb="4">
      <t>モジ</t>
    </rPh>
    <rPh sb="4" eb="6">
      <t>アカサカ</t>
    </rPh>
    <phoneticPr fontId="3"/>
  </si>
  <si>
    <t>鶯沢南郷下日照100番地１</t>
    <rPh sb="0" eb="2">
      <t>ウグイスザワ</t>
    </rPh>
    <rPh sb="2" eb="4">
      <t>ナンゴウ</t>
    </rPh>
    <rPh sb="4" eb="5">
      <t>シタ</t>
    </rPh>
    <rPh sb="5" eb="7">
      <t>ヒデ</t>
    </rPh>
    <rPh sb="10" eb="12">
      <t>バンチ</t>
    </rPh>
    <phoneticPr fontId="3"/>
  </si>
  <si>
    <t>栗・蜂の巣</t>
    <rPh sb="0" eb="1">
      <t>クリ</t>
    </rPh>
    <rPh sb="2" eb="3">
      <t>ハチ</t>
    </rPh>
    <rPh sb="4" eb="5">
      <t>ス</t>
    </rPh>
    <phoneticPr fontId="3"/>
  </si>
  <si>
    <t>村田町</t>
    <rPh sb="0" eb="3">
      <t>ムラタマチ</t>
    </rPh>
    <phoneticPr fontId="3"/>
  </si>
  <si>
    <t>大字菅生道海地内</t>
    <rPh sb="0" eb="2">
      <t>オオアザ</t>
    </rPh>
    <rPh sb="2" eb="4">
      <t>スゴウ</t>
    </rPh>
    <rPh sb="4" eb="5">
      <t>ミチ</t>
    </rPh>
    <rPh sb="5" eb="6">
      <t>ウミ</t>
    </rPh>
    <rPh sb="6" eb="8">
      <t>チナイ</t>
    </rPh>
    <phoneticPr fontId="3"/>
  </si>
  <si>
    <t>道路脇草地</t>
    <rPh sb="0" eb="2">
      <t>ドウロ</t>
    </rPh>
    <rPh sb="2" eb="3">
      <t>ワキ</t>
    </rPh>
    <rPh sb="3" eb="5">
      <t>クサチ</t>
    </rPh>
    <phoneticPr fontId="3"/>
  </si>
  <si>
    <t>柿・足痕２０ｃｍ</t>
    <rPh sb="0" eb="1">
      <t>カキ</t>
    </rPh>
    <rPh sb="2" eb="4">
      <t>アシアト</t>
    </rPh>
    <phoneticPr fontId="3"/>
  </si>
  <si>
    <t>秋保町長袋字戸崎地内</t>
    <rPh sb="0" eb="3">
      <t>アキウマチ</t>
    </rPh>
    <rPh sb="3" eb="4">
      <t>ナガ</t>
    </rPh>
    <rPh sb="4" eb="5">
      <t>フクロ</t>
    </rPh>
    <rPh sb="5" eb="6">
      <t>アザ</t>
    </rPh>
    <rPh sb="6" eb="8">
      <t>トサキ</t>
    </rPh>
    <rPh sb="8" eb="10">
      <t>チナイ</t>
    </rPh>
    <phoneticPr fontId="3"/>
  </si>
  <si>
    <t>秋保町湯元字上原付近</t>
    <rPh sb="0" eb="3">
      <t>アキウマチ</t>
    </rPh>
    <rPh sb="3" eb="5">
      <t>ユモト</t>
    </rPh>
    <rPh sb="5" eb="6">
      <t>アザ</t>
    </rPh>
    <rPh sb="6" eb="8">
      <t>ウエハラ</t>
    </rPh>
    <rPh sb="8" eb="10">
      <t>フキン</t>
    </rPh>
    <phoneticPr fontId="3"/>
  </si>
  <si>
    <t>大字今宿字丸丹地内</t>
    <rPh sb="0" eb="2">
      <t>オオアザ</t>
    </rPh>
    <rPh sb="2" eb="4">
      <t>イマシュク</t>
    </rPh>
    <rPh sb="4" eb="5">
      <t>アザ</t>
    </rPh>
    <rPh sb="5" eb="7">
      <t>マルタン</t>
    </rPh>
    <rPh sb="7" eb="9">
      <t>チナイ</t>
    </rPh>
    <phoneticPr fontId="3"/>
  </si>
  <si>
    <t>高野原３丁目地内</t>
    <rPh sb="0" eb="1">
      <t>タカ</t>
    </rPh>
    <rPh sb="1" eb="2">
      <t>ノ</t>
    </rPh>
    <rPh sb="2" eb="3">
      <t>ハラ</t>
    </rPh>
    <rPh sb="4" eb="6">
      <t>チョウメ</t>
    </rPh>
    <rPh sb="6" eb="8">
      <t>チナイ</t>
    </rPh>
    <phoneticPr fontId="3"/>
  </si>
  <si>
    <t>団地内森林</t>
    <rPh sb="0" eb="2">
      <t>ダンチ</t>
    </rPh>
    <rPh sb="2" eb="3">
      <t>ナイ</t>
    </rPh>
    <rPh sb="3" eb="5">
      <t>シンリン</t>
    </rPh>
    <phoneticPr fontId="3"/>
  </si>
  <si>
    <t>1025</t>
  </si>
  <si>
    <t>富谷字宮の沢地内付近</t>
    <rPh sb="0" eb="2">
      <t>トミヤ</t>
    </rPh>
    <rPh sb="2" eb="3">
      <t>アザ</t>
    </rPh>
    <rPh sb="3" eb="4">
      <t>ミヤ</t>
    </rPh>
    <rPh sb="5" eb="6">
      <t>サワ</t>
    </rPh>
    <rPh sb="6" eb="8">
      <t>チナイ</t>
    </rPh>
    <rPh sb="8" eb="10">
      <t>フキン</t>
    </rPh>
    <phoneticPr fontId="3"/>
  </si>
  <si>
    <t>肥料袋を壊される</t>
    <rPh sb="0" eb="2">
      <t>ヒリョウ</t>
    </rPh>
    <rPh sb="2" eb="3">
      <t>ブクロ</t>
    </rPh>
    <rPh sb="4" eb="5">
      <t>コワ</t>
    </rPh>
    <phoneticPr fontId="3"/>
  </si>
  <si>
    <t>岩出山字葛岡柳田地内</t>
    <rPh sb="0" eb="3">
      <t>イワデヤマ</t>
    </rPh>
    <rPh sb="3" eb="4">
      <t>アザ</t>
    </rPh>
    <rPh sb="4" eb="6">
      <t>クズオカ</t>
    </rPh>
    <rPh sb="6" eb="8">
      <t>ヤナギダ</t>
    </rPh>
    <rPh sb="8" eb="10">
      <t>チナイ</t>
    </rPh>
    <phoneticPr fontId="3"/>
  </si>
  <si>
    <t>巡回依頼</t>
    <rPh sb="0" eb="2">
      <t>ジュンカイ</t>
    </rPh>
    <rPh sb="2" eb="4">
      <t>イライ</t>
    </rPh>
    <phoneticPr fontId="3"/>
  </si>
  <si>
    <t>1728</t>
  </si>
  <si>
    <t>荒巻字三居沢１－１６</t>
    <rPh sb="0" eb="2">
      <t>アラマキ</t>
    </rPh>
    <rPh sb="2" eb="3">
      <t>アザ</t>
    </rPh>
    <rPh sb="3" eb="4">
      <t>サン</t>
    </rPh>
    <rPh sb="4" eb="5">
      <t>キョ</t>
    </rPh>
    <rPh sb="5" eb="6">
      <t>サワ</t>
    </rPh>
    <phoneticPr fontId="3"/>
  </si>
  <si>
    <t>花山字本沢虚空蔵地内</t>
    <rPh sb="0" eb="2">
      <t>ハナヤマ</t>
    </rPh>
    <rPh sb="2" eb="3">
      <t>アザ</t>
    </rPh>
    <rPh sb="3" eb="5">
      <t>ホンサワ</t>
    </rPh>
    <rPh sb="5" eb="6">
      <t>キョ</t>
    </rPh>
    <rPh sb="6" eb="7">
      <t>クウ</t>
    </rPh>
    <rPh sb="7" eb="8">
      <t>ゾウ</t>
    </rPh>
    <rPh sb="8" eb="10">
      <t>チナイ</t>
    </rPh>
    <phoneticPr fontId="3"/>
  </si>
  <si>
    <t>栗・ヤマユリ</t>
    <rPh sb="0" eb="1">
      <t>クリ</t>
    </rPh>
    <phoneticPr fontId="3"/>
  </si>
  <si>
    <t>栗・爪痕・足痕１３ｃｍ</t>
    <rPh sb="0" eb="1">
      <t>クリ</t>
    </rPh>
    <rPh sb="2" eb="4">
      <t>ツメアト</t>
    </rPh>
    <rPh sb="5" eb="7">
      <t>アシアト</t>
    </rPh>
    <phoneticPr fontId="3"/>
  </si>
  <si>
    <t>鶯沢南郷新田４８番地</t>
    <rPh sb="0" eb="2">
      <t>ウグイスザワ</t>
    </rPh>
    <rPh sb="2" eb="4">
      <t>ナンゴウ</t>
    </rPh>
    <rPh sb="4" eb="6">
      <t>ニッタ</t>
    </rPh>
    <rPh sb="8" eb="10">
      <t>バンチ</t>
    </rPh>
    <phoneticPr fontId="3"/>
  </si>
  <si>
    <t>梨の木</t>
    <rPh sb="0" eb="1">
      <t>ナシ</t>
    </rPh>
    <rPh sb="2" eb="3">
      <t>キ</t>
    </rPh>
    <phoneticPr fontId="3"/>
  </si>
  <si>
    <t>梨５０個・爪痕</t>
    <rPh sb="0" eb="1">
      <t>ナシ</t>
    </rPh>
    <rPh sb="3" eb="4">
      <t>コ</t>
    </rPh>
    <rPh sb="5" eb="7">
      <t>ツメアト</t>
    </rPh>
    <phoneticPr fontId="3"/>
  </si>
  <si>
    <t>梨の実収穫</t>
    <rPh sb="0" eb="1">
      <t>ナシ</t>
    </rPh>
    <rPh sb="2" eb="3">
      <t>ミ</t>
    </rPh>
    <rPh sb="3" eb="5">
      <t>シュウカク</t>
    </rPh>
    <phoneticPr fontId="3"/>
  </si>
  <si>
    <t>1948</t>
  </si>
  <si>
    <t>花山字草木沢町田１４番地付近</t>
    <rPh sb="0" eb="2">
      <t>ハナヤマ</t>
    </rPh>
    <rPh sb="2" eb="3">
      <t>アザ</t>
    </rPh>
    <rPh sb="3" eb="6">
      <t>クサキサワ</t>
    </rPh>
    <rPh sb="6" eb="8">
      <t>マチダ</t>
    </rPh>
    <rPh sb="10" eb="12">
      <t>バンチ</t>
    </rPh>
    <rPh sb="12" eb="14">
      <t>フキン</t>
    </rPh>
    <phoneticPr fontId="3"/>
  </si>
  <si>
    <t>築館字太田西原地内</t>
    <rPh sb="0" eb="2">
      <t>ツキダテ</t>
    </rPh>
    <rPh sb="2" eb="3">
      <t>アザ</t>
    </rPh>
    <rPh sb="3" eb="6">
      <t>オオタニシ</t>
    </rPh>
    <rPh sb="6" eb="7">
      <t>ハラ</t>
    </rPh>
    <rPh sb="7" eb="9">
      <t>チナイ</t>
    </rPh>
    <phoneticPr fontId="3"/>
  </si>
  <si>
    <t>本殿破損</t>
    <rPh sb="0" eb="2">
      <t>ホンデン</t>
    </rPh>
    <rPh sb="2" eb="4">
      <t>ハソン</t>
    </rPh>
    <phoneticPr fontId="3"/>
  </si>
  <si>
    <t>豚用飼料</t>
    <rPh sb="0" eb="1">
      <t>ブタ</t>
    </rPh>
    <rPh sb="1" eb="4">
      <t>ヨウシリョウ</t>
    </rPh>
    <phoneticPr fontId="3"/>
  </si>
  <si>
    <t>豚用飼料・爪痕・フン</t>
    <rPh sb="0" eb="1">
      <t>ブタ</t>
    </rPh>
    <rPh sb="1" eb="2">
      <t>ヨウ</t>
    </rPh>
    <rPh sb="2" eb="4">
      <t>シリョウ</t>
    </rPh>
    <rPh sb="5" eb="7">
      <t>ツメアト</t>
    </rPh>
    <phoneticPr fontId="3"/>
  </si>
  <si>
    <t>栗駒鳥沢新田地内</t>
    <rPh sb="0" eb="2">
      <t>クリコマ</t>
    </rPh>
    <rPh sb="2" eb="4">
      <t>トリサワ</t>
    </rPh>
    <rPh sb="4" eb="6">
      <t>ニッタ</t>
    </rPh>
    <rPh sb="6" eb="8">
      <t>チナイ</t>
    </rPh>
    <phoneticPr fontId="3"/>
  </si>
  <si>
    <t>金成普賢堂荒谷地内</t>
    <rPh sb="0" eb="2">
      <t>カンナリ</t>
    </rPh>
    <rPh sb="2" eb="3">
      <t>フ</t>
    </rPh>
    <rPh sb="3" eb="4">
      <t>ケン</t>
    </rPh>
    <rPh sb="4" eb="5">
      <t>ドウ</t>
    </rPh>
    <rPh sb="5" eb="7">
      <t>アラヤ</t>
    </rPh>
    <rPh sb="7" eb="9">
      <t>チナイ</t>
    </rPh>
    <phoneticPr fontId="3"/>
  </si>
  <si>
    <t>栗・フン</t>
    <rPh sb="0" eb="1">
      <t>クリ</t>
    </rPh>
    <phoneticPr fontId="3"/>
  </si>
  <si>
    <t>栗駒沼倉畳石２４</t>
    <rPh sb="0" eb="2">
      <t>クリコマ</t>
    </rPh>
    <rPh sb="2" eb="4">
      <t>ヌマクラ</t>
    </rPh>
    <rPh sb="4" eb="5">
      <t>タタミ</t>
    </rPh>
    <rPh sb="5" eb="6">
      <t>イシ</t>
    </rPh>
    <phoneticPr fontId="3"/>
  </si>
  <si>
    <t>爆竹・花火実施</t>
    <rPh sb="0" eb="2">
      <t>バクチク</t>
    </rPh>
    <rPh sb="3" eb="5">
      <t>ハナビ</t>
    </rPh>
    <rPh sb="5" eb="7">
      <t>ジッシ</t>
    </rPh>
    <phoneticPr fontId="3"/>
  </si>
  <si>
    <t>朴沢字西ノ脇西地内</t>
    <rPh sb="0" eb="2">
      <t>ホウザワ</t>
    </rPh>
    <rPh sb="2" eb="3">
      <t>アザ</t>
    </rPh>
    <rPh sb="3" eb="4">
      <t>ニシ</t>
    </rPh>
    <rPh sb="5" eb="6">
      <t>ワキ</t>
    </rPh>
    <rPh sb="6" eb="7">
      <t>ニシ</t>
    </rPh>
    <rPh sb="7" eb="9">
      <t>チナイ</t>
    </rPh>
    <phoneticPr fontId="3"/>
  </si>
  <si>
    <t>栗畑</t>
    <rPh sb="0" eb="1">
      <t>クリ</t>
    </rPh>
    <rPh sb="1" eb="2">
      <t>バタケ</t>
    </rPh>
    <phoneticPr fontId="3"/>
  </si>
  <si>
    <t>栗の木に登り採食中</t>
    <rPh sb="0" eb="1">
      <t>クリ</t>
    </rPh>
    <rPh sb="2" eb="3">
      <t>キ</t>
    </rPh>
    <rPh sb="4" eb="5">
      <t>ノボ</t>
    </rPh>
    <rPh sb="6" eb="8">
      <t>サイショク</t>
    </rPh>
    <rPh sb="8" eb="9">
      <t>チュウ</t>
    </rPh>
    <phoneticPr fontId="3"/>
  </si>
  <si>
    <t>朴沢字山下前</t>
    <rPh sb="0" eb="2">
      <t>ホウザワ</t>
    </rPh>
    <rPh sb="2" eb="3">
      <t>アザ</t>
    </rPh>
    <rPh sb="3" eb="5">
      <t>ヤマシタ</t>
    </rPh>
    <rPh sb="5" eb="6">
      <t>マエ</t>
    </rPh>
    <phoneticPr fontId="3"/>
  </si>
  <si>
    <t>福岡字上野原２８－２８</t>
    <rPh sb="0" eb="2">
      <t>フクオカ</t>
    </rPh>
    <rPh sb="2" eb="3">
      <t>アザ</t>
    </rPh>
    <rPh sb="3" eb="6">
      <t>ウエノハラ</t>
    </rPh>
    <phoneticPr fontId="3"/>
  </si>
  <si>
    <t>郷六字大霜地内</t>
    <rPh sb="0" eb="2">
      <t>ゴウロク</t>
    </rPh>
    <rPh sb="2" eb="3">
      <t>アザ</t>
    </rPh>
    <rPh sb="3" eb="4">
      <t>オオ</t>
    </rPh>
    <rPh sb="4" eb="5">
      <t>シモ</t>
    </rPh>
    <rPh sb="5" eb="7">
      <t>チナイ</t>
    </rPh>
    <phoneticPr fontId="3"/>
  </si>
  <si>
    <t>栗・足痕・熊棚</t>
    <rPh sb="0" eb="1">
      <t>クリ</t>
    </rPh>
    <rPh sb="2" eb="4">
      <t>アシアト</t>
    </rPh>
    <rPh sb="5" eb="7">
      <t>クマダナ</t>
    </rPh>
    <phoneticPr fontId="3"/>
  </si>
  <si>
    <t>秋保町馬場字野尻手前の釜渕付近</t>
    <rPh sb="0" eb="3">
      <t>アキウマチ</t>
    </rPh>
    <rPh sb="3" eb="5">
      <t>ババ</t>
    </rPh>
    <rPh sb="5" eb="6">
      <t>アザ</t>
    </rPh>
    <rPh sb="6" eb="8">
      <t>ノジリ</t>
    </rPh>
    <rPh sb="8" eb="10">
      <t>テマエ</t>
    </rPh>
    <rPh sb="11" eb="12">
      <t>カマ</t>
    </rPh>
    <rPh sb="12" eb="13">
      <t>フチ</t>
    </rPh>
    <rPh sb="13" eb="15">
      <t>フキン</t>
    </rPh>
    <phoneticPr fontId="3"/>
  </si>
  <si>
    <t>福岡字中荒沢１４－９</t>
    <rPh sb="0" eb="2">
      <t>フクオカ</t>
    </rPh>
    <rPh sb="2" eb="3">
      <t>アザ</t>
    </rPh>
    <rPh sb="3" eb="6">
      <t>ナカアラサワ</t>
    </rPh>
    <phoneticPr fontId="3"/>
  </si>
  <si>
    <t>民家北側栗の木</t>
    <rPh sb="0" eb="2">
      <t>ミンカ</t>
    </rPh>
    <rPh sb="2" eb="4">
      <t>キタガワ</t>
    </rPh>
    <rPh sb="4" eb="5">
      <t>クリ</t>
    </rPh>
    <rPh sb="6" eb="7">
      <t>キ</t>
    </rPh>
    <phoneticPr fontId="3"/>
  </si>
  <si>
    <t>電気柵等の設置</t>
    <rPh sb="0" eb="3">
      <t>デンキサク</t>
    </rPh>
    <rPh sb="3" eb="4">
      <t>トウ</t>
    </rPh>
    <rPh sb="5" eb="7">
      <t>セッチ</t>
    </rPh>
    <phoneticPr fontId="3"/>
  </si>
  <si>
    <t>栗の食害・クマ棚の確認</t>
    <rPh sb="0" eb="1">
      <t>クリ</t>
    </rPh>
    <rPh sb="2" eb="4">
      <t>ショクガイ</t>
    </rPh>
    <rPh sb="7" eb="8">
      <t>タナ</t>
    </rPh>
    <rPh sb="9" eb="11">
      <t>カクニン</t>
    </rPh>
    <phoneticPr fontId="3"/>
  </si>
  <si>
    <t>朴沢字宮床山</t>
    <rPh sb="0" eb="2">
      <t>ホウザワ</t>
    </rPh>
    <rPh sb="2" eb="3">
      <t>アザ</t>
    </rPh>
    <rPh sb="3" eb="5">
      <t>ミヤトコ</t>
    </rPh>
    <rPh sb="5" eb="6">
      <t>ヤマ</t>
    </rPh>
    <phoneticPr fontId="3"/>
  </si>
  <si>
    <t>福岡字西苦桃１４－７</t>
    <rPh sb="0" eb="2">
      <t>フクオカ</t>
    </rPh>
    <rPh sb="2" eb="3">
      <t>アザ</t>
    </rPh>
    <rPh sb="3" eb="4">
      <t>ニシ</t>
    </rPh>
    <rPh sb="4" eb="5">
      <t>ニガ</t>
    </rPh>
    <rPh sb="5" eb="6">
      <t>モモ</t>
    </rPh>
    <phoneticPr fontId="3"/>
  </si>
  <si>
    <t>埋め立て地</t>
    <rPh sb="0" eb="1">
      <t>ウ</t>
    </rPh>
    <rPh sb="2" eb="3">
      <t>タ</t>
    </rPh>
    <rPh sb="4" eb="5">
      <t>チ</t>
    </rPh>
    <phoneticPr fontId="3"/>
  </si>
  <si>
    <t>時間経過につき広報せず</t>
    <rPh sb="0" eb="2">
      <t>ジカン</t>
    </rPh>
    <rPh sb="2" eb="4">
      <t>ケイカ</t>
    </rPh>
    <rPh sb="7" eb="9">
      <t>コウホウ</t>
    </rPh>
    <phoneticPr fontId="3"/>
  </si>
  <si>
    <t>福岡字東朴陀羅６－２南方</t>
    <rPh sb="0" eb="2">
      <t>フクオカ</t>
    </rPh>
    <rPh sb="2" eb="3">
      <t>アザ</t>
    </rPh>
    <rPh sb="3" eb="4">
      <t>ヒガシ</t>
    </rPh>
    <rPh sb="4" eb="5">
      <t>パク</t>
    </rPh>
    <rPh sb="5" eb="6">
      <t>ダ</t>
    </rPh>
    <rPh sb="6" eb="7">
      <t>ラ</t>
    </rPh>
    <rPh sb="10" eb="12">
      <t>ナンポウ</t>
    </rPh>
    <phoneticPr fontId="3"/>
  </si>
  <si>
    <t>雑木林</t>
    <rPh sb="0" eb="3">
      <t>ゾウキバヤシ</t>
    </rPh>
    <phoneticPr fontId="3"/>
  </si>
  <si>
    <t>栗の木に登っている</t>
    <rPh sb="0" eb="1">
      <t>クリ</t>
    </rPh>
    <rPh sb="2" eb="3">
      <t>キ</t>
    </rPh>
    <rPh sb="4" eb="5">
      <t>ノボ</t>
    </rPh>
    <phoneticPr fontId="3"/>
  </si>
  <si>
    <t>岩出山字上真山浦前地内</t>
    <rPh sb="0" eb="3">
      <t>イワデヤマ</t>
    </rPh>
    <rPh sb="3" eb="4">
      <t>アザ</t>
    </rPh>
    <rPh sb="4" eb="5">
      <t>ウエ</t>
    </rPh>
    <rPh sb="5" eb="7">
      <t>マヤマ</t>
    </rPh>
    <rPh sb="7" eb="8">
      <t>ウラ</t>
    </rPh>
    <rPh sb="8" eb="9">
      <t>マエ</t>
    </rPh>
    <rPh sb="9" eb="11">
      <t>チナイ</t>
    </rPh>
    <phoneticPr fontId="3"/>
  </si>
  <si>
    <t>栗・爪痕・クマ棚</t>
    <rPh sb="0" eb="1">
      <t>クリ</t>
    </rPh>
    <rPh sb="2" eb="4">
      <t>ツメアト</t>
    </rPh>
    <rPh sb="7" eb="8">
      <t>タナ</t>
    </rPh>
    <phoneticPr fontId="3"/>
  </si>
  <si>
    <t>柏木原別荘地入口付近</t>
    <rPh sb="0" eb="2">
      <t>カシワギ</t>
    </rPh>
    <rPh sb="2" eb="3">
      <t>ハラ</t>
    </rPh>
    <rPh sb="3" eb="5">
      <t>ベッソウ</t>
    </rPh>
    <rPh sb="5" eb="6">
      <t>チ</t>
    </rPh>
    <rPh sb="6" eb="8">
      <t>イリグチ</t>
    </rPh>
    <rPh sb="8" eb="10">
      <t>フキン</t>
    </rPh>
    <phoneticPr fontId="3"/>
  </si>
  <si>
    <t>ニワトリ１２羽</t>
    <rPh sb="6" eb="7">
      <t>ハネ</t>
    </rPh>
    <phoneticPr fontId="3"/>
  </si>
  <si>
    <t>2040</t>
  </si>
  <si>
    <t>鳴子温泉鬼首字吹上周辺</t>
    <rPh sb="0" eb="2">
      <t>ナルコ</t>
    </rPh>
    <rPh sb="2" eb="4">
      <t>オンセン</t>
    </rPh>
    <rPh sb="4" eb="6">
      <t>オニコウベ</t>
    </rPh>
    <rPh sb="6" eb="7">
      <t>アザ</t>
    </rPh>
    <rPh sb="7" eb="9">
      <t>フキアゲ</t>
    </rPh>
    <rPh sb="9" eb="11">
      <t>シュウヘン</t>
    </rPh>
    <phoneticPr fontId="3"/>
  </si>
  <si>
    <t>キャンプ場炊事場付近</t>
    <rPh sb="4" eb="5">
      <t>ジョウ</t>
    </rPh>
    <rPh sb="5" eb="8">
      <t>スイジバ</t>
    </rPh>
    <rPh sb="8" eb="10">
      <t>フキン</t>
    </rPh>
    <phoneticPr fontId="3"/>
  </si>
  <si>
    <t>鳴子温泉字沢目木周辺</t>
    <rPh sb="0" eb="2">
      <t>ナルコ</t>
    </rPh>
    <rPh sb="2" eb="4">
      <t>オンセン</t>
    </rPh>
    <rPh sb="4" eb="5">
      <t>アザ</t>
    </rPh>
    <rPh sb="5" eb="8">
      <t>サワメキ</t>
    </rPh>
    <rPh sb="8" eb="10">
      <t>シュウヘン</t>
    </rPh>
    <phoneticPr fontId="3"/>
  </si>
  <si>
    <t>民家敷地栗の木</t>
    <rPh sb="0" eb="2">
      <t>ミンカ</t>
    </rPh>
    <rPh sb="2" eb="4">
      <t>シキチ</t>
    </rPh>
    <rPh sb="4" eb="5">
      <t>クリ</t>
    </rPh>
    <rPh sb="6" eb="7">
      <t>キ</t>
    </rPh>
    <phoneticPr fontId="3"/>
  </si>
  <si>
    <t>爆竹・トタン巻き</t>
    <rPh sb="0" eb="2">
      <t>バクチク</t>
    </rPh>
    <rPh sb="6" eb="7">
      <t>マ</t>
    </rPh>
    <phoneticPr fontId="3"/>
  </si>
  <si>
    <t>遠刈田温泉字北原尾地先</t>
    <rPh sb="0" eb="3">
      <t>トオガッタ</t>
    </rPh>
    <rPh sb="3" eb="5">
      <t>オンセン</t>
    </rPh>
    <rPh sb="5" eb="6">
      <t>アザ</t>
    </rPh>
    <rPh sb="6" eb="8">
      <t>キタハラ</t>
    </rPh>
    <rPh sb="8" eb="9">
      <t>オ</t>
    </rPh>
    <rPh sb="9" eb="11">
      <t>チサキ</t>
    </rPh>
    <phoneticPr fontId="3"/>
  </si>
  <si>
    <t>デントコーン・山林へ</t>
    <rPh sb="7" eb="9">
      <t>サンリン</t>
    </rPh>
    <phoneticPr fontId="3"/>
  </si>
  <si>
    <t>大字曲竹字欠山</t>
    <rPh sb="0" eb="2">
      <t>オオアザ</t>
    </rPh>
    <rPh sb="2" eb="3">
      <t>マガリ</t>
    </rPh>
    <rPh sb="3" eb="4">
      <t>タケ</t>
    </rPh>
    <rPh sb="4" eb="5">
      <t>アザ</t>
    </rPh>
    <rPh sb="5" eb="6">
      <t>ケツ</t>
    </rPh>
    <rPh sb="6" eb="7">
      <t>ヤマ</t>
    </rPh>
    <phoneticPr fontId="3"/>
  </si>
  <si>
    <t>果樹園（梨・りんご）</t>
    <rPh sb="0" eb="3">
      <t>カジュエン</t>
    </rPh>
    <rPh sb="4" eb="5">
      <t>ナシ</t>
    </rPh>
    <phoneticPr fontId="3"/>
  </si>
  <si>
    <t>梨・リンゴ・フン</t>
    <rPh sb="0" eb="1">
      <t>ナシ</t>
    </rPh>
    <phoneticPr fontId="3"/>
  </si>
  <si>
    <t>岩出山下一栗字宿地内</t>
    <rPh sb="0" eb="3">
      <t>イワデヤマ</t>
    </rPh>
    <rPh sb="3" eb="4">
      <t>シタ</t>
    </rPh>
    <rPh sb="4" eb="5">
      <t>イチ</t>
    </rPh>
    <rPh sb="5" eb="6">
      <t>クリ</t>
    </rPh>
    <rPh sb="6" eb="7">
      <t>アザ</t>
    </rPh>
    <rPh sb="7" eb="8">
      <t>ヤド</t>
    </rPh>
    <rPh sb="8" eb="10">
      <t>チナイ</t>
    </rPh>
    <phoneticPr fontId="3"/>
  </si>
  <si>
    <t>鳴子温泉</t>
    <rPh sb="0" eb="2">
      <t>ナルコ</t>
    </rPh>
    <rPh sb="2" eb="4">
      <t>オンセン</t>
    </rPh>
    <phoneticPr fontId="3"/>
  </si>
  <si>
    <t>市道鳴子要害線</t>
    <rPh sb="0" eb="2">
      <t>シドウ</t>
    </rPh>
    <rPh sb="2" eb="4">
      <t>ナルコ</t>
    </rPh>
    <rPh sb="4" eb="6">
      <t>ヨウガイ</t>
    </rPh>
    <rPh sb="6" eb="7">
      <t>セン</t>
    </rPh>
    <phoneticPr fontId="3"/>
  </si>
  <si>
    <t>栗駒稲屋敷大平地内</t>
    <rPh sb="0" eb="2">
      <t>クリコマ</t>
    </rPh>
    <rPh sb="2" eb="5">
      <t>イナヤシキ</t>
    </rPh>
    <rPh sb="5" eb="7">
      <t>オオタイラ</t>
    </rPh>
    <rPh sb="7" eb="9">
      <t>チナイ</t>
    </rPh>
    <phoneticPr fontId="3"/>
  </si>
  <si>
    <t>鳴子温泉字沢・入沢・新田周辺</t>
    <rPh sb="0" eb="2">
      <t>ナルコ</t>
    </rPh>
    <rPh sb="2" eb="4">
      <t>オンセン</t>
    </rPh>
    <rPh sb="4" eb="5">
      <t>アザ</t>
    </rPh>
    <rPh sb="5" eb="6">
      <t>サワ</t>
    </rPh>
    <rPh sb="7" eb="9">
      <t>イリサワ</t>
    </rPh>
    <rPh sb="10" eb="12">
      <t>ニッタ</t>
    </rPh>
    <rPh sb="12" eb="14">
      <t>シュウヘン</t>
    </rPh>
    <phoneticPr fontId="3"/>
  </si>
  <si>
    <t>県道鳴子小野田線沿い栗の木</t>
    <rPh sb="0" eb="2">
      <t>ケンドウ</t>
    </rPh>
    <rPh sb="2" eb="4">
      <t>ナルコ</t>
    </rPh>
    <rPh sb="4" eb="7">
      <t>オノダ</t>
    </rPh>
    <rPh sb="7" eb="8">
      <t>セン</t>
    </rPh>
    <rPh sb="8" eb="9">
      <t>ゾ</t>
    </rPh>
    <rPh sb="10" eb="11">
      <t>クリ</t>
    </rPh>
    <rPh sb="12" eb="13">
      <t>キ</t>
    </rPh>
    <phoneticPr fontId="3"/>
  </si>
  <si>
    <t>1607</t>
  </si>
  <si>
    <t>福岡字麓４－５先路上</t>
    <rPh sb="0" eb="2">
      <t>フクオカ</t>
    </rPh>
    <rPh sb="2" eb="3">
      <t>アザ</t>
    </rPh>
    <rPh sb="3" eb="4">
      <t>フモト</t>
    </rPh>
    <rPh sb="7" eb="8">
      <t>サキ</t>
    </rPh>
    <rPh sb="8" eb="10">
      <t>ロジョウ</t>
    </rPh>
    <phoneticPr fontId="3"/>
  </si>
  <si>
    <t>パトカーにより巡回実施</t>
    <rPh sb="7" eb="9">
      <t>ジュンカイ</t>
    </rPh>
    <rPh sb="9" eb="11">
      <t>ジッシ</t>
    </rPh>
    <phoneticPr fontId="3"/>
  </si>
  <si>
    <t>芋沢字釜前地内</t>
    <rPh sb="0" eb="2">
      <t>イモザワ</t>
    </rPh>
    <rPh sb="2" eb="3">
      <t>アザ</t>
    </rPh>
    <rPh sb="3" eb="4">
      <t>カマ</t>
    </rPh>
    <rPh sb="4" eb="5">
      <t>マエ</t>
    </rPh>
    <rPh sb="5" eb="7">
      <t>チナイ</t>
    </rPh>
    <phoneticPr fontId="3"/>
  </si>
  <si>
    <t>熊ヶ根字檀ノ原１地内</t>
    <rPh sb="0" eb="3">
      <t>クマガネ</t>
    </rPh>
    <rPh sb="3" eb="4">
      <t>アザ</t>
    </rPh>
    <rPh sb="4" eb="5">
      <t>ダン</t>
    </rPh>
    <rPh sb="6" eb="7">
      <t>ハラ</t>
    </rPh>
    <rPh sb="8" eb="10">
      <t>チナイ</t>
    </rPh>
    <phoneticPr fontId="3"/>
  </si>
  <si>
    <t>上愛子字田子上地内</t>
    <rPh sb="0" eb="3">
      <t>カミアヤシ</t>
    </rPh>
    <rPh sb="3" eb="4">
      <t>アザ</t>
    </rPh>
    <rPh sb="4" eb="6">
      <t>タゴ</t>
    </rPh>
    <rPh sb="6" eb="7">
      <t>ウエ</t>
    </rPh>
    <rPh sb="7" eb="9">
      <t>チナイ</t>
    </rPh>
    <phoneticPr fontId="3"/>
  </si>
  <si>
    <t>新川字原田地内</t>
    <rPh sb="0" eb="2">
      <t>アラカワ</t>
    </rPh>
    <rPh sb="2" eb="3">
      <t>アザ</t>
    </rPh>
    <rPh sb="3" eb="5">
      <t>ハラダ</t>
    </rPh>
    <rPh sb="5" eb="7">
      <t>チナイ</t>
    </rPh>
    <phoneticPr fontId="3"/>
  </si>
  <si>
    <t>赤坂２丁目地内</t>
    <rPh sb="0" eb="2">
      <t>アカサカ</t>
    </rPh>
    <rPh sb="3" eb="5">
      <t>チョウメ</t>
    </rPh>
    <rPh sb="5" eb="6">
      <t>チ</t>
    </rPh>
    <rPh sb="6" eb="7">
      <t>ナイ</t>
    </rPh>
    <phoneticPr fontId="3"/>
  </si>
  <si>
    <t>大倉字薬師地内</t>
    <rPh sb="0" eb="2">
      <t>オオクラ</t>
    </rPh>
    <rPh sb="2" eb="3">
      <t>アザ</t>
    </rPh>
    <rPh sb="3" eb="5">
      <t>ヤクシ</t>
    </rPh>
    <rPh sb="5" eb="7">
      <t>チナイ</t>
    </rPh>
    <phoneticPr fontId="3"/>
  </si>
  <si>
    <t>栗・柿</t>
    <rPh sb="0" eb="1">
      <t>クリ</t>
    </rPh>
    <rPh sb="2" eb="3">
      <t>カキ</t>
    </rPh>
    <phoneticPr fontId="3"/>
  </si>
  <si>
    <t>情報提供・トタン巻き指導</t>
    <rPh sb="0" eb="2">
      <t>ジョウホウ</t>
    </rPh>
    <rPh sb="2" eb="4">
      <t>テイキョウ</t>
    </rPh>
    <rPh sb="8" eb="9">
      <t>マ</t>
    </rPh>
    <rPh sb="10" eb="12">
      <t>シドウ</t>
    </rPh>
    <phoneticPr fontId="3"/>
  </si>
  <si>
    <t>新川字土手下地内</t>
    <rPh sb="0" eb="2">
      <t>アラカワ</t>
    </rPh>
    <rPh sb="2" eb="3">
      <t>アザ</t>
    </rPh>
    <rPh sb="3" eb="5">
      <t>ドテ</t>
    </rPh>
    <rPh sb="5" eb="6">
      <t>シタ</t>
    </rPh>
    <rPh sb="6" eb="8">
      <t>チナイ</t>
    </rPh>
    <phoneticPr fontId="3"/>
  </si>
  <si>
    <t>字横川地内</t>
    <rPh sb="0" eb="1">
      <t>アザ</t>
    </rPh>
    <rPh sb="1" eb="3">
      <t>ヨコカワ</t>
    </rPh>
    <rPh sb="3" eb="5">
      <t>チナイ</t>
    </rPh>
    <phoneticPr fontId="3"/>
  </si>
  <si>
    <t>レジャー施設内</t>
    <rPh sb="4" eb="7">
      <t>シセツナイ</t>
    </rPh>
    <phoneticPr fontId="3"/>
  </si>
  <si>
    <t>キャンプ場</t>
    <rPh sb="4" eb="5">
      <t>ジョウ</t>
    </rPh>
    <phoneticPr fontId="3"/>
  </si>
  <si>
    <t>芋沢字中山下地内</t>
    <rPh sb="0" eb="2">
      <t>イモザワ</t>
    </rPh>
    <rPh sb="2" eb="4">
      <t>アザナカ</t>
    </rPh>
    <rPh sb="4" eb="6">
      <t>ヤマシタ</t>
    </rPh>
    <rPh sb="6" eb="8">
      <t>チナイ</t>
    </rPh>
    <phoneticPr fontId="3"/>
  </si>
  <si>
    <t>新川字畑沢地内</t>
    <rPh sb="0" eb="2">
      <t>アラカワ</t>
    </rPh>
    <rPh sb="2" eb="3">
      <t>アザ</t>
    </rPh>
    <rPh sb="3" eb="4">
      <t>ハタケ</t>
    </rPh>
    <rPh sb="4" eb="5">
      <t>サワ</t>
    </rPh>
    <rPh sb="5" eb="7">
      <t>チナイ</t>
    </rPh>
    <phoneticPr fontId="3"/>
  </si>
  <si>
    <t>一迫字論田地内</t>
    <rPh sb="0" eb="2">
      <t>イチハサマ</t>
    </rPh>
    <rPh sb="2" eb="3">
      <t>アザ</t>
    </rPh>
    <rPh sb="3" eb="4">
      <t>ロン</t>
    </rPh>
    <rPh sb="4" eb="5">
      <t>デン</t>
    </rPh>
    <rPh sb="5" eb="6">
      <t>チ</t>
    </rPh>
    <rPh sb="6" eb="7">
      <t>ナイ</t>
    </rPh>
    <phoneticPr fontId="3"/>
  </si>
  <si>
    <t>足跡13cm・フン</t>
    <rPh sb="0" eb="2">
      <t>アシアト</t>
    </rPh>
    <phoneticPr fontId="3"/>
  </si>
  <si>
    <t>新川字窪田地内</t>
    <rPh sb="0" eb="2">
      <t>アラカワ</t>
    </rPh>
    <rPh sb="2" eb="3">
      <t>アザ</t>
    </rPh>
    <rPh sb="3" eb="5">
      <t>クボタ</t>
    </rPh>
    <rPh sb="5" eb="7">
      <t>チナイ</t>
    </rPh>
    <phoneticPr fontId="3"/>
  </si>
  <si>
    <t>福岡字西上野原２９－１７南側</t>
    <rPh sb="0" eb="2">
      <t>フクオカ</t>
    </rPh>
    <rPh sb="2" eb="3">
      <t>アザ</t>
    </rPh>
    <rPh sb="3" eb="6">
      <t>ニシウエノ</t>
    </rPh>
    <rPh sb="6" eb="7">
      <t>ハラ</t>
    </rPh>
    <rPh sb="12" eb="14">
      <t>ミナミガワ</t>
    </rPh>
    <phoneticPr fontId="3"/>
  </si>
  <si>
    <t>上愛子字赤生木地内</t>
    <rPh sb="0" eb="3">
      <t>カミアヤシ</t>
    </rPh>
    <rPh sb="3" eb="4">
      <t>アザ</t>
    </rPh>
    <rPh sb="4" eb="5">
      <t>アカ</t>
    </rPh>
    <rPh sb="5" eb="6">
      <t>ナマ</t>
    </rPh>
    <rPh sb="6" eb="7">
      <t>キ</t>
    </rPh>
    <rPh sb="7" eb="9">
      <t>チナイ</t>
    </rPh>
    <phoneticPr fontId="3"/>
  </si>
  <si>
    <t>クマ棚</t>
    <rPh sb="2" eb="3">
      <t>ダナ</t>
    </rPh>
    <phoneticPr fontId="3"/>
  </si>
  <si>
    <t>線路</t>
    <rPh sb="0" eb="2">
      <t>センロ</t>
    </rPh>
    <phoneticPr fontId="3"/>
  </si>
  <si>
    <t>線路横断</t>
    <rPh sb="0" eb="2">
      <t>センロ</t>
    </rPh>
    <rPh sb="2" eb="4">
      <t>オウダン</t>
    </rPh>
    <phoneticPr fontId="3"/>
  </si>
  <si>
    <t>花山字本沢沼山地内</t>
    <rPh sb="0" eb="2">
      <t>ハナヤマ</t>
    </rPh>
    <rPh sb="2" eb="3">
      <t>アザ</t>
    </rPh>
    <rPh sb="3" eb="4">
      <t>ホン</t>
    </rPh>
    <rPh sb="5" eb="6">
      <t>ヌマ</t>
    </rPh>
    <rPh sb="6" eb="8">
      <t>サンチ</t>
    </rPh>
    <rPh sb="7" eb="9">
      <t>チナイ</t>
    </rPh>
    <phoneticPr fontId="3"/>
  </si>
  <si>
    <t>一迫北沢大辻地内</t>
    <rPh sb="0" eb="2">
      <t>イチハサマ</t>
    </rPh>
    <rPh sb="2" eb="4">
      <t>キタサワ</t>
    </rPh>
    <rPh sb="4" eb="6">
      <t>オオツジ</t>
    </rPh>
    <rPh sb="6" eb="8">
      <t>チナイ</t>
    </rPh>
    <phoneticPr fontId="3"/>
  </si>
  <si>
    <t>0445</t>
  </si>
  <si>
    <t>若柳有賀字倉沢２４番地</t>
    <rPh sb="0" eb="2">
      <t>ワカヤナギ</t>
    </rPh>
    <rPh sb="2" eb="4">
      <t>アリガ</t>
    </rPh>
    <rPh sb="4" eb="5">
      <t>アザ</t>
    </rPh>
    <rPh sb="5" eb="7">
      <t>クラサワ</t>
    </rPh>
    <rPh sb="9" eb="11">
      <t>バンチ</t>
    </rPh>
    <phoneticPr fontId="3"/>
  </si>
  <si>
    <t>金成新町１７付近</t>
    <rPh sb="0" eb="2">
      <t>カンナリ</t>
    </rPh>
    <rPh sb="2" eb="4">
      <t>シンマチ</t>
    </rPh>
    <rPh sb="6" eb="8">
      <t>フキン</t>
    </rPh>
    <phoneticPr fontId="3"/>
  </si>
  <si>
    <t>花山字本沢山下地内</t>
    <rPh sb="0" eb="2">
      <t>ハナヤマ</t>
    </rPh>
    <rPh sb="2" eb="3">
      <t>アザ</t>
    </rPh>
    <rPh sb="3" eb="5">
      <t>ホンサワ</t>
    </rPh>
    <rPh sb="5" eb="7">
      <t>ヤマシタ</t>
    </rPh>
    <rPh sb="7" eb="9">
      <t>チナイ</t>
    </rPh>
    <phoneticPr fontId="3"/>
  </si>
  <si>
    <t>クマ棚２箇所</t>
    <rPh sb="2" eb="3">
      <t>ダナ</t>
    </rPh>
    <rPh sb="4" eb="6">
      <t>カショ</t>
    </rPh>
    <phoneticPr fontId="3"/>
  </si>
  <si>
    <t>若柳有賀字新山５４－３１</t>
    <rPh sb="0" eb="2">
      <t>ワカヤナギ</t>
    </rPh>
    <rPh sb="2" eb="4">
      <t>アリガ</t>
    </rPh>
    <rPh sb="4" eb="5">
      <t>アザ</t>
    </rPh>
    <rPh sb="5" eb="7">
      <t>ニイヤマ</t>
    </rPh>
    <phoneticPr fontId="3"/>
  </si>
  <si>
    <t>木に登ろうとしていた</t>
    <rPh sb="0" eb="1">
      <t>キ</t>
    </rPh>
    <rPh sb="2" eb="3">
      <t>ノボ</t>
    </rPh>
    <phoneticPr fontId="3"/>
  </si>
  <si>
    <t>花山字草木沢向小田地内</t>
    <rPh sb="0" eb="2">
      <t>ハナヤマ</t>
    </rPh>
    <rPh sb="2" eb="3">
      <t>アザ</t>
    </rPh>
    <rPh sb="3" eb="6">
      <t>クサキサワ</t>
    </rPh>
    <rPh sb="6" eb="7">
      <t>ムカイ</t>
    </rPh>
    <rPh sb="7" eb="9">
      <t>オダ</t>
    </rPh>
    <rPh sb="9" eb="11">
      <t>チナイ</t>
    </rPh>
    <phoneticPr fontId="3"/>
  </si>
  <si>
    <t>牛用飼料・餌袋持ち帰り</t>
    <rPh sb="0" eb="1">
      <t>ウシ</t>
    </rPh>
    <rPh sb="1" eb="2">
      <t>ヨウ</t>
    </rPh>
    <rPh sb="2" eb="4">
      <t>シリョウ</t>
    </rPh>
    <rPh sb="5" eb="6">
      <t>エサ</t>
    </rPh>
    <rPh sb="6" eb="7">
      <t>ブクロ</t>
    </rPh>
    <rPh sb="7" eb="8">
      <t>モ</t>
    </rPh>
    <rPh sb="9" eb="10">
      <t>カエ</t>
    </rPh>
    <phoneticPr fontId="3"/>
  </si>
  <si>
    <t>花山字本沢熊倉地内</t>
    <rPh sb="0" eb="2">
      <t>ハナヤマ</t>
    </rPh>
    <rPh sb="2" eb="3">
      <t>アザ</t>
    </rPh>
    <rPh sb="3" eb="4">
      <t>モト</t>
    </rPh>
    <rPh sb="4" eb="5">
      <t>サワ</t>
    </rPh>
    <rPh sb="5" eb="7">
      <t>クマクラ</t>
    </rPh>
    <rPh sb="7" eb="8">
      <t>チ</t>
    </rPh>
    <rPh sb="8" eb="9">
      <t>ナイ</t>
    </rPh>
    <phoneticPr fontId="3"/>
  </si>
  <si>
    <t>稲・栗・白菜</t>
    <rPh sb="0" eb="1">
      <t>イネ</t>
    </rPh>
    <rPh sb="2" eb="3">
      <t>クリ</t>
    </rPh>
    <rPh sb="4" eb="6">
      <t>ハクサイ</t>
    </rPh>
    <phoneticPr fontId="3"/>
  </si>
  <si>
    <t>栗・稲穂</t>
    <rPh sb="0" eb="1">
      <t>クリ</t>
    </rPh>
    <rPh sb="2" eb="4">
      <t>イナホ</t>
    </rPh>
    <phoneticPr fontId="3"/>
  </si>
  <si>
    <t>花山字草木沢角間地内</t>
    <rPh sb="0" eb="2">
      <t>ハナヤマ</t>
    </rPh>
    <rPh sb="2" eb="3">
      <t>アザ</t>
    </rPh>
    <rPh sb="3" eb="5">
      <t>クサキ</t>
    </rPh>
    <rPh sb="5" eb="6">
      <t>サワ</t>
    </rPh>
    <rPh sb="6" eb="7">
      <t>カク</t>
    </rPh>
    <rPh sb="7" eb="8">
      <t>マ</t>
    </rPh>
    <rPh sb="8" eb="9">
      <t>チ</t>
    </rPh>
    <rPh sb="9" eb="10">
      <t>ナイ</t>
    </rPh>
    <phoneticPr fontId="3"/>
  </si>
  <si>
    <t>栗他</t>
    <rPh sb="0" eb="1">
      <t>クリ</t>
    </rPh>
    <rPh sb="1" eb="2">
      <t>ホカ</t>
    </rPh>
    <phoneticPr fontId="3"/>
  </si>
  <si>
    <t>一迫北沢西田地内</t>
    <rPh sb="0" eb="2">
      <t>イチハサマ</t>
    </rPh>
    <rPh sb="2" eb="4">
      <t>キタサワ</t>
    </rPh>
    <rPh sb="4" eb="5">
      <t>ニシ</t>
    </rPh>
    <rPh sb="5" eb="6">
      <t>ダ</t>
    </rPh>
    <rPh sb="6" eb="8">
      <t>チナイ</t>
    </rPh>
    <phoneticPr fontId="3"/>
  </si>
  <si>
    <t>牛飼料・爪痕</t>
    <rPh sb="0" eb="1">
      <t>ギュウ</t>
    </rPh>
    <rPh sb="1" eb="3">
      <t>シリョウ</t>
    </rPh>
    <rPh sb="4" eb="6">
      <t>ツメアト</t>
    </rPh>
    <phoneticPr fontId="3"/>
  </si>
  <si>
    <t>誘引物除去・移動・扉閉める</t>
    <rPh sb="0" eb="2">
      <t>ユウイン</t>
    </rPh>
    <rPh sb="2" eb="3">
      <t>ブツ</t>
    </rPh>
    <rPh sb="3" eb="5">
      <t>ジョキョ</t>
    </rPh>
    <rPh sb="6" eb="8">
      <t>イドウ</t>
    </rPh>
    <rPh sb="9" eb="10">
      <t>トビラ</t>
    </rPh>
    <rPh sb="10" eb="11">
      <t>シ</t>
    </rPh>
    <phoneticPr fontId="3"/>
  </si>
  <si>
    <t>花山字本沢軍沢地内</t>
    <rPh sb="0" eb="2">
      <t>ハナヤマ</t>
    </rPh>
    <rPh sb="2" eb="3">
      <t>アザ</t>
    </rPh>
    <rPh sb="3" eb="5">
      <t>ホンサワ</t>
    </rPh>
    <rPh sb="5" eb="6">
      <t>グン</t>
    </rPh>
    <rPh sb="6" eb="7">
      <t>サワ</t>
    </rPh>
    <rPh sb="7" eb="9">
      <t>チナイ</t>
    </rPh>
    <phoneticPr fontId="3"/>
  </si>
  <si>
    <t>県道花山一迫線</t>
    <rPh sb="0" eb="2">
      <t>ケンドウ</t>
    </rPh>
    <rPh sb="2" eb="4">
      <t>ハナヤマ</t>
    </rPh>
    <rPh sb="4" eb="6">
      <t>イチハサマ</t>
    </rPh>
    <rPh sb="6" eb="7">
      <t>セン</t>
    </rPh>
    <phoneticPr fontId="3"/>
  </si>
  <si>
    <t>道路横断待ちで停車中に追突される</t>
    <rPh sb="0" eb="2">
      <t>ドウロ</t>
    </rPh>
    <rPh sb="2" eb="4">
      <t>オウダン</t>
    </rPh>
    <rPh sb="4" eb="5">
      <t>マ</t>
    </rPh>
    <rPh sb="7" eb="10">
      <t>テイシャチュウ</t>
    </rPh>
    <rPh sb="11" eb="13">
      <t>ツイトツ</t>
    </rPh>
    <phoneticPr fontId="3"/>
  </si>
  <si>
    <t>花山字本沢上関屋地内</t>
    <rPh sb="0" eb="2">
      <t>ハナヤマ</t>
    </rPh>
    <rPh sb="2" eb="3">
      <t>アザ</t>
    </rPh>
    <rPh sb="3" eb="5">
      <t>ホンサワ</t>
    </rPh>
    <rPh sb="5" eb="6">
      <t>ウエ</t>
    </rPh>
    <rPh sb="6" eb="7">
      <t>セキ</t>
    </rPh>
    <rPh sb="7" eb="8">
      <t>ヤ</t>
    </rPh>
    <rPh sb="8" eb="10">
      <t>チナイ</t>
    </rPh>
    <phoneticPr fontId="3"/>
  </si>
  <si>
    <t>栗駒文字山下地内</t>
    <rPh sb="0" eb="2">
      <t>クリコマ</t>
    </rPh>
    <rPh sb="2" eb="4">
      <t>モジ</t>
    </rPh>
    <rPh sb="4" eb="6">
      <t>ヤマシタ</t>
    </rPh>
    <rPh sb="6" eb="8">
      <t>チナイ</t>
    </rPh>
    <phoneticPr fontId="3"/>
  </si>
  <si>
    <t>栗４本</t>
    <rPh sb="0" eb="1">
      <t>クリ</t>
    </rPh>
    <rPh sb="2" eb="3">
      <t>ホン</t>
    </rPh>
    <phoneticPr fontId="3"/>
  </si>
  <si>
    <t>爆竹・除草</t>
    <rPh sb="0" eb="2">
      <t>バクチク</t>
    </rPh>
    <rPh sb="3" eb="5">
      <t>ジョソウ</t>
    </rPh>
    <phoneticPr fontId="3"/>
  </si>
  <si>
    <t>大字円田字土浮山地内</t>
    <rPh sb="0" eb="2">
      <t>オオアザ</t>
    </rPh>
    <rPh sb="2" eb="4">
      <t>エンダ</t>
    </rPh>
    <rPh sb="4" eb="5">
      <t>アザ</t>
    </rPh>
    <rPh sb="5" eb="6">
      <t>ツチ</t>
    </rPh>
    <rPh sb="6" eb="7">
      <t>ウ</t>
    </rPh>
    <rPh sb="7" eb="8">
      <t>ヤマ</t>
    </rPh>
    <rPh sb="8" eb="10">
      <t>チナイ</t>
    </rPh>
    <phoneticPr fontId="3"/>
  </si>
  <si>
    <t>デントコーン６，０００㎡</t>
  </si>
  <si>
    <t>古川北宮沢字木杭地内</t>
    <rPh sb="0" eb="2">
      <t>フルカワ</t>
    </rPh>
    <rPh sb="2" eb="3">
      <t>キタ</t>
    </rPh>
    <rPh sb="3" eb="4">
      <t>ミヤ</t>
    </rPh>
    <rPh sb="4" eb="5">
      <t>サワ</t>
    </rPh>
    <rPh sb="5" eb="6">
      <t>アザ</t>
    </rPh>
    <rPh sb="6" eb="7">
      <t>キ</t>
    </rPh>
    <rPh sb="7" eb="8">
      <t>クイ</t>
    </rPh>
    <rPh sb="8" eb="10">
      <t>チナイ</t>
    </rPh>
    <phoneticPr fontId="3"/>
  </si>
  <si>
    <t>王城寺字蛭沢地内</t>
    <rPh sb="0" eb="3">
      <t>オウジョウジ</t>
    </rPh>
    <rPh sb="3" eb="4">
      <t>アザ</t>
    </rPh>
    <rPh sb="4" eb="5">
      <t>ヒル</t>
    </rPh>
    <rPh sb="5" eb="6">
      <t>サワ</t>
    </rPh>
    <rPh sb="6" eb="8">
      <t>チナイ</t>
    </rPh>
    <phoneticPr fontId="3"/>
  </si>
  <si>
    <t>栗園</t>
    <rPh sb="0" eb="2">
      <t>クリエン</t>
    </rPh>
    <phoneticPr fontId="3"/>
  </si>
  <si>
    <t>栗拾い中目撃</t>
    <rPh sb="0" eb="1">
      <t>クリ</t>
    </rPh>
    <rPh sb="1" eb="2">
      <t>ヒロ</t>
    </rPh>
    <rPh sb="3" eb="4">
      <t>チュウ</t>
    </rPh>
    <rPh sb="4" eb="6">
      <t>モクゲキ</t>
    </rPh>
    <phoneticPr fontId="3"/>
  </si>
  <si>
    <t>1643</t>
  </si>
  <si>
    <t>小野字金山</t>
    <rPh sb="0" eb="2">
      <t>オノ</t>
    </rPh>
    <rPh sb="2" eb="3">
      <t>アザ</t>
    </rPh>
    <rPh sb="3" eb="5">
      <t>カナヤマ</t>
    </rPh>
    <phoneticPr fontId="3"/>
  </si>
  <si>
    <t>遠刈田温泉字横柴山地内</t>
    <rPh sb="0" eb="3">
      <t>トオガッタ</t>
    </rPh>
    <rPh sb="3" eb="5">
      <t>オンセン</t>
    </rPh>
    <rPh sb="5" eb="6">
      <t>アザ</t>
    </rPh>
    <rPh sb="6" eb="7">
      <t>ヨコ</t>
    </rPh>
    <rPh sb="7" eb="9">
      <t>シバヤマ</t>
    </rPh>
    <rPh sb="9" eb="11">
      <t>チナイ</t>
    </rPh>
    <phoneticPr fontId="3"/>
  </si>
  <si>
    <t>孵化施設外壁破損</t>
    <rPh sb="0" eb="2">
      <t>フカ</t>
    </rPh>
    <rPh sb="2" eb="4">
      <t>シセツ</t>
    </rPh>
    <rPh sb="4" eb="6">
      <t>ガイヘキ</t>
    </rPh>
    <rPh sb="6" eb="8">
      <t>ハソン</t>
    </rPh>
    <phoneticPr fontId="3"/>
  </si>
  <si>
    <t>樹木剥ぎ取り</t>
    <rPh sb="0" eb="2">
      <t>ジュモク</t>
    </rPh>
    <rPh sb="2" eb="3">
      <t>ハ</t>
    </rPh>
    <rPh sb="4" eb="5">
      <t>ト</t>
    </rPh>
    <phoneticPr fontId="3"/>
  </si>
  <si>
    <t>古川北宮沢字大森地内</t>
    <rPh sb="0" eb="2">
      <t>フルカワ</t>
    </rPh>
    <rPh sb="2" eb="4">
      <t>キタミヤ</t>
    </rPh>
    <rPh sb="4" eb="5">
      <t>サワ</t>
    </rPh>
    <rPh sb="5" eb="6">
      <t>アザ</t>
    </rPh>
    <rPh sb="6" eb="8">
      <t>オオモリ</t>
    </rPh>
    <rPh sb="8" eb="10">
      <t>チナイ</t>
    </rPh>
    <phoneticPr fontId="3"/>
  </si>
  <si>
    <t>森郷字内ノ目北地内</t>
    <rPh sb="0" eb="1">
      <t>モリ</t>
    </rPh>
    <rPh sb="1" eb="2">
      <t>ゴウ</t>
    </rPh>
    <rPh sb="2" eb="3">
      <t>アザ</t>
    </rPh>
    <rPh sb="3" eb="4">
      <t>ウチ</t>
    </rPh>
    <rPh sb="5" eb="6">
      <t>メ</t>
    </rPh>
    <rPh sb="6" eb="7">
      <t>キタ</t>
    </rPh>
    <rPh sb="7" eb="8">
      <t>チ</t>
    </rPh>
    <rPh sb="8" eb="9">
      <t>ナイ</t>
    </rPh>
    <phoneticPr fontId="3"/>
  </si>
  <si>
    <t>県道利府松山線</t>
    <rPh sb="0" eb="2">
      <t>ケンドウ</t>
    </rPh>
    <rPh sb="2" eb="4">
      <t>リフ</t>
    </rPh>
    <rPh sb="4" eb="6">
      <t>マツヤマ</t>
    </rPh>
    <rPh sb="6" eb="7">
      <t>セン</t>
    </rPh>
    <phoneticPr fontId="3"/>
  </si>
  <si>
    <t>注意喚起看板設置済</t>
    <rPh sb="0" eb="2">
      <t>チュウイ</t>
    </rPh>
    <rPh sb="2" eb="4">
      <t>カンキ</t>
    </rPh>
    <rPh sb="4" eb="6">
      <t>カンバン</t>
    </rPh>
    <rPh sb="6" eb="8">
      <t>セッチ</t>
    </rPh>
    <rPh sb="8" eb="9">
      <t>ズ</t>
    </rPh>
    <phoneticPr fontId="3"/>
  </si>
  <si>
    <t>大字今宿字笹谷町地内</t>
    <rPh sb="0" eb="2">
      <t>オオアザ</t>
    </rPh>
    <rPh sb="2" eb="4">
      <t>イマジュク</t>
    </rPh>
    <rPh sb="4" eb="5">
      <t>アザ</t>
    </rPh>
    <rPh sb="5" eb="7">
      <t>ササヤ</t>
    </rPh>
    <rPh sb="7" eb="8">
      <t>マチ</t>
    </rPh>
    <rPh sb="8" eb="9">
      <t>チ</t>
    </rPh>
    <rPh sb="9" eb="10">
      <t>ナイ</t>
    </rPh>
    <phoneticPr fontId="3"/>
  </si>
  <si>
    <t>かぼちゃ・ブロッコリー</t>
  </si>
  <si>
    <t>10ｃｍ・フン</t>
  </si>
  <si>
    <t>坂下地内</t>
    <rPh sb="0" eb="2">
      <t>サカシタ</t>
    </rPh>
    <rPh sb="2" eb="3">
      <t>チ</t>
    </rPh>
    <rPh sb="3" eb="4">
      <t>ナイ</t>
    </rPh>
    <phoneticPr fontId="3"/>
  </si>
  <si>
    <t>熊ヶ根字大原道地内</t>
    <rPh sb="0" eb="3">
      <t>クマガネ</t>
    </rPh>
    <rPh sb="3" eb="4">
      <t>アザ</t>
    </rPh>
    <rPh sb="4" eb="6">
      <t>オオハラ</t>
    </rPh>
    <rPh sb="6" eb="7">
      <t>ミチ</t>
    </rPh>
    <rPh sb="7" eb="9">
      <t>チナイ</t>
    </rPh>
    <phoneticPr fontId="3"/>
  </si>
  <si>
    <t>水道記念館遊歩道</t>
    <rPh sb="0" eb="2">
      <t>スイドウ</t>
    </rPh>
    <rPh sb="2" eb="5">
      <t>キネンカン</t>
    </rPh>
    <rPh sb="5" eb="8">
      <t>ユウホドウ</t>
    </rPh>
    <phoneticPr fontId="3"/>
  </si>
  <si>
    <t>落合四丁目・三丁目地内</t>
    <rPh sb="0" eb="2">
      <t>オチアイ</t>
    </rPh>
    <rPh sb="2" eb="5">
      <t>ヨンチョウメ</t>
    </rPh>
    <rPh sb="6" eb="9">
      <t>サンチョウメ</t>
    </rPh>
    <rPh sb="9" eb="11">
      <t>チナイ</t>
    </rPh>
    <phoneticPr fontId="3"/>
  </si>
  <si>
    <t>大倉字原山地内</t>
    <rPh sb="0" eb="2">
      <t>オオクラ</t>
    </rPh>
    <rPh sb="2" eb="3">
      <t>アザ</t>
    </rPh>
    <rPh sb="3" eb="5">
      <t>ハラヤマ</t>
    </rPh>
    <rPh sb="5" eb="7">
      <t>チナイ</t>
    </rPh>
    <phoneticPr fontId="3"/>
  </si>
  <si>
    <t>草刈り・収穫指導</t>
    <rPh sb="0" eb="2">
      <t>クサカ</t>
    </rPh>
    <rPh sb="4" eb="6">
      <t>シュウカク</t>
    </rPh>
    <rPh sb="6" eb="8">
      <t>シドウ</t>
    </rPh>
    <phoneticPr fontId="3"/>
  </si>
  <si>
    <t>足跡らしきものとの通報の対応</t>
    <rPh sb="0" eb="2">
      <t>アシアト</t>
    </rPh>
    <rPh sb="9" eb="11">
      <t>ツウホウ</t>
    </rPh>
    <rPh sb="12" eb="14">
      <t>タイオウ</t>
    </rPh>
    <phoneticPr fontId="3"/>
  </si>
  <si>
    <t>芋沢字大勝草上野原７８－１１</t>
    <rPh sb="0" eb="2">
      <t>イモザワ</t>
    </rPh>
    <rPh sb="2" eb="3">
      <t>アザ</t>
    </rPh>
    <rPh sb="3" eb="5">
      <t>オオカチ</t>
    </rPh>
    <rPh sb="5" eb="6">
      <t>クサ</t>
    </rPh>
    <rPh sb="6" eb="9">
      <t>ウエノハラ</t>
    </rPh>
    <phoneticPr fontId="3"/>
  </si>
  <si>
    <t>足跡・糞</t>
    <rPh sb="0" eb="2">
      <t>アシアト</t>
    </rPh>
    <rPh sb="3" eb="4">
      <t>フン</t>
    </rPh>
    <phoneticPr fontId="3"/>
  </si>
  <si>
    <t>福岡字二又２５－１勝山企業東側</t>
    <rPh sb="0" eb="2">
      <t>フクオカ</t>
    </rPh>
    <rPh sb="2" eb="3">
      <t>アザ</t>
    </rPh>
    <rPh sb="3" eb="5">
      <t>フタマタ</t>
    </rPh>
    <rPh sb="9" eb="11">
      <t>カツヤマ</t>
    </rPh>
    <rPh sb="11" eb="13">
      <t>キギョウ</t>
    </rPh>
    <rPh sb="13" eb="15">
      <t>ヒガシガワ</t>
    </rPh>
    <phoneticPr fontId="3"/>
  </si>
  <si>
    <t>パトカー巡回</t>
    <rPh sb="4" eb="6">
      <t>ジュンカイ</t>
    </rPh>
    <phoneticPr fontId="3"/>
  </si>
  <si>
    <t>大倉字大原地内</t>
    <rPh sb="0" eb="2">
      <t>オオクラ</t>
    </rPh>
    <rPh sb="2" eb="3">
      <t>アザ</t>
    </rPh>
    <rPh sb="3" eb="5">
      <t>オオハラ</t>
    </rPh>
    <rPh sb="5" eb="7">
      <t>チナイ</t>
    </rPh>
    <phoneticPr fontId="3"/>
  </si>
  <si>
    <t>茂庭字人来田西１４３－３</t>
    <rPh sb="0" eb="2">
      <t>モニワ</t>
    </rPh>
    <rPh sb="2" eb="3">
      <t>アザ</t>
    </rPh>
    <rPh sb="3" eb="6">
      <t>ヒトキタ</t>
    </rPh>
    <rPh sb="6" eb="7">
      <t>ニシ</t>
    </rPh>
    <phoneticPr fontId="3"/>
  </si>
  <si>
    <t>芋沢字花坂地内</t>
    <rPh sb="0" eb="2">
      <t>イモザワ</t>
    </rPh>
    <rPh sb="2" eb="3">
      <t>アザ</t>
    </rPh>
    <rPh sb="3" eb="5">
      <t>ハナサカ</t>
    </rPh>
    <rPh sb="5" eb="7">
      <t>チナイ</t>
    </rPh>
    <phoneticPr fontId="3"/>
  </si>
  <si>
    <t>早期収穫を指導</t>
    <rPh sb="0" eb="2">
      <t>ソウキ</t>
    </rPh>
    <rPh sb="2" eb="4">
      <t>シュウカク</t>
    </rPh>
    <rPh sb="5" eb="7">
      <t>シドウ</t>
    </rPh>
    <phoneticPr fontId="3"/>
  </si>
  <si>
    <t>宮床字綱木</t>
    <rPh sb="0" eb="2">
      <t>ミヤトコ</t>
    </rPh>
    <rPh sb="2" eb="3">
      <t>アザ</t>
    </rPh>
    <rPh sb="3" eb="4">
      <t>ツナ</t>
    </rPh>
    <rPh sb="4" eb="5">
      <t>キ</t>
    </rPh>
    <phoneticPr fontId="3"/>
  </si>
  <si>
    <t>大和町総合運動公園付近</t>
    <rPh sb="0" eb="3">
      <t>タイワチョウ</t>
    </rPh>
    <rPh sb="3" eb="5">
      <t>ソウゴウ</t>
    </rPh>
    <rPh sb="5" eb="7">
      <t>ウンドウ</t>
    </rPh>
    <rPh sb="7" eb="9">
      <t>コウエン</t>
    </rPh>
    <rPh sb="9" eb="11">
      <t>フキン</t>
    </rPh>
    <phoneticPr fontId="3"/>
  </si>
  <si>
    <t>築館源光１４－６４</t>
    <rPh sb="0" eb="2">
      <t>ツキダテ</t>
    </rPh>
    <rPh sb="2" eb="3">
      <t>ゲン</t>
    </rPh>
    <rPh sb="3" eb="4">
      <t>コウ</t>
    </rPh>
    <phoneticPr fontId="3"/>
  </si>
  <si>
    <t>ウジエスーパー築館付近</t>
    <rPh sb="7" eb="9">
      <t>ツキダテ</t>
    </rPh>
    <rPh sb="9" eb="11">
      <t>フキン</t>
    </rPh>
    <phoneticPr fontId="3"/>
  </si>
  <si>
    <t>花山草木沢宿２３</t>
    <rPh sb="0" eb="2">
      <t>ハナヤマ</t>
    </rPh>
    <rPh sb="2" eb="5">
      <t>クサキサワ</t>
    </rPh>
    <rPh sb="5" eb="6">
      <t>ヤド</t>
    </rPh>
    <phoneticPr fontId="3"/>
  </si>
  <si>
    <t>足痕・フン</t>
    <rPh sb="0" eb="2">
      <t>アシアト</t>
    </rPh>
    <phoneticPr fontId="3"/>
  </si>
  <si>
    <t>花山字草木沢坂下地内</t>
    <rPh sb="0" eb="2">
      <t>ハナヤマ</t>
    </rPh>
    <rPh sb="2" eb="3">
      <t>アザ</t>
    </rPh>
    <rPh sb="3" eb="6">
      <t>クサキサワ</t>
    </rPh>
    <rPh sb="6" eb="8">
      <t>サカシタ</t>
    </rPh>
    <rPh sb="8" eb="10">
      <t>チナイ</t>
    </rPh>
    <phoneticPr fontId="3"/>
  </si>
  <si>
    <t>イノシシ捕獲用餌</t>
    <rPh sb="4" eb="7">
      <t>ホカクヨウ</t>
    </rPh>
    <rPh sb="7" eb="8">
      <t>エサ</t>
    </rPh>
    <phoneticPr fontId="3"/>
  </si>
  <si>
    <t>築館字赤坂地内</t>
    <rPh sb="0" eb="2">
      <t>ツキダテ</t>
    </rPh>
    <rPh sb="2" eb="3">
      <t>アザ</t>
    </rPh>
    <rPh sb="3" eb="5">
      <t>アカサカ</t>
    </rPh>
    <rPh sb="5" eb="7">
      <t>チナイ</t>
    </rPh>
    <phoneticPr fontId="3"/>
  </si>
  <si>
    <t>１００ｃｍ弱</t>
    <rPh sb="5" eb="6">
      <t>ジャク</t>
    </rPh>
    <phoneticPr fontId="3"/>
  </si>
  <si>
    <t>築館字照越松長根１８－２</t>
    <rPh sb="0" eb="2">
      <t>ツキダテ</t>
    </rPh>
    <rPh sb="2" eb="3">
      <t>アザ</t>
    </rPh>
    <rPh sb="3" eb="5">
      <t>テルコシ</t>
    </rPh>
    <rPh sb="5" eb="7">
      <t>マツナガ</t>
    </rPh>
    <rPh sb="7" eb="8">
      <t>ネ</t>
    </rPh>
    <phoneticPr fontId="3"/>
  </si>
  <si>
    <t>筆甫字下北山三地内</t>
    <rPh sb="0" eb="1">
      <t>フデ</t>
    </rPh>
    <rPh sb="1" eb="2">
      <t>ホ</t>
    </rPh>
    <rPh sb="2" eb="3">
      <t>アザ</t>
    </rPh>
    <rPh sb="3" eb="4">
      <t>シタ</t>
    </rPh>
    <rPh sb="4" eb="6">
      <t>キタヤマ</t>
    </rPh>
    <rPh sb="6" eb="7">
      <t>サン</t>
    </rPh>
    <rPh sb="7" eb="9">
      <t>チナイ</t>
    </rPh>
    <phoneticPr fontId="3"/>
  </si>
  <si>
    <t>誘引物を除去</t>
    <rPh sb="0" eb="2">
      <t>ユウイン</t>
    </rPh>
    <rPh sb="2" eb="3">
      <t>ブツ</t>
    </rPh>
    <rPh sb="4" eb="6">
      <t>ジョキョ</t>
    </rPh>
    <phoneticPr fontId="3"/>
  </si>
  <si>
    <t>岩出山字下真山宿沢地内</t>
    <rPh sb="0" eb="3">
      <t>イワデヤマ</t>
    </rPh>
    <rPh sb="3" eb="4">
      <t>アザ</t>
    </rPh>
    <rPh sb="4" eb="5">
      <t>シモ</t>
    </rPh>
    <rPh sb="5" eb="7">
      <t>マヤマ</t>
    </rPh>
    <rPh sb="7" eb="8">
      <t>シュク</t>
    </rPh>
    <rPh sb="8" eb="9">
      <t>サワ</t>
    </rPh>
    <rPh sb="9" eb="11">
      <t>チナイ</t>
    </rPh>
    <phoneticPr fontId="3"/>
  </si>
  <si>
    <t>一迫字西沢地内</t>
    <rPh sb="0" eb="2">
      <t>イチハサマ</t>
    </rPh>
    <rPh sb="2" eb="3">
      <t>アザ</t>
    </rPh>
    <rPh sb="3" eb="5">
      <t>ニシサワ</t>
    </rPh>
    <rPh sb="5" eb="7">
      <t>チナイ</t>
    </rPh>
    <phoneticPr fontId="3"/>
  </si>
  <si>
    <t>豚飼料</t>
    <rPh sb="0" eb="1">
      <t>ブタ</t>
    </rPh>
    <rPh sb="1" eb="3">
      <t>シリョウ</t>
    </rPh>
    <phoneticPr fontId="3"/>
  </si>
  <si>
    <t>秋保町長袋字水上北地内</t>
    <rPh sb="0" eb="3">
      <t>アキウマチ</t>
    </rPh>
    <rPh sb="3" eb="4">
      <t>ナガ</t>
    </rPh>
    <rPh sb="4" eb="5">
      <t>フクロ</t>
    </rPh>
    <rPh sb="5" eb="6">
      <t>アザ</t>
    </rPh>
    <rPh sb="6" eb="8">
      <t>スイジョウ</t>
    </rPh>
    <rPh sb="8" eb="9">
      <t>キタ</t>
    </rPh>
    <rPh sb="9" eb="11">
      <t>チナイ</t>
    </rPh>
    <phoneticPr fontId="3"/>
  </si>
  <si>
    <t>秋保町長袋字舘山原地内</t>
    <rPh sb="0" eb="3">
      <t>アキウマチ</t>
    </rPh>
    <rPh sb="3" eb="4">
      <t>ナガ</t>
    </rPh>
    <rPh sb="4" eb="5">
      <t>フクロ</t>
    </rPh>
    <rPh sb="5" eb="6">
      <t>アザ</t>
    </rPh>
    <rPh sb="6" eb="7">
      <t>タチ</t>
    </rPh>
    <rPh sb="7" eb="9">
      <t>ヤマハラ</t>
    </rPh>
    <rPh sb="9" eb="11">
      <t>チナイ</t>
    </rPh>
    <phoneticPr fontId="3"/>
  </si>
  <si>
    <t>大倉字大原新田</t>
    <rPh sb="0" eb="2">
      <t>オオクラ</t>
    </rPh>
    <rPh sb="2" eb="3">
      <t>アザ</t>
    </rPh>
    <rPh sb="3" eb="5">
      <t>オオハラ</t>
    </rPh>
    <rPh sb="5" eb="7">
      <t>ニッタ</t>
    </rPh>
    <phoneticPr fontId="3"/>
  </si>
  <si>
    <t>特別養護老人ホーム思行園付近</t>
    <rPh sb="0" eb="2">
      <t>トクベツ</t>
    </rPh>
    <rPh sb="2" eb="4">
      <t>ヨウゴ</t>
    </rPh>
    <rPh sb="4" eb="6">
      <t>ロウジン</t>
    </rPh>
    <rPh sb="9" eb="10">
      <t>オモ</t>
    </rPh>
    <rPh sb="10" eb="11">
      <t>イ</t>
    </rPh>
    <rPh sb="11" eb="12">
      <t>エン</t>
    </rPh>
    <rPh sb="12" eb="14">
      <t>フキン</t>
    </rPh>
    <phoneticPr fontId="3"/>
  </si>
  <si>
    <t>痕跡等見当たらない</t>
    <rPh sb="0" eb="2">
      <t>コンセキ</t>
    </rPh>
    <rPh sb="2" eb="3">
      <t>トウ</t>
    </rPh>
    <rPh sb="3" eb="5">
      <t>ミア</t>
    </rPh>
    <phoneticPr fontId="3"/>
  </si>
  <si>
    <t>広報車・情報提供</t>
    <rPh sb="0" eb="3">
      <t>コウホウシャ</t>
    </rPh>
    <rPh sb="4" eb="6">
      <t>ジョウホウ</t>
    </rPh>
    <rPh sb="6" eb="8">
      <t>テイキョウ</t>
    </rPh>
    <phoneticPr fontId="3"/>
  </si>
  <si>
    <t>古川北宮沢字柳堤地内</t>
    <rPh sb="0" eb="2">
      <t>フルカワ</t>
    </rPh>
    <rPh sb="2" eb="4">
      <t>キタミヤ</t>
    </rPh>
    <rPh sb="4" eb="5">
      <t>サワ</t>
    </rPh>
    <rPh sb="5" eb="6">
      <t>アザ</t>
    </rPh>
    <rPh sb="6" eb="7">
      <t>ヤナギ</t>
    </rPh>
    <rPh sb="7" eb="8">
      <t>ツツミ</t>
    </rPh>
    <rPh sb="8" eb="10">
      <t>チナイ</t>
    </rPh>
    <phoneticPr fontId="3"/>
  </si>
  <si>
    <t>水田南進</t>
    <rPh sb="0" eb="2">
      <t>スイデン</t>
    </rPh>
    <rPh sb="2" eb="4">
      <t>ナンシン</t>
    </rPh>
    <phoneticPr fontId="3"/>
  </si>
  <si>
    <t>芋沢字横前地内</t>
    <rPh sb="0" eb="2">
      <t>イモザワ</t>
    </rPh>
    <rPh sb="2" eb="3">
      <t>アザ</t>
    </rPh>
    <rPh sb="3" eb="4">
      <t>ヨコ</t>
    </rPh>
    <rPh sb="4" eb="5">
      <t>マエ</t>
    </rPh>
    <rPh sb="5" eb="7">
      <t>チナイ</t>
    </rPh>
    <phoneticPr fontId="3"/>
  </si>
  <si>
    <t>東成田字蛙坂</t>
    <rPh sb="0" eb="3">
      <t>ヒガシナリタ</t>
    </rPh>
    <rPh sb="3" eb="4">
      <t>アザ</t>
    </rPh>
    <rPh sb="4" eb="5">
      <t>カエル</t>
    </rPh>
    <rPh sb="5" eb="6">
      <t>サカ</t>
    </rPh>
    <phoneticPr fontId="3"/>
  </si>
  <si>
    <t>芋沢鹿野地内</t>
    <rPh sb="0" eb="2">
      <t>イモザワ</t>
    </rPh>
    <rPh sb="2" eb="4">
      <t>シカノ</t>
    </rPh>
    <rPh sb="4" eb="6">
      <t>チナイ</t>
    </rPh>
    <phoneticPr fontId="3"/>
  </si>
  <si>
    <t>芋沢字大勝草畑</t>
    <rPh sb="0" eb="2">
      <t>イモザワ</t>
    </rPh>
    <rPh sb="2" eb="3">
      <t>アザ</t>
    </rPh>
    <rPh sb="3" eb="5">
      <t>オオカチ</t>
    </rPh>
    <rPh sb="5" eb="6">
      <t>クサ</t>
    </rPh>
    <rPh sb="6" eb="7">
      <t>ハタ</t>
    </rPh>
    <phoneticPr fontId="3"/>
  </si>
  <si>
    <t>柿・爪痕</t>
    <rPh sb="0" eb="1">
      <t>カキ</t>
    </rPh>
    <rPh sb="2" eb="4">
      <t>ツメアト</t>
    </rPh>
    <phoneticPr fontId="3"/>
  </si>
  <si>
    <t>民家敷地内畑</t>
    <rPh sb="0" eb="2">
      <t>ミンカ</t>
    </rPh>
    <rPh sb="2" eb="5">
      <t>シキチナイ</t>
    </rPh>
    <rPh sb="5" eb="6">
      <t>ハタケ</t>
    </rPh>
    <phoneticPr fontId="3"/>
  </si>
  <si>
    <t>栗・足痕</t>
    <rPh sb="0" eb="1">
      <t>クリ</t>
    </rPh>
    <rPh sb="2" eb="4">
      <t>アシアト</t>
    </rPh>
    <phoneticPr fontId="3"/>
  </si>
  <si>
    <t>栗・柿早期収穫等</t>
    <rPh sb="0" eb="1">
      <t>クリ</t>
    </rPh>
    <rPh sb="2" eb="3">
      <t>カキ</t>
    </rPh>
    <rPh sb="3" eb="5">
      <t>ソウキ</t>
    </rPh>
    <rPh sb="5" eb="7">
      <t>シュウカク</t>
    </rPh>
    <rPh sb="7" eb="8">
      <t>トウ</t>
    </rPh>
    <phoneticPr fontId="3"/>
  </si>
  <si>
    <t>9月30日1頭捕獲済み</t>
    <rPh sb="1" eb="2">
      <t>ガツ</t>
    </rPh>
    <rPh sb="4" eb="5">
      <t>ニチ</t>
    </rPh>
    <rPh sb="6" eb="7">
      <t>トウ</t>
    </rPh>
    <rPh sb="7" eb="9">
      <t>ホカク</t>
    </rPh>
    <rPh sb="9" eb="10">
      <t>ズ</t>
    </rPh>
    <phoneticPr fontId="3"/>
  </si>
  <si>
    <t>宿泊施設地内</t>
    <rPh sb="0" eb="2">
      <t>シュクハク</t>
    </rPh>
    <rPh sb="2" eb="4">
      <t>シセツ</t>
    </rPh>
    <rPh sb="4" eb="6">
      <t>チナイ</t>
    </rPh>
    <phoneticPr fontId="3"/>
  </si>
  <si>
    <t>渓流沿いを下流方向へ</t>
    <rPh sb="0" eb="2">
      <t>ケイリュウ</t>
    </rPh>
    <rPh sb="2" eb="3">
      <t>ゾ</t>
    </rPh>
    <rPh sb="5" eb="7">
      <t>カリュウ</t>
    </rPh>
    <rPh sb="7" eb="9">
      <t>ホウコウ</t>
    </rPh>
    <phoneticPr fontId="3"/>
  </si>
  <si>
    <t>岩出山下一栗字神明前地内</t>
    <rPh sb="0" eb="3">
      <t>イワデヤマ</t>
    </rPh>
    <rPh sb="3" eb="4">
      <t>シタ</t>
    </rPh>
    <rPh sb="4" eb="5">
      <t>イチ</t>
    </rPh>
    <rPh sb="5" eb="6">
      <t>クリ</t>
    </rPh>
    <rPh sb="6" eb="7">
      <t>アザ</t>
    </rPh>
    <rPh sb="7" eb="10">
      <t>シンメイマエ</t>
    </rPh>
    <rPh sb="10" eb="12">
      <t>チナイ</t>
    </rPh>
    <phoneticPr fontId="3"/>
  </si>
  <si>
    <t>鈴・爆竹による追い払い</t>
    <rPh sb="0" eb="1">
      <t>スズ</t>
    </rPh>
    <rPh sb="2" eb="4">
      <t>バクチク</t>
    </rPh>
    <rPh sb="7" eb="8">
      <t>オ</t>
    </rPh>
    <rPh sb="9" eb="10">
      <t>ハラ</t>
    </rPh>
    <phoneticPr fontId="3"/>
  </si>
  <si>
    <t>鳴子峡展望台</t>
    <rPh sb="0" eb="3">
      <t>ナルコキョウ</t>
    </rPh>
    <rPh sb="3" eb="6">
      <t>テンボウダイ</t>
    </rPh>
    <phoneticPr fontId="3"/>
  </si>
  <si>
    <t>爆竹・注意喚起放送</t>
    <rPh sb="0" eb="2">
      <t>バクチク</t>
    </rPh>
    <rPh sb="3" eb="5">
      <t>チュウイ</t>
    </rPh>
    <rPh sb="5" eb="7">
      <t>カンキ</t>
    </rPh>
    <rPh sb="7" eb="9">
      <t>ホウソウ</t>
    </rPh>
    <phoneticPr fontId="3"/>
  </si>
  <si>
    <t>長命ヶ丘東</t>
    <rPh sb="0" eb="4">
      <t>チョウメイガオカ</t>
    </rPh>
    <rPh sb="4" eb="5">
      <t>ヒガシ</t>
    </rPh>
    <phoneticPr fontId="3"/>
  </si>
  <si>
    <t>泉館山高校東側仙台大衡線法面</t>
    <rPh sb="0" eb="1">
      <t>イズミ</t>
    </rPh>
    <rPh sb="1" eb="3">
      <t>タテヤマ</t>
    </rPh>
    <rPh sb="3" eb="5">
      <t>コウコウ</t>
    </rPh>
    <rPh sb="5" eb="7">
      <t>ヒガシガワ</t>
    </rPh>
    <rPh sb="7" eb="9">
      <t>センダイ</t>
    </rPh>
    <rPh sb="9" eb="11">
      <t>オオヒラ</t>
    </rPh>
    <rPh sb="11" eb="12">
      <t>セン</t>
    </rPh>
    <rPh sb="12" eb="14">
      <t>ノリメン</t>
    </rPh>
    <phoneticPr fontId="3"/>
  </si>
  <si>
    <t>加茂３丁目１</t>
    <rPh sb="0" eb="2">
      <t>カモ</t>
    </rPh>
    <rPh sb="2" eb="5">
      <t>サンチョウメ</t>
    </rPh>
    <phoneticPr fontId="3"/>
  </si>
  <si>
    <t>加茂中学校</t>
    <rPh sb="0" eb="2">
      <t>カモ</t>
    </rPh>
    <rPh sb="2" eb="5">
      <t>チュウガッコウ</t>
    </rPh>
    <phoneticPr fontId="3"/>
  </si>
  <si>
    <t>緊急捕獲許可申請</t>
    <rPh sb="0" eb="2">
      <t>キンキュウ</t>
    </rPh>
    <rPh sb="2" eb="4">
      <t>ホカク</t>
    </rPh>
    <rPh sb="4" eb="6">
      <t>キョカ</t>
    </rPh>
    <rPh sb="6" eb="8">
      <t>シンセイ</t>
    </rPh>
    <phoneticPr fontId="3"/>
  </si>
  <si>
    <t>口頭緊急捕獲許可申請</t>
    <rPh sb="0" eb="2">
      <t>コウトウ</t>
    </rPh>
    <rPh sb="2" eb="4">
      <t>キンキュウ</t>
    </rPh>
    <rPh sb="4" eb="6">
      <t>ホカク</t>
    </rPh>
    <rPh sb="6" eb="8">
      <t>キョカ</t>
    </rPh>
    <rPh sb="8" eb="10">
      <t>シンセイ</t>
    </rPh>
    <phoneticPr fontId="3"/>
  </si>
  <si>
    <t>0545</t>
  </si>
  <si>
    <t>根白石字行木沢３５</t>
    <rPh sb="0" eb="3">
      <t>ネノシロイシ</t>
    </rPh>
    <rPh sb="3" eb="4">
      <t>アザ</t>
    </rPh>
    <rPh sb="4" eb="5">
      <t>ギョウ</t>
    </rPh>
    <rPh sb="5" eb="7">
      <t>キサワ</t>
    </rPh>
    <phoneticPr fontId="3"/>
  </si>
  <si>
    <t>民家の庭</t>
    <rPh sb="0" eb="2">
      <t>ミンカ</t>
    </rPh>
    <rPh sb="3" eb="4">
      <t>ニワ</t>
    </rPh>
    <phoneticPr fontId="3"/>
  </si>
  <si>
    <t>警察による情報提供</t>
    <rPh sb="0" eb="2">
      <t>ケイサツ</t>
    </rPh>
    <rPh sb="5" eb="7">
      <t>ジョウホウ</t>
    </rPh>
    <rPh sb="7" eb="9">
      <t>テイキョウ</t>
    </rPh>
    <phoneticPr fontId="3"/>
  </si>
  <si>
    <t>中旬</t>
    <rPh sb="0" eb="2">
      <t>チュウジュン</t>
    </rPh>
    <phoneticPr fontId="3"/>
  </si>
  <si>
    <t>芋沢字塩野沢地内</t>
    <rPh sb="0" eb="2">
      <t>イモザワ</t>
    </rPh>
    <rPh sb="2" eb="3">
      <t>アザ</t>
    </rPh>
    <rPh sb="3" eb="5">
      <t>シオノ</t>
    </rPh>
    <rPh sb="5" eb="6">
      <t>サワ</t>
    </rPh>
    <rPh sb="6" eb="8">
      <t>チナイ</t>
    </rPh>
    <phoneticPr fontId="3"/>
  </si>
  <si>
    <t>新川字土手下地内</t>
    <rPh sb="0" eb="2">
      <t>ニッカワ</t>
    </rPh>
    <rPh sb="2" eb="3">
      <t>アザ</t>
    </rPh>
    <rPh sb="3" eb="5">
      <t>ドテ</t>
    </rPh>
    <rPh sb="5" eb="6">
      <t>シタ</t>
    </rPh>
    <rPh sb="6" eb="7">
      <t>チ</t>
    </rPh>
    <rPh sb="7" eb="8">
      <t>ナイ</t>
    </rPh>
    <phoneticPr fontId="3"/>
  </si>
  <si>
    <t>1731</t>
  </si>
  <si>
    <t>住吉台西四丁目２５－３</t>
    <rPh sb="0" eb="3">
      <t>スミヨシダイ</t>
    </rPh>
    <rPh sb="3" eb="4">
      <t>ニシ</t>
    </rPh>
    <rPh sb="4" eb="7">
      <t>ヨンチョウメ</t>
    </rPh>
    <phoneticPr fontId="3"/>
  </si>
  <si>
    <t>小角字蓬田七北田川左岸</t>
    <rPh sb="0" eb="2">
      <t>オガク</t>
    </rPh>
    <rPh sb="2" eb="3">
      <t>アザ</t>
    </rPh>
    <rPh sb="4" eb="5">
      <t>タ</t>
    </rPh>
    <rPh sb="5" eb="8">
      <t>ナナキタ</t>
    </rPh>
    <rPh sb="8" eb="9">
      <t>カワ</t>
    </rPh>
    <rPh sb="9" eb="11">
      <t>サガン</t>
    </rPh>
    <phoneticPr fontId="3"/>
  </si>
  <si>
    <t>箱わな設置依頼</t>
    <rPh sb="0" eb="1">
      <t>ハコ</t>
    </rPh>
    <rPh sb="3" eb="5">
      <t>セッチ</t>
    </rPh>
    <rPh sb="5" eb="7">
      <t>イライ</t>
    </rPh>
    <phoneticPr fontId="3"/>
  </si>
  <si>
    <t>愛子東４丁目地内</t>
    <rPh sb="0" eb="2">
      <t>アヤシ</t>
    </rPh>
    <rPh sb="2" eb="3">
      <t>ヒガシ</t>
    </rPh>
    <rPh sb="4" eb="6">
      <t>チョウメ</t>
    </rPh>
    <rPh sb="6" eb="8">
      <t>チナイ</t>
    </rPh>
    <phoneticPr fontId="3"/>
  </si>
  <si>
    <t>芋沢字大勝草地内</t>
    <rPh sb="0" eb="2">
      <t>イモザワ</t>
    </rPh>
    <rPh sb="2" eb="3">
      <t>アザ</t>
    </rPh>
    <rPh sb="3" eb="5">
      <t>オオカチ</t>
    </rPh>
    <rPh sb="5" eb="6">
      <t>クサ</t>
    </rPh>
    <rPh sb="6" eb="8">
      <t>チナイ</t>
    </rPh>
    <phoneticPr fontId="3"/>
  </si>
  <si>
    <t>出没続く場合は捕獲検討</t>
    <rPh sb="0" eb="2">
      <t>シュツボツ</t>
    </rPh>
    <rPh sb="2" eb="3">
      <t>ツヅ</t>
    </rPh>
    <rPh sb="4" eb="6">
      <t>バアイ</t>
    </rPh>
    <rPh sb="7" eb="9">
      <t>ホカク</t>
    </rPh>
    <rPh sb="9" eb="11">
      <t>ケントウ</t>
    </rPh>
    <phoneticPr fontId="3"/>
  </si>
  <si>
    <t>本吉町上川内地内</t>
    <rPh sb="0" eb="3">
      <t>モトヨシマチ</t>
    </rPh>
    <rPh sb="3" eb="5">
      <t>カミカワ</t>
    </rPh>
    <rPh sb="5" eb="6">
      <t>ウチ</t>
    </rPh>
    <rPh sb="6" eb="8">
      <t>チナイ</t>
    </rPh>
    <phoneticPr fontId="3"/>
  </si>
  <si>
    <t>県道本吉室根線</t>
    <rPh sb="0" eb="2">
      <t>ケンドウ</t>
    </rPh>
    <rPh sb="2" eb="4">
      <t>モトヨシ</t>
    </rPh>
    <rPh sb="4" eb="6">
      <t>ムロネ</t>
    </rPh>
    <rPh sb="6" eb="7">
      <t>セン</t>
    </rPh>
    <phoneticPr fontId="3"/>
  </si>
  <si>
    <t>本吉町大谷鉱山埋立箇所地内</t>
    <rPh sb="0" eb="3">
      <t>モトヨシマチ</t>
    </rPh>
    <rPh sb="3" eb="5">
      <t>オオタニ</t>
    </rPh>
    <rPh sb="5" eb="7">
      <t>コウザン</t>
    </rPh>
    <rPh sb="7" eb="9">
      <t>ウメタテ</t>
    </rPh>
    <rPh sb="9" eb="11">
      <t>カショ</t>
    </rPh>
    <rPh sb="11" eb="13">
      <t>チナイ</t>
    </rPh>
    <phoneticPr fontId="3"/>
  </si>
  <si>
    <t>埋立地法面</t>
    <rPh sb="0" eb="3">
      <t>ウメタテチ</t>
    </rPh>
    <rPh sb="3" eb="5">
      <t>ノリメン</t>
    </rPh>
    <phoneticPr fontId="3"/>
  </si>
  <si>
    <t>鶴巣北目大崎</t>
    <rPh sb="0" eb="2">
      <t>ツルス</t>
    </rPh>
    <rPh sb="2" eb="3">
      <t>キタ</t>
    </rPh>
    <rPh sb="3" eb="4">
      <t>メ</t>
    </rPh>
    <rPh sb="4" eb="6">
      <t>オオサキ</t>
    </rPh>
    <phoneticPr fontId="3"/>
  </si>
  <si>
    <t>鶴巣ＰＡ下り駐車場</t>
    <rPh sb="0" eb="2">
      <t>ツルス</t>
    </rPh>
    <rPh sb="4" eb="5">
      <t>クダ</t>
    </rPh>
    <rPh sb="6" eb="9">
      <t>チュウシャジョウ</t>
    </rPh>
    <phoneticPr fontId="3"/>
  </si>
  <si>
    <t>パトロール・追い払い</t>
    <rPh sb="6" eb="7">
      <t>オ</t>
    </rPh>
    <rPh sb="8" eb="9">
      <t>ハラ</t>
    </rPh>
    <phoneticPr fontId="3"/>
  </si>
  <si>
    <t>一時侵入規制</t>
    <rPh sb="0" eb="2">
      <t>イチジ</t>
    </rPh>
    <rPh sb="2" eb="4">
      <t>シンニュウ</t>
    </rPh>
    <rPh sb="4" eb="6">
      <t>キセイ</t>
    </rPh>
    <phoneticPr fontId="3"/>
  </si>
  <si>
    <t>1609</t>
  </si>
  <si>
    <t>東成田字神明沢</t>
    <rPh sb="0" eb="3">
      <t>ヒガシナリタ</t>
    </rPh>
    <rPh sb="3" eb="4">
      <t>アザ</t>
    </rPh>
    <rPh sb="4" eb="5">
      <t>カミ</t>
    </rPh>
    <rPh sb="5" eb="6">
      <t>メイ</t>
    </rPh>
    <rPh sb="6" eb="7">
      <t>サワ</t>
    </rPh>
    <phoneticPr fontId="3"/>
  </si>
  <si>
    <t>残間商店付近</t>
    <rPh sb="0" eb="2">
      <t>ザンマ</t>
    </rPh>
    <rPh sb="2" eb="4">
      <t>ショウテン</t>
    </rPh>
    <rPh sb="4" eb="6">
      <t>フキン</t>
    </rPh>
    <phoneticPr fontId="3"/>
  </si>
  <si>
    <t>宮床字下小路４４付近</t>
    <rPh sb="0" eb="2">
      <t>ミヤトコ</t>
    </rPh>
    <rPh sb="2" eb="3">
      <t>アザ</t>
    </rPh>
    <rPh sb="3" eb="4">
      <t>シタ</t>
    </rPh>
    <rPh sb="4" eb="6">
      <t>コウジ</t>
    </rPh>
    <rPh sb="8" eb="10">
      <t>フキン</t>
    </rPh>
    <phoneticPr fontId="3"/>
  </si>
  <si>
    <t>学校による注意喚起</t>
    <rPh sb="0" eb="2">
      <t>ガッコウ</t>
    </rPh>
    <rPh sb="5" eb="7">
      <t>チュウイ</t>
    </rPh>
    <rPh sb="7" eb="9">
      <t>カンキ</t>
    </rPh>
    <phoneticPr fontId="3"/>
  </si>
  <si>
    <t>根白石字町頭９－２</t>
    <rPh sb="0" eb="3">
      <t>ネノシロイシ</t>
    </rPh>
    <rPh sb="3" eb="4">
      <t>アザ</t>
    </rPh>
    <rPh sb="4" eb="6">
      <t>マチガシラ</t>
    </rPh>
    <phoneticPr fontId="3"/>
  </si>
  <si>
    <t>老人ホーム地内移動</t>
    <rPh sb="0" eb="2">
      <t>ロウジン</t>
    </rPh>
    <rPh sb="5" eb="7">
      <t>チナイ</t>
    </rPh>
    <rPh sb="7" eb="9">
      <t>イドウ</t>
    </rPh>
    <phoneticPr fontId="3"/>
  </si>
  <si>
    <t>2020</t>
  </si>
  <si>
    <t>鶴巣鳥屋字天ヶ沢近辺</t>
    <rPh sb="0" eb="2">
      <t>ツルス</t>
    </rPh>
    <rPh sb="3" eb="4">
      <t>ヤ</t>
    </rPh>
    <rPh sb="4" eb="5">
      <t>アザ</t>
    </rPh>
    <rPh sb="5" eb="6">
      <t>テン</t>
    </rPh>
    <rPh sb="7" eb="8">
      <t>サワ</t>
    </rPh>
    <rPh sb="8" eb="10">
      <t>キンペン</t>
    </rPh>
    <phoneticPr fontId="3"/>
  </si>
  <si>
    <t>三ノ関太子堂中地内</t>
    <rPh sb="0" eb="1">
      <t>サン</t>
    </rPh>
    <rPh sb="2" eb="3">
      <t>セキ</t>
    </rPh>
    <rPh sb="3" eb="6">
      <t>タイシドウ</t>
    </rPh>
    <rPh sb="6" eb="8">
      <t>ナカチ</t>
    </rPh>
    <rPh sb="8" eb="9">
      <t>ナイ</t>
    </rPh>
    <phoneticPr fontId="3"/>
  </si>
  <si>
    <t>岩出山下野目字大坂地内</t>
    <rPh sb="0" eb="3">
      <t>イワデヤマ</t>
    </rPh>
    <rPh sb="3" eb="6">
      <t>シモノメ</t>
    </rPh>
    <rPh sb="6" eb="7">
      <t>アザ</t>
    </rPh>
    <rPh sb="7" eb="9">
      <t>オオサカ</t>
    </rPh>
    <rPh sb="9" eb="11">
      <t>チナイ</t>
    </rPh>
    <phoneticPr fontId="3"/>
  </si>
  <si>
    <t>岩出山字葛岡中屋敷地内</t>
    <rPh sb="0" eb="3">
      <t>イワデヤマ</t>
    </rPh>
    <rPh sb="3" eb="4">
      <t>アザ</t>
    </rPh>
    <rPh sb="4" eb="6">
      <t>クズオカ</t>
    </rPh>
    <rPh sb="6" eb="9">
      <t>ナカヤシキ</t>
    </rPh>
    <rPh sb="9" eb="11">
      <t>チナイ</t>
    </rPh>
    <phoneticPr fontId="3"/>
  </si>
  <si>
    <t>牛舎内</t>
    <rPh sb="0" eb="2">
      <t>ギュウシャ</t>
    </rPh>
    <rPh sb="2" eb="3">
      <t>ナイ</t>
    </rPh>
    <phoneticPr fontId="3"/>
  </si>
  <si>
    <t>自主防除策（戸締まり・爆竹）</t>
    <rPh sb="0" eb="2">
      <t>ジシュ</t>
    </rPh>
    <rPh sb="2" eb="5">
      <t>ボウジョサク</t>
    </rPh>
    <rPh sb="6" eb="8">
      <t>トジ</t>
    </rPh>
    <rPh sb="11" eb="13">
      <t>バクチク</t>
    </rPh>
    <phoneticPr fontId="3"/>
  </si>
  <si>
    <t>岩出山字上真山日向要害１２</t>
    <rPh sb="0" eb="3">
      <t>イワデヤマ</t>
    </rPh>
    <rPh sb="3" eb="4">
      <t>アザ</t>
    </rPh>
    <rPh sb="4" eb="5">
      <t>カミ</t>
    </rPh>
    <rPh sb="5" eb="7">
      <t>マヤマ</t>
    </rPh>
    <rPh sb="7" eb="9">
      <t>ヒナタ</t>
    </rPh>
    <rPh sb="9" eb="11">
      <t>ヨウガイ</t>
    </rPh>
    <phoneticPr fontId="3"/>
  </si>
  <si>
    <t>西多賀５丁目</t>
    <rPh sb="0" eb="3">
      <t>ニシタガ</t>
    </rPh>
    <rPh sb="4" eb="6">
      <t>チョウメ</t>
    </rPh>
    <phoneticPr fontId="3"/>
  </si>
  <si>
    <t>笊川河川敷（北日本電線本社付近）</t>
    <rPh sb="0" eb="1">
      <t>ザル</t>
    </rPh>
    <rPh sb="1" eb="2">
      <t>ガワ</t>
    </rPh>
    <rPh sb="2" eb="5">
      <t>カセンジキ</t>
    </rPh>
    <rPh sb="6" eb="9">
      <t>キタニホン</t>
    </rPh>
    <rPh sb="9" eb="11">
      <t>デンセン</t>
    </rPh>
    <rPh sb="11" eb="13">
      <t>ホンシャ</t>
    </rPh>
    <rPh sb="13" eb="15">
      <t>フキン</t>
    </rPh>
    <phoneticPr fontId="3"/>
  </si>
  <si>
    <t>警察によるパトロール</t>
    <rPh sb="0" eb="2">
      <t>ケイサツ</t>
    </rPh>
    <phoneticPr fontId="3"/>
  </si>
  <si>
    <t>大字円田字森山地内</t>
    <rPh sb="0" eb="2">
      <t>オオアザ</t>
    </rPh>
    <rPh sb="2" eb="4">
      <t>エンダ</t>
    </rPh>
    <rPh sb="4" eb="5">
      <t>アザ</t>
    </rPh>
    <rPh sb="5" eb="7">
      <t>モリヤマ</t>
    </rPh>
    <rPh sb="7" eb="9">
      <t>チナイ</t>
    </rPh>
    <phoneticPr fontId="3"/>
  </si>
  <si>
    <t>誘引物除去・追払い花火</t>
    <rPh sb="0" eb="2">
      <t>ユウイン</t>
    </rPh>
    <rPh sb="2" eb="3">
      <t>ブツ</t>
    </rPh>
    <rPh sb="3" eb="5">
      <t>ジョキョ</t>
    </rPh>
    <rPh sb="6" eb="7">
      <t>オ</t>
    </rPh>
    <rPh sb="7" eb="8">
      <t>ハラ</t>
    </rPh>
    <rPh sb="9" eb="11">
      <t>ハナビ</t>
    </rPh>
    <phoneticPr fontId="3"/>
  </si>
  <si>
    <t>2008</t>
  </si>
  <si>
    <t>遠刈田温泉字七日原１－１２７地先</t>
    <rPh sb="0" eb="3">
      <t>トオガッタ</t>
    </rPh>
    <rPh sb="3" eb="5">
      <t>オンセン</t>
    </rPh>
    <rPh sb="5" eb="6">
      <t>アザ</t>
    </rPh>
    <rPh sb="6" eb="9">
      <t>ナノカハラ</t>
    </rPh>
    <rPh sb="14" eb="16">
      <t>チサキ</t>
    </rPh>
    <phoneticPr fontId="3"/>
  </si>
  <si>
    <t>荒巻字青葉３４１－５北側</t>
    <rPh sb="0" eb="2">
      <t>アラマキ</t>
    </rPh>
    <rPh sb="2" eb="3">
      <t>アザ</t>
    </rPh>
    <rPh sb="3" eb="5">
      <t>アオバ</t>
    </rPh>
    <rPh sb="10" eb="12">
      <t>キタガワ</t>
    </rPh>
    <phoneticPr fontId="3"/>
  </si>
  <si>
    <t>秋保町長袋字湯ノ辺田地内</t>
    <rPh sb="0" eb="3">
      <t>アキウマチ</t>
    </rPh>
    <rPh sb="3" eb="4">
      <t>ナガ</t>
    </rPh>
    <rPh sb="4" eb="5">
      <t>フクロ</t>
    </rPh>
    <rPh sb="5" eb="6">
      <t>アザ</t>
    </rPh>
    <rPh sb="6" eb="7">
      <t>ユ</t>
    </rPh>
    <rPh sb="8" eb="9">
      <t>ヘン</t>
    </rPh>
    <rPh sb="9" eb="10">
      <t>タ</t>
    </rPh>
    <rPh sb="10" eb="12">
      <t>チナイ</t>
    </rPh>
    <phoneticPr fontId="3"/>
  </si>
  <si>
    <t>新川字石橋内</t>
    <rPh sb="0" eb="2">
      <t>シンカワ</t>
    </rPh>
    <rPh sb="2" eb="3">
      <t>アザ</t>
    </rPh>
    <rPh sb="3" eb="5">
      <t>イシバシ</t>
    </rPh>
    <rPh sb="5" eb="6">
      <t>ナイ</t>
    </rPh>
    <phoneticPr fontId="3"/>
  </si>
  <si>
    <t>ドングリ・栗の食痕</t>
    <rPh sb="5" eb="6">
      <t>クリ</t>
    </rPh>
    <rPh sb="7" eb="8">
      <t>ショク</t>
    </rPh>
    <rPh sb="8" eb="9">
      <t>コン</t>
    </rPh>
    <phoneticPr fontId="3"/>
  </si>
  <si>
    <t>車に衝突</t>
    <rPh sb="0" eb="1">
      <t>クルマ</t>
    </rPh>
    <rPh sb="2" eb="4">
      <t>ショウトツ</t>
    </rPh>
    <phoneticPr fontId="3"/>
  </si>
  <si>
    <t>１０/６，１３：１０と同一</t>
    <rPh sb="11" eb="13">
      <t>ドウイツ</t>
    </rPh>
    <phoneticPr fontId="3"/>
  </si>
  <si>
    <t>新川字清水尻地内</t>
    <rPh sb="0" eb="2">
      <t>シンカワ</t>
    </rPh>
    <rPh sb="2" eb="3">
      <t>アザ</t>
    </rPh>
    <rPh sb="3" eb="5">
      <t>シミズ</t>
    </rPh>
    <rPh sb="5" eb="6">
      <t>シリ</t>
    </rPh>
    <rPh sb="6" eb="8">
      <t>チナイ</t>
    </rPh>
    <phoneticPr fontId="3"/>
  </si>
  <si>
    <t>柿・栗，フン，爪痕</t>
    <rPh sb="0" eb="1">
      <t>カキ</t>
    </rPh>
    <rPh sb="2" eb="3">
      <t>クリ</t>
    </rPh>
    <rPh sb="7" eb="9">
      <t>ツメアト</t>
    </rPh>
    <phoneticPr fontId="3"/>
  </si>
  <si>
    <t>三ノ関狼沢地内付近</t>
    <rPh sb="0" eb="1">
      <t>サン</t>
    </rPh>
    <rPh sb="2" eb="3">
      <t>セキ</t>
    </rPh>
    <rPh sb="3" eb="4">
      <t>オオカミ</t>
    </rPh>
    <rPh sb="4" eb="5">
      <t>サワ</t>
    </rPh>
    <rPh sb="5" eb="7">
      <t>チナイ</t>
    </rPh>
    <rPh sb="7" eb="9">
      <t>フキン</t>
    </rPh>
    <phoneticPr fontId="3"/>
  </si>
  <si>
    <t>茂み</t>
    <rPh sb="0" eb="1">
      <t>シゲ</t>
    </rPh>
    <phoneticPr fontId="3"/>
  </si>
  <si>
    <t>宮床字煤懸</t>
    <rPh sb="0" eb="2">
      <t>ミヤトコ</t>
    </rPh>
    <rPh sb="2" eb="3">
      <t>アザ</t>
    </rPh>
    <rPh sb="4" eb="5">
      <t>カケ</t>
    </rPh>
    <phoneticPr fontId="3"/>
  </si>
  <si>
    <t>秋保町長袋字菅刈山地内</t>
    <rPh sb="0" eb="3">
      <t>アキウマチ</t>
    </rPh>
    <rPh sb="3" eb="4">
      <t>ナガ</t>
    </rPh>
    <rPh sb="4" eb="5">
      <t>フクロ</t>
    </rPh>
    <rPh sb="5" eb="6">
      <t>アザ</t>
    </rPh>
    <rPh sb="6" eb="7">
      <t>スガ</t>
    </rPh>
    <rPh sb="7" eb="9">
      <t>カリヤマ</t>
    </rPh>
    <rPh sb="9" eb="11">
      <t>チナイ</t>
    </rPh>
    <phoneticPr fontId="3"/>
  </si>
  <si>
    <t>一迫柳目五反田地内</t>
    <rPh sb="0" eb="2">
      <t>イチハサマ</t>
    </rPh>
    <rPh sb="2" eb="3">
      <t>ヤナギ</t>
    </rPh>
    <rPh sb="3" eb="4">
      <t>メ</t>
    </rPh>
    <rPh sb="4" eb="7">
      <t>ゴタンダ</t>
    </rPh>
    <rPh sb="7" eb="9">
      <t>チナイ</t>
    </rPh>
    <phoneticPr fontId="3"/>
  </si>
  <si>
    <t>豚舎施設</t>
    <rPh sb="0" eb="2">
      <t>トンシャ</t>
    </rPh>
    <rPh sb="2" eb="4">
      <t>シセツ</t>
    </rPh>
    <phoneticPr fontId="3"/>
  </si>
  <si>
    <t>餌・爪痕</t>
    <rPh sb="0" eb="1">
      <t>エサ</t>
    </rPh>
    <rPh sb="2" eb="4">
      <t>ツメアト</t>
    </rPh>
    <phoneticPr fontId="3"/>
  </si>
  <si>
    <t>わな設置許可済</t>
    <rPh sb="2" eb="4">
      <t>セッチ</t>
    </rPh>
    <rPh sb="4" eb="6">
      <t>キョカ</t>
    </rPh>
    <rPh sb="6" eb="7">
      <t>スミ</t>
    </rPh>
    <phoneticPr fontId="3"/>
  </si>
  <si>
    <t>栗駒猿飛来二本木地内</t>
    <rPh sb="0" eb="2">
      <t>クリコマ</t>
    </rPh>
    <rPh sb="2" eb="4">
      <t>サルトビ</t>
    </rPh>
    <rPh sb="4" eb="5">
      <t>ライ</t>
    </rPh>
    <rPh sb="5" eb="8">
      <t>ニホンギ</t>
    </rPh>
    <rPh sb="8" eb="10">
      <t>チナイ</t>
    </rPh>
    <phoneticPr fontId="3"/>
  </si>
  <si>
    <t>瀬峰清水沢１９－４６</t>
    <rPh sb="0" eb="2">
      <t>セミネ</t>
    </rPh>
    <rPh sb="2" eb="5">
      <t>シミズサワ</t>
    </rPh>
    <phoneticPr fontId="3"/>
  </si>
  <si>
    <t>1239</t>
  </si>
  <si>
    <t>栗駒片子沢鳥木沢地内</t>
    <rPh sb="0" eb="2">
      <t>クリコマ</t>
    </rPh>
    <rPh sb="2" eb="3">
      <t>カタ</t>
    </rPh>
    <rPh sb="3" eb="5">
      <t>コサワ</t>
    </rPh>
    <rPh sb="5" eb="6">
      <t>トリ</t>
    </rPh>
    <rPh sb="6" eb="8">
      <t>キサワ</t>
    </rPh>
    <rPh sb="8" eb="10">
      <t>チナイ</t>
    </rPh>
    <phoneticPr fontId="3"/>
  </si>
  <si>
    <t>瀬峰清水沢３２－４３</t>
    <rPh sb="0" eb="2">
      <t>セミネ</t>
    </rPh>
    <rPh sb="2" eb="5">
      <t>シミズサワ</t>
    </rPh>
    <phoneticPr fontId="3"/>
  </si>
  <si>
    <t>無花果</t>
    <rPh sb="0" eb="3">
      <t>イチジク</t>
    </rPh>
    <phoneticPr fontId="3"/>
  </si>
  <si>
    <t>高清水中の沢地内</t>
    <rPh sb="0" eb="3">
      <t>タカシミズ</t>
    </rPh>
    <rPh sb="3" eb="4">
      <t>ナカ</t>
    </rPh>
    <rPh sb="5" eb="6">
      <t>サワ</t>
    </rPh>
    <rPh sb="6" eb="8">
      <t>チナイ</t>
    </rPh>
    <phoneticPr fontId="3"/>
  </si>
  <si>
    <t>瀬峰大境山２５－１１地内</t>
    <rPh sb="0" eb="2">
      <t>セミネ</t>
    </rPh>
    <rPh sb="2" eb="3">
      <t>ダイ</t>
    </rPh>
    <rPh sb="3" eb="4">
      <t>キョウ</t>
    </rPh>
    <rPh sb="4" eb="5">
      <t>ヤマ</t>
    </rPh>
    <rPh sb="10" eb="12">
      <t>チナイ</t>
    </rPh>
    <phoneticPr fontId="3"/>
  </si>
  <si>
    <t>栗駒片子沢千刈田２６－８１</t>
    <rPh sb="0" eb="2">
      <t>クリコマ</t>
    </rPh>
    <rPh sb="2" eb="3">
      <t>カタ</t>
    </rPh>
    <rPh sb="3" eb="5">
      <t>コサワ</t>
    </rPh>
    <rPh sb="5" eb="6">
      <t>セン</t>
    </rPh>
    <rPh sb="6" eb="7">
      <t>カリ</t>
    </rPh>
    <rPh sb="7" eb="8">
      <t>タ</t>
    </rPh>
    <phoneticPr fontId="3"/>
  </si>
  <si>
    <t>豚餌・爪痕・フン</t>
    <rPh sb="0" eb="1">
      <t>ブタ</t>
    </rPh>
    <rPh sb="1" eb="2">
      <t>エサ</t>
    </rPh>
    <rPh sb="3" eb="5">
      <t>ツメアト</t>
    </rPh>
    <phoneticPr fontId="3"/>
  </si>
  <si>
    <t>柿・栗</t>
    <rPh sb="0" eb="1">
      <t>カキ</t>
    </rPh>
    <rPh sb="2" eb="3">
      <t>クリ</t>
    </rPh>
    <phoneticPr fontId="3"/>
  </si>
  <si>
    <t>クリ・柿</t>
    <rPh sb="3" eb="4">
      <t>カキ</t>
    </rPh>
    <phoneticPr fontId="3"/>
  </si>
  <si>
    <t>金成普賢堂森下付近</t>
    <rPh sb="0" eb="2">
      <t>カンナリ</t>
    </rPh>
    <rPh sb="2" eb="4">
      <t>フケン</t>
    </rPh>
    <rPh sb="4" eb="5">
      <t>ドウ</t>
    </rPh>
    <rPh sb="5" eb="6">
      <t>モリ</t>
    </rPh>
    <rPh sb="6" eb="7">
      <t>シタ</t>
    </rPh>
    <rPh sb="7" eb="9">
      <t>フキン</t>
    </rPh>
    <phoneticPr fontId="3"/>
  </si>
  <si>
    <t>金成沢辺門前沢地内</t>
    <rPh sb="0" eb="2">
      <t>カンナリ</t>
    </rPh>
    <rPh sb="2" eb="4">
      <t>サワベ</t>
    </rPh>
    <rPh sb="4" eb="6">
      <t>モンゼン</t>
    </rPh>
    <rPh sb="6" eb="7">
      <t>サワ</t>
    </rPh>
    <rPh sb="7" eb="9">
      <t>チナイ</t>
    </rPh>
    <phoneticPr fontId="3"/>
  </si>
  <si>
    <t>栗駒片子沢千刈田２６－１</t>
    <rPh sb="0" eb="2">
      <t>クリコマ</t>
    </rPh>
    <rPh sb="2" eb="3">
      <t>カタ</t>
    </rPh>
    <rPh sb="3" eb="5">
      <t>コサワ</t>
    </rPh>
    <rPh sb="5" eb="6">
      <t>セン</t>
    </rPh>
    <rPh sb="6" eb="7">
      <t>カ</t>
    </rPh>
    <rPh sb="7" eb="8">
      <t>タ</t>
    </rPh>
    <phoneticPr fontId="3"/>
  </si>
  <si>
    <t>金成有壁椚崎７番地１</t>
    <rPh sb="0" eb="2">
      <t>カンナリ</t>
    </rPh>
    <rPh sb="2" eb="4">
      <t>アリカベ</t>
    </rPh>
    <rPh sb="4" eb="5">
      <t>クヌギ</t>
    </rPh>
    <rPh sb="5" eb="6">
      <t>サキ</t>
    </rPh>
    <rPh sb="7" eb="9">
      <t>バンチ</t>
    </rPh>
    <phoneticPr fontId="3"/>
  </si>
  <si>
    <t>有壁停車場</t>
    <rPh sb="0" eb="2">
      <t>アリカベ</t>
    </rPh>
    <rPh sb="2" eb="5">
      <t>テイシャジョウ</t>
    </rPh>
    <phoneticPr fontId="3"/>
  </si>
  <si>
    <t>花山字本沢虚空蔵地内</t>
    <rPh sb="0" eb="2">
      <t>ハナヤマ</t>
    </rPh>
    <rPh sb="2" eb="3">
      <t>アザ</t>
    </rPh>
    <rPh sb="3" eb="5">
      <t>ホンザワ</t>
    </rPh>
    <rPh sb="5" eb="8">
      <t>キョクウゾウ</t>
    </rPh>
    <rPh sb="8" eb="10">
      <t>チナイ</t>
    </rPh>
    <phoneticPr fontId="3"/>
  </si>
  <si>
    <t>クリ・熊棚</t>
    <rPh sb="3" eb="4">
      <t>クマ</t>
    </rPh>
    <rPh sb="4" eb="5">
      <t>ダナ</t>
    </rPh>
    <phoneticPr fontId="3"/>
  </si>
  <si>
    <t>宮床字四辻</t>
    <rPh sb="0" eb="2">
      <t>ミヤトコ</t>
    </rPh>
    <rPh sb="2" eb="3">
      <t>アザ</t>
    </rPh>
    <rPh sb="3" eb="4">
      <t>ヨ</t>
    </rPh>
    <rPh sb="4" eb="5">
      <t>ツジ</t>
    </rPh>
    <phoneticPr fontId="3"/>
  </si>
  <si>
    <t>宮床中学校東側</t>
    <rPh sb="0" eb="2">
      <t>ミヤトコ</t>
    </rPh>
    <rPh sb="2" eb="5">
      <t>チュウガッコウ</t>
    </rPh>
    <rPh sb="5" eb="7">
      <t>ヒガシガワ</t>
    </rPh>
    <phoneticPr fontId="3"/>
  </si>
  <si>
    <t>鈎取四丁目１－２１鈎取寺南側</t>
    <rPh sb="0" eb="2">
      <t>カギトリ</t>
    </rPh>
    <rPh sb="2" eb="5">
      <t>ヨンチョウメ</t>
    </rPh>
    <rPh sb="9" eb="11">
      <t>カギトリ</t>
    </rPh>
    <rPh sb="11" eb="12">
      <t>テラ</t>
    </rPh>
    <rPh sb="12" eb="14">
      <t>ミナミガワ</t>
    </rPh>
    <phoneticPr fontId="3"/>
  </si>
  <si>
    <t>笊川河川敷を北進</t>
    <rPh sb="0" eb="2">
      <t>ザルガワ</t>
    </rPh>
    <rPh sb="2" eb="5">
      <t>カセンジキ</t>
    </rPh>
    <rPh sb="6" eb="8">
      <t>ホクシン</t>
    </rPh>
    <phoneticPr fontId="3"/>
  </si>
  <si>
    <t>芋沢字鹿野地内</t>
    <rPh sb="0" eb="2">
      <t>イモザワ</t>
    </rPh>
    <rPh sb="2" eb="3">
      <t>アザ</t>
    </rPh>
    <rPh sb="3" eb="5">
      <t>カノ</t>
    </rPh>
    <rPh sb="5" eb="7">
      <t>チナイ</t>
    </rPh>
    <phoneticPr fontId="3"/>
  </si>
  <si>
    <t>注意喚起・広報</t>
    <rPh sb="0" eb="2">
      <t>チュウイ</t>
    </rPh>
    <rPh sb="2" eb="4">
      <t>カンキ</t>
    </rPh>
    <rPh sb="5" eb="7">
      <t>コウホウ</t>
    </rPh>
    <phoneticPr fontId="3"/>
  </si>
  <si>
    <t>岩出山南沢字舘下地内</t>
    <rPh sb="0" eb="3">
      <t>イワデヤマ</t>
    </rPh>
    <rPh sb="3" eb="5">
      <t>ミナミサワ</t>
    </rPh>
    <rPh sb="5" eb="6">
      <t>アザ</t>
    </rPh>
    <rPh sb="6" eb="7">
      <t>タテ</t>
    </rPh>
    <rPh sb="7" eb="8">
      <t>シタ</t>
    </rPh>
    <rPh sb="8" eb="9">
      <t>チ</t>
    </rPh>
    <rPh sb="9" eb="10">
      <t>ナイ</t>
    </rPh>
    <phoneticPr fontId="3"/>
  </si>
  <si>
    <t>ビニールハウス・フェンス3ヶ所破損</t>
    <rPh sb="14" eb="15">
      <t>ショ</t>
    </rPh>
    <rPh sb="15" eb="17">
      <t>ハソン</t>
    </rPh>
    <phoneticPr fontId="3"/>
  </si>
  <si>
    <t>クリ</t>
  </si>
  <si>
    <t>花山字草木沢川原町地内</t>
    <rPh sb="0" eb="2">
      <t>ハナヤマ</t>
    </rPh>
    <rPh sb="2" eb="3">
      <t>アザ</t>
    </rPh>
    <rPh sb="3" eb="6">
      <t>クサキサワ</t>
    </rPh>
    <rPh sb="6" eb="9">
      <t>カワハラチョウ</t>
    </rPh>
    <rPh sb="9" eb="11">
      <t>チナイ</t>
    </rPh>
    <phoneticPr fontId="3"/>
  </si>
  <si>
    <t>0145</t>
  </si>
  <si>
    <t>柿の木に登っていた</t>
    <rPh sb="0" eb="1">
      <t>カキ</t>
    </rPh>
    <rPh sb="2" eb="3">
      <t>キ</t>
    </rPh>
    <rPh sb="4" eb="5">
      <t>ノボ</t>
    </rPh>
    <phoneticPr fontId="3"/>
  </si>
  <si>
    <t>栗駒片子沢千刈田２６－１</t>
    <rPh sb="0" eb="2">
      <t>クリコマ</t>
    </rPh>
    <rPh sb="2" eb="3">
      <t>カタ</t>
    </rPh>
    <rPh sb="3" eb="5">
      <t>コサワ</t>
    </rPh>
    <rPh sb="5" eb="6">
      <t>セン</t>
    </rPh>
    <rPh sb="6" eb="8">
      <t>カリタ</t>
    </rPh>
    <phoneticPr fontId="3"/>
  </si>
  <si>
    <t>飼料・爪痕・足痕・フン</t>
    <rPh sb="0" eb="2">
      <t>シリョウ</t>
    </rPh>
    <rPh sb="3" eb="5">
      <t>ツメアト</t>
    </rPh>
    <rPh sb="6" eb="8">
      <t>アシアト</t>
    </rPh>
    <phoneticPr fontId="3"/>
  </si>
  <si>
    <t>金成姉歯根岸地内</t>
    <rPh sb="0" eb="2">
      <t>カンナリ</t>
    </rPh>
    <rPh sb="2" eb="4">
      <t>アネハ</t>
    </rPh>
    <rPh sb="4" eb="6">
      <t>ネギシ</t>
    </rPh>
    <rPh sb="6" eb="8">
      <t>チナイ</t>
    </rPh>
    <phoneticPr fontId="3"/>
  </si>
  <si>
    <t>若柳字上畑岡本鹿町５２－１</t>
    <rPh sb="0" eb="2">
      <t>ワカヤナギ</t>
    </rPh>
    <rPh sb="2" eb="3">
      <t>アザ</t>
    </rPh>
    <rPh sb="3" eb="6">
      <t>カミハタオカ</t>
    </rPh>
    <rPh sb="6" eb="7">
      <t>ホン</t>
    </rPh>
    <rPh sb="7" eb="9">
      <t>シカマチ</t>
    </rPh>
    <phoneticPr fontId="3"/>
  </si>
  <si>
    <t>山林の中</t>
    <rPh sb="0" eb="2">
      <t>サンリン</t>
    </rPh>
    <rPh sb="3" eb="4">
      <t>ナカ</t>
    </rPh>
    <phoneticPr fontId="3"/>
  </si>
  <si>
    <t>栗駒栗原八幡沢地内</t>
    <rPh sb="0" eb="2">
      <t>クリコマ</t>
    </rPh>
    <rPh sb="2" eb="4">
      <t>クリハラ</t>
    </rPh>
    <rPh sb="4" eb="6">
      <t>ハチマン</t>
    </rPh>
    <rPh sb="6" eb="7">
      <t>サワ</t>
    </rPh>
    <rPh sb="7" eb="9">
      <t>チナイ</t>
    </rPh>
    <phoneticPr fontId="3"/>
  </si>
  <si>
    <t>山林へ移動</t>
    <rPh sb="0" eb="2">
      <t>サンリン</t>
    </rPh>
    <rPh sb="3" eb="5">
      <t>イドウ</t>
    </rPh>
    <phoneticPr fontId="3"/>
  </si>
  <si>
    <t>1055</t>
  </si>
  <si>
    <t>栗駒沼倉山田１０番地東側</t>
    <rPh sb="0" eb="2">
      <t>クリコマ</t>
    </rPh>
    <rPh sb="2" eb="4">
      <t>ヌマクラ</t>
    </rPh>
    <rPh sb="4" eb="6">
      <t>ヤマダ</t>
    </rPh>
    <rPh sb="8" eb="10">
      <t>バンチ</t>
    </rPh>
    <rPh sb="10" eb="12">
      <t>ヒガシガワ</t>
    </rPh>
    <phoneticPr fontId="3"/>
  </si>
  <si>
    <t>1718</t>
  </si>
  <si>
    <t>栗駒鳥沢天神８番地</t>
    <rPh sb="0" eb="2">
      <t>クリコマ</t>
    </rPh>
    <rPh sb="3" eb="4">
      <t>サワ</t>
    </rPh>
    <rPh sb="4" eb="6">
      <t>テンジン</t>
    </rPh>
    <rPh sb="7" eb="9">
      <t>バンチ</t>
    </rPh>
    <phoneticPr fontId="3"/>
  </si>
  <si>
    <t>北進</t>
    <rPh sb="0" eb="2">
      <t>ホクシン</t>
    </rPh>
    <phoneticPr fontId="3"/>
  </si>
  <si>
    <t>大字円田字入山地内</t>
    <rPh sb="0" eb="2">
      <t>オオアザ</t>
    </rPh>
    <rPh sb="2" eb="4">
      <t>エンダ</t>
    </rPh>
    <rPh sb="4" eb="5">
      <t>アザ</t>
    </rPh>
    <rPh sb="5" eb="6">
      <t>イリ</t>
    </rPh>
    <rPh sb="6" eb="7">
      <t>ヤマ</t>
    </rPh>
    <rPh sb="7" eb="9">
      <t>チナイ</t>
    </rPh>
    <phoneticPr fontId="3"/>
  </si>
  <si>
    <t>デントコーン・爪痕・足痕１４ｃｍ・獣道</t>
    <rPh sb="7" eb="9">
      <t>ツメアト</t>
    </rPh>
    <rPh sb="10" eb="12">
      <t>アシアト</t>
    </rPh>
    <rPh sb="17" eb="19">
      <t>ケモノミチ</t>
    </rPh>
    <phoneticPr fontId="3"/>
  </si>
  <si>
    <t>朴沢字西又１６－３</t>
    <rPh sb="0" eb="2">
      <t>ホウザワ</t>
    </rPh>
    <rPh sb="2" eb="3">
      <t>アザ</t>
    </rPh>
    <rPh sb="3" eb="5">
      <t>ニシマタ</t>
    </rPh>
    <phoneticPr fontId="3"/>
  </si>
  <si>
    <t>鯉</t>
    <rPh sb="0" eb="1">
      <t>コイ</t>
    </rPh>
    <phoneticPr fontId="3"/>
  </si>
  <si>
    <t>箱わなに子グマ</t>
    <rPh sb="0" eb="1">
      <t>ハコ</t>
    </rPh>
    <rPh sb="4" eb="5">
      <t>コ</t>
    </rPh>
    <phoneticPr fontId="3"/>
  </si>
  <si>
    <t>有害捕獲実施</t>
    <rPh sb="0" eb="2">
      <t>ユウガイ</t>
    </rPh>
    <rPh sb="2" eb="4">
      <t>ホカク</t>
    </rPh>
    <rPh sb="4" eb="6">
      <t>ジッシ</t>
    </rPh>
    <phoneticPr fontId="3"/>
  </si>
  <si>
    <t>捕獲済み</t>
    <rPh sb="0" eb="2">
      <t>ホカク</t>
    </rPh>
    <rPh sb="2" eb="3">
      <t>ズ</t>
    </rPh>
    <phoneticPr fontId="3"/>
  </si>
  <si>
    <t>朴沢字西又１９－２</t>
    <rPh sb="0" eb="2">
      <t>ホウザワ</t>
    </rPh>
    <rPh sb="2" eb="3">
      <t>アザ</t>
    </rPh>
    <rPh sb="3" eb="5">
      <t>ニシマタ</t>
    </rPh>
    <phoneticPr fontId="3"/>
  </si>
  <si>
    <t>民家玄関前</t>
    <rPh sb="0" eb="2">
      <t>ミンカ</t>
    </rPh>
    <rPh sb="2" eb="4">
      <t>ゲンカン</t>
    </rPh>
    <rPh sb="4" eb="5">
      <t>マエ</t>
    </rPh>
    <phoneticPr fontId="3"/>
  </si>
  <si>
    <t>玄関先でクマが唸っている</t>
    <rPh sb="0" eb="3">
      <t>ゲンカンサキ</t>
    </rPh>
    <rPh sb="7" eb="8">
      <t>ウナ</t>
    </rPh>
    <phoneticPr fontId="3"/>
  </si>
  <si>
    <t>猟友会に待機依頼</t>
    <rPh sb="0" eb="3">
      <t>リョウユウカイ</t>
    </rPh>
    <rPh sb="4" eb="6">
      <t>タイキ</t>
    </rPh>
    <rPh sb="6" eb="8">
      <t>イライ</t>
    </rPh>
    <phoneticPr fontId="3"/>
  </si>
  <si>
    <t>秋保町長袋字戸森地内</t>
    <rPh sb="0" eb="3">
      <t>アキウマチ</t>
    </rPh>
    <rPh sb="3" eb="4">
      <t>ナガ</t>
    </rPh>
    <rPh sb="4" eb="5">
      <t>フクロ</t>
    </rPh>
    <rPh sb="5" eb="6">
      <t>アザ</t>
    </rPh>
    <rPh sb="6" eb="7">
      <t>ト</t>
    </rPh>
    <rPh sb="7" eb="8">
      <t>モリ</t>
    </rPh>
    <rPh sb="8" eb="10">
      <t>チナイ</t>
    </rPh>
    <phoneticPr fontId="3"/>
  </si>
  <si>
    <t>上愛子字道半地内</t>
    <rPh sb="0" eb="3">
      <t>カミアヤシ</t>
    </rPh>
    <rPh sb="3" eb="4">
      <t>アザ</t>
    </rPh>
    <rPh sb="4" eb="6">
      <t>ミチハン</t>
    </rPh>
    <rPh sb="6" eb="8">
      <t>チナイ</t>
    </rPh>
    <phoneticPr fontId="3"/>
  </si>
  <si>
    <t>フン・足痕・爪痕・獣道・踏み痕</t>
    <rPh sb="3" eb="5">
      <t>アシアト</t>
    </rPh>
    <rPh sb="6" eb="8">
      <t>ツメアト</t>
    </rPh>
    <rPh sb="9" eb="11">
      <t>ケモノミチ</t>
    </rPh>
    <rPh sb="12" eb="13">
      <t>フ</t>
    </rPh>
    <rPh sb="14" eb="15">
      <t>アト</t>
    </rPh>
    <phoneticPr fontId="3"/>
  </si>
  <si>
    <t>0620</t>
  </si>
  <si>
    <t>秋保町境野字漆方１２－１地先</t>
    <rPh sb="0" eb="3">
      <t>アキウマチ</t>
    </rPh>
    <rPh sb="3" eb="5">
      <t>サカイノ</t>
    </rPh>
    <rPh sb="5" eb="6">
      <t>アザ</t>
    </rPh>
    <rPh sb="6" eb="7">
      <t>ウルシ</t>
    </rPh>
    <rPh sb="7" eb="8">
      <t>カタ</t>
    </rPh>
    <rPh sb="12" eb="14">
      <t>チサキ</t>
    </rPh>
    <phoneticPr fontId="3"/>
  </si>
  <si>
    <t>迫町北方字紫雲山付近</t>
    <rPh sb="0" eb="2">
      <t>ハサマチョウ</t>
    </rPh>
    <rPh sb="2" eb="4">
      <t>キタカタ</t>
    </rPh>
    <rPh sb="4" eb="5">
      <t>アザ</t>
    </rPh>
    <rPh sb="5" eb="7">
      <t>シウン</t>
    </rPh>
    <rPh sb="7" eb="8">
      <t>ヤマ</t>
    </rPh>
    <rPh sb="8" eb="10">
      <t>フキン</t>
    </rPh>
    <phoneticPr fontId="3"/>
  </si>
  <si>
    <t>土手</t>
    <rPh sb="0" eb="2">
      <t>ドテ</t>
    </rPh>
    <phoneticPr fontId="3"/>
  </si>
  <si>
    <t>鶴巣山田字中窪地内</t>
    <rPh sb="0" eb="2">
      <t>ツルス</t>
    </rPh>
    <rPh sb="2" eb="4">
      <t>ヤマダ</t>
    </rPh>
    <rPh sb="4" eb="5">
      <t>アザ</t>
    </rPh>
    <rPh sb="5" eb="7">
      <t>ナカクボ</t>
    </rPh>
    <rPh sb="7" eb="9">
      <t>チナイ</t>
    </rPh>
    <phoneticPr fontId="3"/>
  </si>
  <si>
    <t>親1頭，子2頭</t>
    <rPh sb="0" eb="1">
      <t>オヤ</t>
    </rPh>
    <rPh sb="2" eb="3">
      <t>トウ</t>
    </rPh>
    <rPh sb="4" eb="5">
      <t>コ</t>
    </rPh>
    <rPh sb="6" eb="7">
      <t>トウ</t>
    </rPh>
    <phoneticPr fontId="3"/>
  </si>
  <si>
    <t>落合松坂字滝ノ沢地内</t>
    <rPh sb="0" eb="2">
      <t>オチアイ</t>
    </rPh>
    <rPh sb="2" eb="4">
      <t>マツザカ</t>
    </rPh>
    <rPh sb="4" eb="5">
      <t>アザ</t>
    </rPh>
    <rPh sb="5" eb="6">
      <t>タキ</t>
    </rPh>
    <rPh sb="7" eb="8">
      <t>サワ</t>
    </rPh>
    <rPh sb="8" eb="10">
      <t>チナイ</t>
    </rPh>
    <phoneticPr fontId="3"/>
  </si>
  <si>
    <t>クヌギの木が群生</t>
    <rPh sb="4" eb="5">
      <t>キ</t>
    </rPh>
    <rPh sb="6" eb="8">
      <t>グンセイ</t>
    </rPh>
    <phoneticPr fontId="3"/>
  </si>
  <si>
    <t>10/14から近隣でわな設置</t>
    <rPh sb="7" eb="9">
      <t>キンリン</t>
    </rPh>
    <rPh sb="12" eb="14">
      <t>セッチ</t>
    </rPh>
    <phoneticPr fontId="3"/>
  </si>
  <si>
    <t>1935</t>
  </si>
  <si>
    <t>秋保町湯向１－９地先</t>
    <rPh sb="0" eb="3">
      <t>アキウマチ</t>
    </rPh>
    <rPh sb="3" eb="4">
      <t>ユ</t>
    </rPh>
    <rPh sb="4" eb="5">
      <t>ムカイ</t>
    </rPh>
    <rPh sb="8" eb="10">
      <t>チサキ</t>
    </rPh>
    <phoneticPr fontId="3"/>
  </si>
  <si>
    <t>芋沢字向寺西地内</t>
    <rPh sb="0" eb="1">
      <t>イモ</t>
    </rPh>
    <rPh sb="1" eb="2">
      <t>ザワ</t>
    </rPh>
    <rPh sb="2" eb="3">
      <t>アザ</t>
    </rPh>
    <rPh sb="3" eb="4">
      <t>ムカイ</t>
    </rPh>
    <rPh sb="4" eb="5">
      <t>テラ</t>
    </rPh>
    <rPh sb="5" eb="6">
      <t>ニシ</t>
    </rPh>
    <rPh sb="6" eb="7">
      <t>チ</t>
    </rPh>
    <rPh sb="7" eb="8">
      <t>ナイ</t>
    </rPh>
    <phoneticPr fontId="3"/>
  </si>
  <si>
    <t>落合三丁目地内</t>
    <rPh sb="0" eb="2">
      <t>オチアイ</t>
    </rPh>
    <rPh sb="2" eb="5">
      <t>サンチョウメ</t>
    </rPh>
    <rPh sb="5" eb="7">
      <t>チナイ</t>
    </rPh>
    <phoneticPr fontId="3"/>
  </si>
  <si>
    <t>足痕・フン・爪痕</t>
    <rPh sb="0" eb="2">
      <t>アシアト</t>
    </rPh>
    <rPh sb="6" eb="8">
      <t>ツメアト</t>
    </rPh>
    <phoneticPr fontId="3"/>
  </si>
  <si>
    <t>近隣にわな設置済み</t>
    <rPh sb="0" eb="2">
      <t>キンリン</t>
    </rPh>
    <rPh sb="5" eb="7">
      <t>セッチ</t>
    </rPh>
    <rPh sb="7" eb="8">
      <t>ズ</t>
    </rPh>
    <phoneticPr fontId="3"/>
  </si>
  <si>
    <t>別荘地内</t>
    <rPh sb="0" eb="3">
      <t>ベッソウチ</t>
    </rPh>
    <phoneticPr fontId="3"/>
  </si>
  <si>
    <t>ゴミ置き場</t>
    <rPh sb="2" eb="3">
      <t>オ</t>
    </rPh>
    <rPh sb="4" eb="5">
      <t>バ</t>
    </rPh>
    <phoneticPr fontId="3"/>
  </si>
  <si>
    <t>浅生原字上大沢２４</t>
    <rPh sb="0" eb="1">
      <t>アサ</t>
    </rPh>
    <rPh sb="1" eb="2">
      <t>セイ</t>
    </rPh>
    <rPh sb="2" eb="3">
      <t>ハラ</t>
    </rPh>
    <rPh sb="3" eb="4">
      <t>アザ</t>
    </rPh>
    <rPh sb="4" eb="5">
      <t>ウエ</t>
    </rPh>
    <rPh sb="5" eb="7">
      <t>オオサワ</t>
    </rPh>
    <phoneticPr fontId="3"/>
  </si>
  <si>
    <t>いちじく畑</t>
    <rPh sb="4" eb="5">
      <t>ハタケ</t>
    </rPh>
    <phoneticPr fontId="3"/>
  </si>
  <si>
    <t>カキ・爪痕・足痕</t>
    <rPh sb="3" eb="5">
      <t>ツメアト</t>
    </rPh>
    <rPh sb="6" eb="8">
      <t>アシアト</t>
    </rPh>
    <phoneticPr fontId="3"/>
  </si>
  <si>
    <t>猟友会による見回り</t>
    <rPh sb="0" eb="3">
      <t>リョウユウカイ</t>
    </rPh>
    <rPh sb="6" eb="8">
      <t>ミマワ</t>
    </rPh>
    <phoneticPr fontId="3"/>
  </si>
  <si>
    <t>津山町柳津字大土</t>
    <rPh sb="0" eb="2">
      <t>ツヤマ</t>
    </rPh>
    <rPh sb="2" eb="3">
      <t>マチ</t>
    </rPh>
    <rPh sb="3" eb="4">
      <t>ヤナギ</t>
    </rPh>
    <rPh sb="4" eb="5">
      <t>ツ</t>
    </rPh>
    <rPh sb="5" eb="6">
      <t>アザ</t>
    </rPh>
    <rPh sb="6" eb="8">
      <t>オオツチ</t>
    </rPh>
    <phoneticPr fontId="3"/>
  </si>
  <si>
    <t>八幡７－１０－１</t>
    <rPh sb="0" eb="2">
      <t>ハチマン</t>
    </rPh>
    <phoneticPr fontId="3"/>
  </si>
  <si>
    <t>警察による広報</t>
    <rPh sb="0" eb="2">
      <t>ケイサツ</t>
    </rPh>
    <rPh sb="5" eb="7">
      <t>コウホウ</t>
    </rPh>
    <phoneticPr fontId="3"/>
  </si>
  <si>
    <t>落合報恩寺字上ノ山</t>
    <rPh sb="0" eb="2">
      <t>オチアイ</t>
    </rPh>
    <rPh sb="2" eb="4">
      <t>ホウオン</t>
    </rPh>
    <rPh sb="4" eb="5">
      <t>ジ</t>
    </rPh>
    <rPh sb="5" eb="6">
      <t>アザ</t>
    </rPh>
    <rPh sb="6" eb="7">
      <t>ウエ</t>
    </rPh>
    <rPh sb="8" eb="9">
      <t>ヤマ</t>
    </rPh>
    <phoneticPr fontId="3"/>
  </si>
  <si>
    <t>清水字浜ノ沢地内</t>
    <rPh sb="0" eb="2">
      <t>シミズ</t>
    </rPh>
    <rPh sb="2" eb="3">
      <t>アザ</t>
    </rPh>
    <rPh sb="3" eb="4">
      <t>ハマ</t>
    </rPh>
    <rPh sb="5" eb="6">
      <t>サワ</t>
    </rPh>
    <rPh sb="6" eb="8">
      <t>チナイ</t>
    </rPh>
    <phoneticPr fontId="3"/>
  </si>
  <si>
    <t>民家倉庫前</t>
    <rPh sb="0" eb="2">
      <t>ミンカ</t>
    </rPh>
    <rPh sb="2" eb="4">
      <t>ソウコ</t>
    </rPh>
    <rPh sb="4" eb="5">
      <t>マエ</t>
    </rPh>
    <phoneticPr fontId="3"/>
  </si>
  <si>
    <t>リンゴ・フン</t>
  </si>
  <si>
    <t>東成田字新田</t>
    <rPh sb="0" eb="3">
      <t>ヒガシナリタ</t>
    </rPh>
    <rPh sb="3" eb="4">
      <t>アザ</t>
    </rPh>
    <rPh sb="4" eb="6">
      <t>ニッタ</t>
    </rPh>
    <phoneticPr fontId="3"/>
  </si>
  <si>
    <t>注意喚起連絡</t>
    <rPh sb="0" eb="2">
      <t>チュウイ</t>
    </rPh>
    <rPh sb="2" eb="4">
      <t>カンキ</t>
    </rPh>
    <rPh sb="4" eb="6">
      <t>レンラク</t>
    </rPh>
    <phoneticPr fontId="3"/>
  </si>
  <si>
    <t>朴沢字山下前２９－１</t>
    <rPh sb="0" eb="2">
      <t>ホウザワ</t>
    </rPh>
    <rPh sb="2" eb="3">
      <t>アザ</t>
    </rPh>
    <rPh sb="3" eb="5">
      <t>ヤマシタ</t>
    </rPh>
    <rPh sb="5" eb="6">
      <t>マエ</t>
    </rPh>
    <phoneticPr fontId="3"/>
  </si>
  <si>
    <t>秋保町長袋字舘１－４地内</t>
    <rPh sb="0" eb="2">
      <t>アキウ</t>
    </rPh>
    <rPh sb="2" eb="4">
      <t>マチナガ</t>
    </rPh>
    <rPh sb="4" eb="5">
      <t>フクロ</t>
    </rPh>
    <rPh sb="5" eb="6">
      <t>アザ</t>
    </rPh>
    <rPh sb="6" eb="7">
      <t>タチ</t>
    </rPh>
    <rPh sb="10" eb="12">
      <t>チナイ</t>
    </rPh>
    <phoneticPr fontId="3"/>
  </si>
  <si>
    <t>秋保町境野字漆方１５－１付近</t>
    <rPh sb="0" eb="3">
      <t>アキウマチ</t>
    </rPh>
    <rPh sb="3" eb="5">
      <t>サカイノ</t>
    </rPh>
    <rPh sb="5" eb="6">
      <t>アザ</t>
    </rPh>
    <rPh sb="6" eb="7">
      <t>ウルシ</t>
    </rPh>
    <rPh sb="7" eb="8">
      <t>ホウ</t>
    </rPh>
    <rPh sb="12" eb="14">
      <t>フキン</t>
    </rPh>
    <phoneticPr fontId="3"/>
  </si>
  <si>
    <t>電話連絡</t>
    <rPh sb="0" eb="2">
      <t>デンワ</t>
    </rPh>
    <rPh sb="2" eb="4">
      <t>レンラク</t>
    </rPh>
    <phoneticPr fontId="3"/>
  </si>
  <si>
    <t>0535</t>
  </si>
  <si>
    <t>根白石字宝積寺前</t>
    <rPh sb="0" eb="3">
      <t>ネノシロイシ</t>
    </rPh>
    <rPh sb="3" eb="4">
      <t>アザ</t>
    </rPh>
    <rPh sb="4" eb="5">
      <t>タカラ</t>
    </rPh>
    <rPh sb="5" eb="6">
      <t>ツ</t>
    </rPh>
    <rPh sb="6" eb="8">
      <t>テラマエ</t>
    </rPh>
    <phoneticPr fontId="3"/>
  </si>
  <si>
    <t>民家前の胡桃採食</t>
    <rPh sb="0" eb="2">
      <t>ミンカ</t>
    </rPh>
    <rPh sb="2" eb="3">
      <t>マエ</t>
    </rPh>
    <rPh sb="4" eb="6">
      <t>クルミ</t>
    </rPh>
    <rPh sb="6" eb="8">
      <t>サイショク</t>
    </rPh>
    <phoneticPr fontId="3"/>
  </si>
  <si>
    <t>学校等へ連絡予定</t>
    <rPh sb="0" eb="2">
      <t>ガッコウ</t>
    </rPh>
    <rPh sb="2" eb="3">
      <t>トウ</t>
    </rPh>
    <rPh sb="4" eb="6">
      <t>レンラク</t>
    </rPh>
    <rPh sb="6" eb="8">
      <t>ヨテイ</t>
    </rPh>
    <phoneticPr fontId="3"/>
  </si>
  <si>
    <t>迫町佐沼字上舟丁</t>
    <rPh sb="0" eb="2">
      <t>ハサマチョウ</t>
    </rPh>
    <rPh sb="2" eb="4">
      <t>サヌマ</t>
    </rPh>
    <rPh sb="4" eb="5">
      <t>アザ</t>
    </rPh>
    <rPh sb="5" eb="6">
      <t>ジョウ</t>
    </rPh>
    <rPh sb="6" eb="7">
      <t>フネ</t>
    </rPh>
    <rPh sb="7" eb="8">
      <t>チョウ</t>
    </rPh>
    <phoneticPr fontId="3"/>
  </si>
  <si>
    <t>市街地の茂み</t>
    <rPh sb="0" eb="3">
      <t>シガイチ</t>
    </rPh>
    <rPh sb="4" eb="5">
      <t>シゲ</t>
    </rPh>
    <phoneticPr fontId="3"/>
  </si>
  <si>
    <t>防災無線・メール</t>
    <rPh sb="0" eb="2">
      <t>ボウサイ</t>
    </rPh>
    <rPh sb="2" eb="4">
      <t>ムセン</t>
    </rPh>
    <phoneticPr fontId="3"/>
  </si>
  <si>
    <t>2235</t>
  </si>
  <si>
    <t>宮床字四辻地内</t>
    <rPh sb="0" eb="2">
      <t>ミヤトコ</t>
    </rPh>
    <rPh sb="2" eb="3">
      <t>アザ</t>
    </rPh>
    <rPh sb="3" eb="4">
      <t>ヨン</t>
    </rPh>
    <rPh sb="4" eb="5">
      <t>ツジ</t>
    </rPh>
    <rPh sb="5" eb="7">
      <t>チナイ</t>
    </rPh>
    <phoneticPr fontId="3"/>
  </si>
  <si>
    <t>情報提供予定</t>
    <rPh sb="0" eb="2">
      <t>ジョウホウ</t>
    </rPh>
    <rPh sb="2" eb="4">
      <t>テイキョウ</t>
    </rPh>
    <rPh sb="4" eb="6">
      <t>ヨテイ</t>
    </rPh>
    <phoneticPr fontId="3"/>
  </si>
  <si>
    <t>宮床字中野</t>
    <rPh sb="0" eb="2">
      <t>ミヤトコ</t>
    </rPh>
    <rPh sb="2" eb="3">
      <t>アザ</t>
    </rPh>
    <rPh sb="3" eb="4">
      <t>ナカ</t>
    </rPh>
    <rPh sb="4" eb="5">
      <t>ノ</t>
    </rPh>
    <phoneticPr fontId="3"/>
  </si>
  <si>
    <t>民家前の柿の木</t>
    <rPh sb="0" eb="2">
      <t>ミンカ</t>
    </rPh>
    <rPh sb="2" eb="3">
      <t>マエ</t>
    </rPh>
    <rPh sb="4" eb="5">
      <t>カキ</t>
    </rPh>
    <rPh sb="6" eb="7">
      <t>キ</t>
    </rPh>
    <phoneticPr fontId="3"/>
  </si>
  <si>
    <t>富谷南裏地内付近</t>
    <rPh sb="0" eb="2">
      <t>トミヤ</t>
    </rPh>
    <rPh sb="2" eb="3">
      <t>ミナミ</t>
    </rPh>
    <rPh sb="3" eb="4">
      <t>ウラ</t>
    </rPh>
    <rPh sb="4" eb="5">
      <t>チ</t>
    </rPh>
    <rPh sb="5" eb="6">
      <t>ナイ</t>
    </rPh>
    <rPh sb="6" eb="8">
      <t>フキン</t>
    </rPh>
    <phoneticPr fontId="3"/>
  </si>
  <si>
    <t>福岡字雷神下地内</t>
    <rPh sb="0" eb="2">
      <t>フクオカ</t>
    </rPh>
    <rPh sb="2" eb="3">
      <t>アザ</t>
    </rPh>
    <rPh sb="3" eb="5">
      <t>ライジン</t>
    </rPh>
    <rPh sb="5" eb="6">
      <t>シタ</t>
    </rPh>
    <rPh sb="6" eb="8">
      <t>チナイ</t>
    </rPh>
    <phoneticPr fontId="3"/>
  </si>
  <si>
    <t>大倉字丸森地内</t>
    <rPh sb="0" eb="2">
      <t>オオクラ</t>
    </rPh>
    <rPh sb="2" eb="3">
      <t>アザ</t>
    </rPh>
    <rPh sb="3" eb="5">
      <t>マルモリ</t>
    </rPh>
    <rPh sb="5" eb="7">
      <t>チナイ</t>
    </rPh>
    <phoneticPr fontId="3"/>
  </si>
  <si>
    <t>朴沢字檀ノ原１３</t>
    <rPh sb="0" eb="2">
      <t>ホウザワ</t>
    </rPh>
    <rPh sb="2" eb="3">
      <t>アザ</t>
    </rPh>
    <rPh sb="3" eb="4">
      <t>ダン</t>
    </rPh>
    <rPh sb="5" eb="6">
      <t>ハラ</t>
    </rPh>
    <phoneticPr fontId="3"/>
  </si>
  <si>
    <t>民家西側庭園</t>
    <rPh sb="0" eb="2">
      <t>ミンカ</t>
    </rPh>
    <rPh sb="2" eb="4">
      <t>ニシガワ</t>
    </rPh>
    <rPh sb="4" eb="6">
      <t>テイエン</t>
    </rPh>
    <phoneticPr fontId="3"/>
  </si>
  <si>
    <t>30分間</t>
    <rPh sb="2" eb="4">
      <t>フンカン</t>
    </rPh>
    <phoneticPr fontId="3"/>
  </si>
  <si>
    <t>秋保町馬場字竹林地内</t>
    <rPh sb="0" eb="3">
      <t>アキウマチ</t>
    </rPh>
    <rPh sb="3" eb="5">
      <t>ババ</t>
    </rPh>
    <rPh sb="5" eb="6">
      <t>アザ</t>
    </rPh>
    <rPh sb="6" eb="8">
      <t>タケバヤシ</t>
    </rPh>
    <rPh sb="8" eb="10">
      <t>チナイ</t>
    </rPh>
    <phoneticPr fontId="3"/>
  </si>
  <si>
    <t>足痕・爪痕</t>
    <rPh sb="0" eb="2">
      <t>アシアト</t>
    </rPh>
    <rPh sb="3" eb="5">
      <t>ツメアト</t>
    </rPh>
    <phoneticPr fontId="3"/>
  </si>
  <si>
    <t>2309</t>
  </si>
  <si>
    <t>小角字大満寺２１－１</t>
    <rPh sb="0" eb="2">
      <t>オガク</t>
    </rPh>
    <rPh sb="2" eb="3">
      <t>アザ</t>
    </rPh>
    <rPh sb="3" eb="4">
      <t>ダイ</t>
    </rPh>
    <rPh sb="4" eb="5">
      <t>マン</t>
    </rPh>
    <rPh sb="5" eb="6">
      <t>ジ</t>
    </rPh>
    <phoneticPr fontId="3"/>
  </si>
  <si>
    <t>根白石字判在家向河原下</t>
    <rPh sb="0" eb="3">
      <t>ネノシロイシ</t>
    </rPh>
    <rPh sb="3" eb="4">
      <t>アザ</t>
    </rPh>
    <rPh sb="4" eb="5">
      <t>バン</t>
    </rPh>
    <rPh sb="5" eb="7">
      <t>ザイケ</t>
    </rPh>
    <rPh sb="7" eb="8">
      <t>ムカイ</t>
    </rPh>
    <rPh sb="8" eb="10">
      <t>カワラ</t>
    </rPh>
    <rPh sb="10" eb="11">
      <t>シタ</t>
    </rPh>
    <phoneticPr fontId="3"/>
  </si>
  <si>
    <t>不明,計４頭（親1頭，子３頭）</t>
    <rPh sb="7" eb="8">
      <t>オヤ</t>
    </rPh>
    <rPh sb="9" eb="10">
      <t>トウ</t>
    </rPh>
    <rPh sb="11" eb="12">
      <t>コ</t>
    </rPh>
    <rPh sb="13" eb="14">
      <t>トウ</t>
    </rPh>
    <phoneticPr fontId="3"/>
  </si>
  <si>
    <t>巡回調査・広報</t>
    <rPh sb="0" eb="2">
      <t>ジュンカイ</t>
    </rPh>
    <rPh sb="2" eb="4">
      <t>チョウサ</t>
    </rPh>
    <rPh sb="5" eb="7">
      <t>コウホウ</t>
    </rPh>
    <phoneticPr fontId="3"/>
  </si>
  <si>
    <t>豚舎</t>
    <rPh sb="0" eb="2">
      <t>トンシャ</t>
    </rPh>
    <phoneticPr fontId="3"/>
  </si>
  <si>
    <t>飼料捕食</t>
    <rPh sb="0" eb="2">
      <t>シリョウ</t>
    </rPh>
    <rPh sb="2" eb="4">
      <t>ホショク</t>
    </rPh>
    <phoneticPr fontId="3"/>
  </si>
  <si>
    <t>栗駒文字葛峰地内</t>
    <rPh sb="0" eb="2">
      <t>クリコマ</t>
    </rPh>
    <rPh sb="2" eb="4">
      <t>モジ</t>
    </rPh>
    <rPh sb="4" eb="5">
      <t>クズ</t>
    </rPh>
    <rPh sb="5" eb="6">
      <t>ミネ</t>
    </rPh>
    <rPh sb="6" eb="8">
      <t>チナイ</t>
    </rPh>
    <phoneticPr fontId="3"/>
  </si>
  <si>
    <t>一迫真坂字清水山辺沢地内</t>
    <rPh sb="0" eb="2">
      <t>イチハサマ</t>
    </rPh>
    <rPh sb="2" eb="4">
      <t>マサカ</t>
    </rPh>
    <rPh sb="4" eb="5">
      <t>アザ</t>
    </rPh>
    <rPh sb="5" eb="8">
      <t>シミズヤマ</t>
    </rPh>
    <rPh sb="8" eb="9">
      <t>ヘン</t>
    </rPh>
    <rPh sb="9" eb="10">
      <t>サワ</t>
    </rPh>
    <rPh sb="10" eb="12">
      <t>チナイ</t>
    </rPh>
    <phoneticPr fontId="3"/>
  </si>
  <si>
    <t>金成柧木沢５９－６</t>
    <rPh sb="0" eb="2">
      <t>カンナリ</t>
    </rPh>
    <rPh sb="3" eb="4">
      <t>キ</t>
    </rPh>
    <rPh sb="4" eb="5">
      <t>サワ</t>
    </rPh>
    <phoneticPr fontId="3"/>
  </si>
  <si>
    <t>自宅前作業場付近の柿の木</t>
    <rPh sb="0" eb="3">
      <t>ジタクマエ</t>
    </rPh>
    <rPh sb="3" eb="6">
      <t>サギョウバ</t>
    </rPh>
    <rPh sb="6" eb="8">
      <t>フキン</t>
    </rPh>
    <rPh sb="9" eb="10">
      <t>カキ</t>
    </rPh>
    <rPh sb="11" eb="12">
      <t>キ</t>
    </rPh>
    <phoneticPr fontId="3"/>
  </si>
  <si>
    <t>柿・爪痕・フン</t>
    <rPh sb="0" eb="1">
      <t>カキ</t>
    </rPh>
    <rPh sb="2" eb="4">
      <t>ツメアト</t>
    </rPh>
    <phoneticPr fontId="3"/>
  </si>
  <si>
    <t>宮床字磯ヶ沢二番地内</t>
    <rPh sb="0" eb="2">
      <t>ミヤトコ</t>
    </rPh>
    <rPh sb="2" eb="3">
      <t>アザ</t>
    </rPh>
    <rPh sb="3" eb="4">
      <t>イソ</t>
    </rPh>
    <rPh sb="5" eb="6">
      <t>サワ</t>
    </rPh>
    <rPh sb="6" eb="8">
      <t>ニバン</t>
    </rPh>
    <rPh sb="8" eb="10">
      <t>チナイ</t>
    </rPh>
    <phoneticPr fontId="3"/>
  </si>
  <si>
    <t>柿の木</t>
    <rPh sb="0" eb="1">
      <t>カキ</t>
    </rPh>
    <rPh sb="2" eb="3">
      <t>キ</t>
    </rPh>
    <phoneticPr fontId="3"/>
  </si>
  <si>
    <t>根白石字下町</t>
    <rPh sb="0" eb="3">
      <t>ネノシロイシ</t>
    </rPh>
    <rPh sb="3" eb="4">
      <t>アザ</t>
    </rPh>
    <rPh sb="4" eb="6">
      <t>シタマチ</t>
    </rPh>
    <phoneticPr fontId="3"/>
  </si>
  <si>
    <t>根白石交番東側</t>
    <rPh sb="0" eb="3">
      <t>ネノシロイシ</t>
    </rPh>
    <rPh sb="3" eb="5">
      <t>コウバン</t>
    </rPh>
    <rPh sb="5" eb="7">
      <t>ヒガシガワ</t>
    </rPh>
    <phoneticPr fontId="3"/>
  </si>
  <si>
    <t>秋保町湯元字平倉１９－１地内</t>
    <rPh sb="0" eb="3">
      <t>アキウマチ</t>
    </rPh>
    <rPh sb="3" eb="5">
      <t>ユモト</t>
    </rPh>
    <rPh sb="5" eb="6">
      <t>アザ</t>
    </rPh>
    <rPh sb="6" eb="8">
      <t>ヒラクラ</t>
    </rPh>
    <rPh sb="12" eb="14">
      <t>チナイ</t>
    </rPh>
    <phoneticPr fontId="3"/>
  </si>
  <si>
    <t>坪沼字相の原１０９</t>
    <rPh sb="0" eb="2">
      <t>ツボヌマ</t>
    </rPh>
    <rPh sb="2" eb="3">
      <t>アザ</t>
    </rPh>
    <rPh sb="3" eb="4">
      <t>アイ</t>
    </rPh>
    <rPh sb="5" eb="6">
      <t>ハラ</t>
    </rPh>
    <phoneticPr fontId="3"/>
  </si>
  <si>
    <t>追い払い花火を実施</t>
    <rPh sb="0" eb="1">
      <t>オ</t>
    </rPh>
    <rPh sb="2" eb="3">
      <t>ハラ</t>
    </rPh>
    <rPh sb="4" eb="6">
      <t>ハナビ</t>
    </rPh>
    <rPh sb="7" eb="9">
      <t>ジッシ</t>
    </rPh>
    <phoneticPr fontId="3"/>
  </si>
  <si>
    <t>郷六字郷六山地内</t>
    <rPh sb="0" eb="2">
      <t>ゴウロク</t>
    </rPh>
    <rPh sb="2" eb="3">
      <t>アザ</t>
    </rPh>
    <rPh sb="3" eb="5">
      <t>ゴウロク</t>
    </rPh>
    <rPh sb="5" eb="6">
      <t>ヤマ</t>
    </rPh>
    <rPh sb="6" eb="8">
      <t>チナイ</t>
    </rPh>
    <phoneticPr fontId="3"/>
  </si>
  <si>
    <t>0550</t>
  </si>
  <si>
    <t>愛子中央四丁目地内</t>
    <rPh sb="0" eb="2">
      <t>アヤシ</t>
    </rPh>
    <rPh sb="2" eb="4">
      <t>チュウオウ</t>
    </rPh>
    <rPh sb="4" eb="7">
      <t>ヨンチョウメ</t>
    </rPh>
    <rPh sb="7" eb="9">
      <t>チナイ</t>
    </rPh>
    <phoneticPr fontId="3"/>
  </si>
  <si>
    <t>胡桃・爪痕</t>
    <rPh sb="0" eb="2">
      <t>クルミ</t>
    </rPh>
    <rPh sb="3" eb="5">
      <t>ツメアト</t>
    </rPh>
    <phoneticPr fontId="3"/>
  </si>
  <si>
    <t>熊ヶ根字檀の原地内</t>
    <rPh sb="0" eb="3">
      <t>クマガネ</t>
    </rPh>
    <rPh sb="3" eb="4">
      <t>アザ</t>
    </rPh>
    <rPh sb="4" eb="5">
      <t>ダン</t>
    </rPh>
    <rPh sb="6" eb="7">
      <t>ハラ</t>
    </rPh>
    <rPh sb="7" eb="9">
      <t>チナイ</t>
    </rPh>
    <phoneticPr fontId="3"/>
  </si>
  <si>
    <t>広瀬川方向へ</t>
    <rPh sb="0" eb="2">
      <t>ヒロセ</t>
    </rPh>
    <rPh sb="2" eb="3">
      <t>ガワ</t>
    </rPh>
    <rPh sb="3" eb="5">
      <t>ホウコウ</t>
    </rPh>
    <phoneticPr fontId="3"/>
  </si>
  <si>
    <t>芋沢字畑前地内</t>
    <rPh sb="0" eb="2">
      <t>イモザワ</t>
    </rPh>
    <rPh sb="2" eb="3">
      <t>アザ</t>
    </rPh>
    <rPh sb="3" eb="4">
      <t>ハタケ</t>
    </rPh>
    <rPh sb="4" eb="5">
      <t>マエ</t>
    </rPh>
    <rPh sb="5" eb="7">
      <t>チナイ</t>
    </rPh>
    <phoneticPr fontId="3"/>
  </si>
  <si>
    <t>ビニールハウス破損</t>
    <rPh sb="7" eb="9">
      <t>ハソン</t>
    </rPh>
    <phoneticPr fontId="3"/>
  </si>
  <si>
    <t>古川雨生沢字蛇沢地内</t>
    <rPh sb="0" eb="2">
      <t>フルカワ</t>
    </rPh>
    <rPh sb="2" eb="3">
      <t>アメ</t>
    </rPh>
    <rPh sb="3" eb="4">
      <t>ショウ</t>
    </rPh>
    <rPh sb="4" eb="5">
      <t>サワ</t>
    </rPh>
    <rPh sb="5" eb="6">
      <t>アザ</t>
    </rPh>
    <rPh sb="6" eb="7">
      <t>ヘビ</t>
    </rPh>
    <rPh sb="7" eb="8">
      <t>サワ</t>
    </rPh>
    <rPh sb="8" eb="10">
      <t>チナイ</t>
    </rPh>
    <phoneticPr fontId="3"/>
  </si>
  <si>
    <t>八幡七丁目４－６</t>
    <rPh sb="0" eb="2">
      <t>ハチマン</t>
    </rPh>
    <rPh sb="2" eb="3">
      <t>ナナ</t>
    </rPh>
    <rPh sb="3" eb="5">
      <t>チョウメ</t>
    </rPh>
    <phoneticPr fontId="3"/>
  </si>
  <si>
    <t>民家庭先</t>
    <rPh sb="0" eb="2">
      <t>ミンカ</t>
    </rPh>
    <rPh sb="2" eb="4">
      <t>ニワサキ</t>
    </rPh>
    <phoneticPr fontId="3"/>
  </si>
  <si>
    <t>荒巻青葉５１９－１３９９</t>
    <rPh sb="0" eb="2">
      <t>アラマキ</t>
    </rPh>
    <rPh sb="2" eb="4">
      <t>アオバ</t>
    </rPh>
    <phoneticPr fontId="3"/>
  </si>
  <si>
    <t>山林内を移動</t>
    <rPh sb="0" eb="3">
      <t>サンリンナイ</t>
    </rPh>
    <rPh sb="4" eb="6">
      <t>イドウ</t>
    </rPh>
    <phoneticPr fontId="3"/>
  </si>
  <si>
    <t>新川字土手下地内</t>
    <rPh sb="0" eb="2">
      <t>シンカワ</t>
    </rPh>
    <rPh sb="2" eb="3">
      <t>アザ</t>
    </rPh>
    <rPh sb="3" eb="5">
      <t>ドテ</t>
    </rPh>
    <rPh sb="5" eb="6">
      <t>シタ</t>
    </rPh>
    <rPh sb="6" eb="8">
      <t>チナイ</t>
    </rPh>
    <phoneticPr fontId="3"/>
  </si>
  <si>
    <t>路肩にいた</t>
    <rPh sb="0" eb="2">
      <t>ロカタ</t>
    </rPh>
    <phoneticPr fontId="3"/>
  </si>
  <si>
    <t>上愛子字小塩前地内</t>
    <rPh sb="0" eb="3">
      <t>カミアヤシ</t>
    </rPh>
    <rPh sb="3" eb="4">
      <t>アザ</t>
    </rPh>
    <rPh sb="4" eb="5">
      <t>ショウ</t>
    </rPh>
    <rPh sb="5" eb="6">
      <t>シオ</t>
    </rPh>
    <rPh sb="6" eb="7">
      <t>マエ</t>
    </rPh>
    <rPh sb="7" eb="9">
      <t>チナイ</t>
    </rPh>
    <phoneticPr fontId="3"/>
  </si>
  <si>
    <t>痕跡・誘引物見当たらない</t>
    <rPh sb="0" eb="2">
      <t>コンセキ</t>
    </rPh>
    <rPh sb="3" eb="5">
      <t>ユウイン</t>
    </rPh>
    <rPh sb="5" eb="6">
      <t>ブツ</t>
    </rPh>
    <rPh sb="6" eb="8">
      <t>ミア</t>
    </rPh>
    <phoneticPr fontId="3"/>
  </si>
  <si>
    <t>芋沢字大堀地内</t>
    <rPh sb="0" eb="2">
      <t>イモザワ</t>
    </rPh>
    <rPh sb="2" eb="3">
      <t>アザ</t>
    </rPh>
    <rPh sb="3" eb="5">
      <t>オオホリ</t>
    </rPh>
    <rPh sb="5" eb="7">
      <t>チナイ</t>
    </rPh>
    <phoneticPr fontId="3"/>
  </si>
  <si>
    <t>爪痕・フン</t>
    <rPh sb="0" eb="2">
      <t>ツメアト</t>
    </rPh>
    <phoneticPr fontId="3"/>
  </si>
  <si>
    <t>誘引物除去指導・情報提供</t>
    <rPh sb="0" eb="2">
      <t>ユウイン</t>
    </rPh>
    <rPh sb="2" eb="3">
      <t>ブツ</t>
    </rPh>
    <rPh sb="3" eb="5">
      <t>ジョキョ</t>
    </rPh>
    <rPh sb="5" eb="7">
      <t>シドウ</t>
    </rPh>
    <rPh sb="8" eb="10">
      <t>ジョウホウ</t>
    </rPh>
    <rPh sb="10" eb="12">
      <t>テイキョウ</t>
    </rPh>
    <phoneticPr fontId="3"/>
  </si>
  <si>
    <t>集会所裏</t>
    <rPh sb="0" eb="2">
      <t>シュウカイ</t>
    </rPh>
    <rPh sb="2" eb="3">
      <t>ジョ</t>
    </rPh>
    <rPh sb="3" eb="4">
      <t>ウラ</t>
    </rPh>
    <phoneticPr fontId="3"/>
  </si>
  <si>
    <t>秋保町長袋字宿３９地内</t>
    <rPh sb="0" eb="2">
      <t>アキウ</t>
    </rPh>
    <rPh sb="2" eb="4">
      <t>マチナガ</t>
    </rPh>
    <rPh sb="4" eb="5">
      <t>フクロ</t>
    </rPh>
    <rPh sb="5" eb="6">
      <t>アザ</t>
    </rPh>
    <rPh sb="6" eb="7">
      <t>ヤド</t>
    </rPh>
    <rPh sb="9" eb="11">
      <t>チナイ</t>
    </rPh>
    <phoneticPr fontId="3"/>
  </si>
  <si>
    <t>畑横断</t>
    <rPh sb="0" eb="1">
      <t>ハタケ</t>
    </rPh>
    <rPh sb="1" eb="3">
      <t>オウダン</t>
    </rPh>
    <phoneticPr fontId="3"/>
  </si>
  <si>
    <t>芋沢字栗生沢地内</t>
    <rPh sb="0" eb="2">
      <t>イモザワ</t>
    </rPh>
    <rPh sb="2" eb="3">
      <t>アザ</t>
    </rPh>
    <rPh sb="3" eb="5">
      <t>クリウ</t>
    </rPh>
    <rPh sb="5" eb="6">
      <t>サワ</t>
    </rPh>
    <rPh sb="6" eb="8">
      <t>チナイ</t>
    </rPh>
    <phoneticPr fontId="3"/>
  </si>
  <si>
    <t>新川字清水頭地内</t>
    <rPh sb="0" eb="2">
      <t>シンカワ</t>
    </rPh>
    <rPh sb="2" eb="3">
      <t>アザ</t>
    </rPh>
    <rPh sb="3" eb="6">
      <t>シミズカシラ</t>
    </rPh>
    <rPh sb="6" eb="8">
      <t>チナイ</t>
    </rPh>
    <phoneticPr fontId="3"/>
  </si>
  <si>
    <t>岩出山字上真山西風北沢地内</t>
    <rPh sb="0" eb="3">
      <t>イワデヤマ</t>
    </rPh>
    <rPh sb="3" eb="4">
      <t>アザ</t>
    </rPh>
    <rPh sb="4" eb="5">
      <t>ウエ</t>
    </rPh>
    <rPh sb="5" eb="7">
      <t>マヤマ</t>
    </rPh>
    <rPh sb="7" eb="9">
      <t>ニシカゼ</t>
    </rPh>
    <rPh sb="9" eb="11">
      <t>キタサワ</t>
    </rPh>
    <rPh sb="11" eb="13">
      <t>チナイ</t>
    </rPh>
    <phoneticPr fontId="3"/>
  </si>
  <si>
    <t>誘引物除去等</t>
    <rPh sb="0" eb="2">
      <t>ユウイン</t>
    </rPh>
    <rPh sb="2" eb="3">
      <t>ブツ</t>
    </rPh>
    <rPh sb="3" eb="5">
      <t>ジョキョ</t>
    </rPh>
    <rPh sb="5" eb="6">
      <t>トウ</t>
    </rPh>
    <phoneticPr fontId="3"/>
  </si>
  <si>
    <t>荒巻字青葉６９２</t>
    <rPh sb="0" eb="2">
      <t>アラマキ</t>
    </rPh>
    <rPh sb="2" eb="3">
      <t>アザ</t>
    </rPh>
    <rPh sb="3" eb="5">
      <t>アオバ</t>
    </rPh>
    <phoneticPr fontId="3"/>
  </si>
  <si>
    <t>コンポスト荒らされた・柿</t>
    <rPh sb="5" eb="6">
      <t>ア</t>
    </rPh>
    <rPh sb="11" eb="12">
      <t>カキ</t>
    </rPh>
    <phoneticPr fontId="3"/>
  </si>
  <si>
    <t>秋保町境野字漆方４５地内</t>
    <rPh sb="0" eb="3">
      <t>アキウマチ</t>
    </rPh>
    <rPh sb="3" eb="5">
      <t>サカイノ</t>
    </rPh>
    <rPh sb="5" eb="6">
      <t>アザ</t>
    </rPh>
    <rPh sb="6" eb="7">
      <t>ウルシ</t>
    </rPh>
    <rPh sb="7" eb="8">
      <t>カタ</t>
    </rPh>
    <rPh sb="10" eb="12">
      <t>チナイ</t>
    </rPh>
    <phoneticPr fontId="3"/>
  </si>
  <si>
    <t>柿の木折られる音</t>
    <rPh sb="0" eb="1">
      <t>カキ</t>
    </rPh>
    <rPh sb="2" eb="3">
      <t>キ</t>
    </rPh>
    <rPh sb="3" eb="4">
      <t>オ</t>
    </rPh>
    <rPh sb="7" eb="8">
      <t>オト</t>
    </rPh>
    <phoneticPr fontId="3"/>
  </si>
  <si>
    <t>岩出山字細峯１３番地内</t>
    <rPh sb="0" eb="3">
      <t>イワデヤマ</t>
    </rPh>
    <rPh sb="3" eb="4">
      <t>アザ</t>
    </rPh>
    <rPh sb="4" eb="5">
      <t>ホソ</t>
    </rPh>
    <rPh sb="5" eb="6">
      <t>ミネ</t>
    </rPh>
    <rPh sb="8" eb="10">
      <t>バンチ</t>
    </rPh>
    <rPh sb="10" eb="11">
      <t>ナイ</t>
    </rPh>
    <phoneticPr fontId="3"/>
  </si>
  <si>
    <t>民家近くの柿の木</t>
    <rPh sb="0" eb="2">
      <t>ミンカ</t>
    </rPh>
    <rPh sb="2" eb="3">
      <t>チカ</t>
    </rPh>
    <rPh sb="5" eb="6">
      <t>カキ</t>
    </rPh>
    <rPh sb="7" eb="8">
      <t>キ</t>
    </rPh>
    <phoneticPr fontId="3"/>
  </si>
  <si>
    <t>誘引物除去を指導</t>
    <rPh sb="0" eb="2">
      <t>ユウイン</t>
    </rPh>
    <rPh sb="2" eb="3">
      <t>ブツ</t>
    </rPh>
    <rPh sb="3" eb="5">
      <t>ジョキョ</t>
    </rPh>
    <rPh sb="6" eb="8">
      <t>シドウ</t>
    </rPh>
    <phoneticPr fontId="3"/>
  </si>
  <si>
    <t>2230</t>
  </si>
  <si>
    <t>秋保町長袋字国久２４付近</t>
    <rPh sb="0" eb="3">
      <t>アキウマチ</t>
    </rPh>
    <rPh sb="3" eb="4">
      <t>ナガ</t>
    </rPh>
    <rPh sb="4" eb="5">
      <t>フクロ</t>
    </rPh>
    <rPh sb="5" eb="6">
      <t>アザ</t>
    </rPh>
    <rPh sb="6" eb="8">
      <t>クニヒサ</t>
    </rPh>
    <rPh sb="10" eb="12">
      <t>フキン</t>
    </rPh>
    <phoneticPr fontId="3"/>
  </si>
  <si>
    <t>イノシシ痕跡確認</t>
    <rPh sb="4" eb="6">
      <t>コンセキ</t>
    </rPh>
    <rPh sb="6" eb="8">
      <t>カクニン</t>
    </rPh>
    <phoneticPr fontId="3"/>
  </si>
  <si>
    <t>茂庭字向根１０－４</t>
    <rPh sb="0" eb="2">
      <t>モニワ</t>
    </rPh>
    <rPh sb="2" eb="3">
      <t>アザ</t>
    </rPh>
    <rPh sb="3" eb="4">
      <t>ムカイ</t>
    </rPh>
    <rPh sb="4" eb="5">
      <t>ネ</t>
    </rPh>
    <phoneticPr fontId="3"/>
  </si>
  <si>
    <t>広報巡回</t>
    <rPh sb="0" eb="2">
      <t>コウホウ</t>
    </rPh>
    <rPh sb="2" eb="4">
      <t>ジュンカイ</t>
    </rPh>
    <phoneticPr fontId="3"/>
  </si>
  <si>
    <t>秋保町境野字浜井場８－１地内</t>
    <rPh sb="0" eb="3">
      <t>アキウマチ</t>
    </rPh>
    <rPh sb="3" eb="5">
      <t>サカイノ</t>
    </rPh>
    <rPh sb="5" eb="6">
      <t>アザ</t>
    </rPh>
    <rPh sb="6" eb="8">
      <t>ハマイ</t>
    </rPh>
    <rPh sb="8" eb="9">
      <t>バ</t>
    </rPh>
    <rPh sb="12" eb="14">
      <t>チナイ</t>
    </rPh>
    <phoneticPr fontId="3"/>
  </si>
  <si>
    <t>芋沢字大勝草畑地内</t>
    <rPh sb="0" eb="2">
      <t>イモザワ</t>
    </rPh>
    <rPh sb="2" eb="3">
      <t>アザ</t>
    </rPh>
    <rPh sb="3" eb="5">
      <t>オオカチ</t>
    </rPh>
    <rPh sb="5" eb="6">
      <t>グサ</t>
    </rPh>
    <rPh sb="6" eb="8">
      <t>ハタチ</t>
    </rPh>
    <rPh sb="8" eb="9">
      <t>ナイ</t>
    </rPh>
    <phoneticPr fontId="3"/>
  </si>
  <si>
    <t>フン・足痕・踏み倒し</t>
    <rPh sb="3" eb="5">
      <t>アシアト</t>
    </rPh>
    <rPh sb="6" eb="7">
      <t>フ</t>
    </rPh>
    <rPh sb="8" eb="9">
      <t>タオ</t>
    </rPh>
    <phoneticPr fontId="3"/>
  </si>
  <si>
    <t>芋沢字黒森山地内</t>
    <rPh sb="0" eb="2">
      <t>イモザワ</t>
    </rPh>
    <rPh sb="2" eb="3">
      <t>アザ</t>
    </rPh>
    <rPh sb="3" eb="5">
      <t>クロモリ</t>
    </rPh>
    <rPh sb="5" eb="6">
      <t>ヤマ</t>
    </rPh>
    <rPh sb="6" eb="8">
      <t>チナイ</t>
    </rPh>
    <phoneticPr fontId="3"/>
  </si>
  <si>
    <t>金成大梨地内栗駒ファーム敷地</t>
    <rPh sb="0" eb="2">
      <t>カンナリ</t>
    </rPh>
    <rPh sb="2" eb="4">
      <t>オオナシ</t>
    </rPh>
    <rPh sb="4" eb="6">
      <t>チナイ</t>
    </rPh>
    <rPh sb="6" eb="8">
      <t>クリコマ</t>
    </rPh>
    <rPh sb="12" eb="14">
      <t>シキチ</t>
    </rPh>
    <phoneticPr fontId="3"/>
  </si>
  <si>
    <t>フン・飼料タンク破損</t>
    <rPh sb="3" eb="5">
      <t>シリョウ</t>
    </rPh>
    <rPh sb="8" eb="10">
      <t>ハソン</t>
    </rPh>
    <phoneticPr fontId="3"/>
  </si>
  <si>
    <t>養鶏16羽・フン・爪痕</t>
    <rPh sb="0" eb="2">
      <t>ヨウケイ</t>
    </rPh>
    <rPh sb="4" eb="5">
      <t>ワ</t>
    </rPh>
    <rPh sb="9" eb="11">
      <t>ツメアト</t>
    </rPh>
    <phoneticPr fontId="3"/>
  </si>
  <si>
    <t>鶯沢南郷飯の森地内</t>
    <rPh sb="0" eb="2">
      <t>ウグイスザワ</t>
    </rPh>
    <rPh sb="2" eb="4">
      <t>ナンゴウ</t>
    </rPh>
    <rPh sb="4" eb="5">
      <t>イイ</t>
    </rPh>
    <rPh sb="6" eb="7">
      <t>モリ</t>
    </rPh>
    <rPh sb="7" eb="9">
      <t>チナイ</t>
    </rPh>
    <phoneticPr fontId="3"/>
  </si>
  <si>
    <t>甘柿・爪痕・フン</t>
    <rPh sb="0" eb="2">
      <t>アマガキ</t>
    </rPh>
    <rPh sb="3" eb="5">
      <t>ツメアト</t>
    </rPh>
    <phoneticPr fontId="3"/>
  </si>
  <si>
    <t>鶯沢袋本宿沖地内</t>
    <rPh sb="0" eb="2">
      <t>ウグイスザワ</t>
    </rPh>
    <rPh sb="2" eb="3">
      <t>フクロ</t>
    </rPh>
    <rPh sb="3" eb="4">
      <t>モト</t>
    </rPh>
    <rPh sb="4" eb="5">
      <t>ヤド</t>
    </rPh>
    <rPh sb="5" eb="6">
      <t>オキ</t>
    </rPh>
    <rPh sb="6" eb="8">
      <t>チナイ</t>
    </rPh>
    <phoneticPr fontId="3"/>
  </si>
  <si>
    <t>本宿分水工付近</t>
    <rPh sb="0" eb="2">
      <t>ホンジュク</t>
    </rPh>
    <rPh sb="2" eb="3">
      <t>ブン</t>
    </rPh>
    <rPh sb="3" eb="4">
      <t>スイ</t>
    </rPh>
    <rPh sb="4" eb="5">
      <t>コウ</t>
    </rPh>
    <rPh sb="5" eb="7">
      <t>フキン</t>
    </rPh>
    <phoneticPr fontId="3"/>
  </si>
  <si>
    <t>水田内で跳ねていた</t>
    <rPh sb="0" eb="2">
      <t>スイデン</t>
    </rPh>
    <rPh sb="2" eb="3">
      <t>ナイ</t>
    </rPh>
    <rPh sb="4" eb="5">
      <t>ハ</t>
    </rPh>
    <phoneticPr fontId="3"/>
  </si>
  <si>
    <t>栗駒稲屋堤地内</t>
    <rPh sb="0" eb="2">
      <t>クリコマ</t>
    </rPh>
    <rPh sb="2" eb="3">
      <t>イナ</t>
    </rPh>
    <rPh sb="3" eb="4">
      <t>ヤ</t>
    </rPh>
    <rPh sb="4" eb="5">
      <t>ツツミ</t>
    </rPh>
    <rPh sb="5" eb="7">
      <t>チナイ</t>
    </rPh>
    <phoneticPr fontId="3"/>
  </si>
  <si>
    <t>集会所周辺</t>
    <rPh sb="0" eb="3">
      <t>シュウカイジョ</t>
    </rPh>
    <rPh sb="3" eb="5">
      <t>シュウヘン</t>
    </rPh>
    <phoneticPr fontId="3"/>
  </si>
  <si>
    <t>鶯沢南郷松ヶ崎地内</t>
    <rPh sb="0" eb="2">
      <t>ウグイスザワ</t>
    </rPh>
    <rPh sb="2" eb="4">
      <t>ナンゴウ</t>
    </rPh>
    <rPh sb="4" eb="7">
      <t>マツガサキ</t>
    </rPh>
    <rPh sb="7" eb="9">
      <t>チナイ</t>
    </rPh>
    <phoneticPr fontId="3"/>
  </si>
  <si>
    <t>農耕地法面</t>
    <rPh sb="0" eb="3">
      <t>ノウコウチ</t>
    </rPh>
    <rPh sb="3" eb="5">
      <t>ノリメン</t>
    </rPh>
    <phoneticPr fontId="3"/>
  </si>
  <si>
    <t>一迫柳目馬伏沢地内</t>
    <rPh sb="0" eb="2">
      <t>イチハサマ</t>
    </rPh>
    <rPh sb="2" eb="3">
      <t>ヤナギ</t>
    </rPh>
    <rPh sb="3" eb="4">
      <t>メ</t>
    </rPh>
    <rPh sb="4" eb="5">
      <t>ウマ</t>
    </rPh>
    <rPh sb="5" eb="6">
      <t>フ</t>
    </rPh>
    <rPh sb="6" eb="7">
      <t>サワ</t>
    </rPh>
    <rPh sb="7" eb="9">
      <t>チナイ</t>
    </rPh>
    <phoneticPr fontId="3"/>
  </si>
  <si>
    <t>2010</t>
  </si>
  <si>
    <t>金成三沢地内</t>
    <rPh sb="0" eb="2">
      <t>カンナリ</t>
    </rPh>
    <rPh sb="2" eb="4">
      <t>ミサワ</t>
    </rPh>
    <rPh sb="4" eb="6">
      <t>チナイ</t>
    </rPh>
    <phoneticPr fontId="3"/>
  </si>
  <si>
    <t>鶯沢南郷町田地内</t>
    <rPh sb="0" eb="2">
      <t>ウグイスザワ</t>
    </rPh>
    <rPh sb="2" eb="4">
      <t>ナンゴウ</t>
    </rPh>
    <rPh sb="4" eb="6">
      <t>マチダ</t>
    </rPh>
    <rPh sb="6" eb="8">
      <t>チナイ</t>
    </rPh>
    <phoneticPr fontId="3"/>
  </si>
  <si>
    <t>渋柿</t>
    <rPh sb="0" eb="2">
      <t>シブガキ</t>
    </rPh>
    <phoneticPr fontId="3"/>
  </si>
  <si>
    <t>栗駒松倉高田地内</t>
    <rPh sb="0" eb="2">
      <t>クリコマ</t>
    </rPh>
    <rPh sb="2" eb="4">
      <t>マツクラ</t>
    </rPh>
    <rPh sb="4" eb="6">
      <t>タカダ</t>
    </rPh>
    <rPh sb="6" eb="8">
      <t>チナイ</t>
    </rPh>
    <phoneticPr fontId="3"/>
  </si>
  <si>
    <t>栗駒文字細越６５－５</t>
    <rPh sb="0" eb="2">
      <t>クリコマ</t>
    </rPh>
    <rPh sb="2" eb="4">
      <t>モジ</t>
    </rPh>
    <rPh sb="4" eb="5">
      <t>ホソ</t>
    </rPh>
    <rPh sb="5" eb="6">
      <t>コ</t>
    </rPh>
    <phoneticPr fontId="3"/>
  </si>
  <si>
    <t>木下にとどまる</t>
    <rPh sb="0" eb="2">
      <t>キノシタ</t>
    </rPh>
    <phoneticPr fontId="3"/>
  </si>
  <si>
    <t>1558</t>
  </si>
  <si>
    <t>瀬峰藤沢瀬嶺地内</t>
    <rPh sb="0" eb="2">
      <t>セミネ</t>
    </rPh>
    <rPh sb="2" eb="4">
      <t>フジサワ</t>
    </rPh>
    <rPh sb="4" eb="5">
      <t>セ</t>
    </rPh>
    <rPh sb="5" eb="6">
      <t>ミネ</t>
    </rPh>
    <rPh sb="6" eb="8">
      <t>チナイ</t>
    </rPh>
    <phoneticPr fontId="3"/>
  </si>
  <si>
    <t>一迫北沢一本松北地内</t>
    <rPh sb="0" eb="2">
      <t>イチハサマ</t>
    </rPh>
    <rPh sb="2" eb="4">
      <t>キタサワ</t>
    </rPh>
    <rPh sb="4" eb="7">
      <t>イッポンマツ</t>
    </rPh>
    <rPh sb="7" eb="8">
      <t>キタ</t>
    </rPh>
    <rPh sb="8" eb="10">
      <t>チナイ</t>
    </rPh>
    <phoneticPr fontId="3"/>
  </si>
  <si>
    <t>対応検討中</t>
    <rPh sb="0" eb="2">
      <t>タイオウ</t>
    </rPh>
    <rPh sb="2" eb="5">
      <t>ケントウチュウ</t>
    </rPh>
    <phoneticPr fontId="3"/>
  </si>
  <si>
    <t>一迫北沢西田地内</t>
    <rPh sb="0" eb="2">
      <t>イチハサマ</t>
    </rPh>
    <rPh sb="2" eb="4">
      <t>キタサワ</t>
    </rPh>
    <rPh sb="4" eb="6">
      <t>ニシダ</t>
    </rPh>
    <rPh sb="6" eb="8">
      <t>チナイ</t>
    </rPh>
    <phoneticPr fontId="3"/>
  </si>
  <si>
    <t>養鶏8羽・フン・爪痕</t>
    <rPh sb="0" eb="2">
      <t>ヨウケイ</t>
    </rPh>
    <rPh sb="3" eb="4">
      <t>ワ</t>
    </rPh>
    <rPh sb="8" eb="10">
      <t>ツメアト</t>
    </rPh>
    <phoneticPr fontId="3"/>
  </si>
  <si>
    <t>現場撮影</t>
    <rPh sb="0" eb="2">
      <t>ゲンバ</t>
    </rPh>
    <rPh sb="2" eb="4">
      <t>サツエイ</t>
    </rPh>
    <phoneticPr fontId="3"/>
  </si>
  <si>
    <t>甘柿</t>
    <rPh sb="0" eb="2">
      <t>アマガキ</t>
    </rPh>
    <phoneticPr fontId="3"/>
  </si>
  <si>
    <t>柿・フン・足痕</t>
    <rPh sb="0" eb="1">
      <t>カキ</t>
    </rPh>
    <rPh sb="5" eb="7">
      <t>アシアト</t>
    </rPh>
    <phoneticPr fontId="3"/>
  </si>
  <si>
    <t>１４ｃｍ・フン</t>
  </si>
  <si>
    <t>栗駒深谷本桐１２７</t>
    <rPh sb="0" eb="2">
      <t>クリコマ</t>
    </rPh>
    <rPh sb="2" eb="4">
      <t>フカヤ</t>
    </rPh>
    <rPh sb="4" eb="5">
      <t>ホン</t>
    </rPh>
    <rPh sb="5" eb="6">
      <t>ギリ</t>
    </rPh>
    <phoneticPr fontId="3"/>
  </si>
  <si>
    <t>栗駒鳥沢的場５５</t>
    <rPh sb="0" eb="2">
      <t>クリコマ</t>
    </rPh>
    <rPh sb="2" eb="4">
      <t>トリサワ</t>
    </rPh>
    <rPh sb="4" eb="6">
      <t>マトバ</t>
    </rPh>
    <phoneticPr fontId="3"/>
  </si>
  <si>
    <t>牛餌保管庫</t>
    <rPh sb="0" eb="1">
      <t>ウシ</t>
    </rPh>
    <rPh sb="1" eb="2">
      <t>エサ</t>
    </rPh>
    <rPh sb="2" eb="5">
      <t>ホカンコ</t>
    </rPh>
    <phoneticPr fontId="3"/>
  </si>
  <si>
    <t>字瀬見原地内</t>
    <rPh sb="0" eb="1">
      <t>アザ</t>
    </rPh>
    <rPh sb="1" eb="2">
      <t>セ</t>
    </rPh>
    <rPh sb="2" eb="3">
      <t>ミ</t>
    </rPh>
    <rPh sb="3" eb="4">
      <t>ハラ</t>
    </rPh>
    <rPh sb="4" eb="6">
      <t>チナイ</t>
    </rPh>
    <phoneticPr fontId="3"/>
  </si>
  <si>
    <t>住宅近くの柿の木</t>
    <rPh sb="0" eb="2">
      <t>ジュウタク</t>
    </rPh>
    <rPh sb="2" eb="3">
      <t>チカ</t>
    </rPh>
    <rPh sb="5" eb="6">
      <t>カキ</t>
    </rPh>
    <rPh sb="7" eb="8">
      <t>キ</t>
    </rPh>
    <phoneticPr fontId="3"/>
  </si>
  <si>
    <t>中山台４丁目地内</t>
    <rPh sb="0" eb="3">
      <t>ナカヤマダイ</t>
    </rPh>
    <rPh sb="4" eb="6">
      <t>チョウメ</t>
    </rPh>
    <rPh sb="6" eb="8">
      <t>チナイ</t>
    </rPh>
    <phoneticPr fontId="3"/>
  </si>
  <si>
    <t>上愛子字上十三枚田地内</t>
    <rPh sb="0" eb="3">
      <t>カミアヤシ</t>
    </rPh>
    <rPh sb="3" eb="4">
      <t>アザ</t>
    </rPh>
    <rPh sb="4" eb="5">
      <t>ウエ</t>
    </rPh>
    <rPh sb="5" eb="7">
      <t>ジュウサン</t>
    </rPh>
    <rPh sb="7" eb="8">
      <t>マイ</t>
    </rPh>
    <rPh sb="8" eb="9">
      <t>タ</t>
    </rPh>
    <rPh sb="9" eb="11">
      <t>チナイ</t>
    </rPh>
    <phoneticPr fontId="3"/>
  </si>
  <si>
    <t>柿の木に登っていた・爪痕，足痕，獣道確認</t>
    <rPh sb="0" eb="1">
      <t>カキ</t>
    </rPh>
    <rPh sb="2" eb="3">
      <t>キ</t>
    </rPh>
    <rPh sb="4" eb="5">
      <t>ノボ</t>
    </rPh>
    <rPh sb="10" eb="12">
      <t>ツメアト</t>
    </rPh>
    <rPh sb="13" eb="15">
      <t>アシアト</t>
    </rPh>
    <rPh sb="16" eb="18">
      <t>ケモノミチ</t>
    </rPh>
    <rPh sb="18" eb="20">
      <t>カクニン</t>
    </rPh>
    <phoneticPr fontId="3"/>
  </si>
  <si>
    <t>新川字中屋敷地内</t>
    <rPh sb="0" eb="2">
      <t>シンカワ</t>
    </rPh>
    <rPh sb="2" eb="3">
      <t>アザ</t>
    </rPh>
    <rPh sb="3" eb="6">
      <t>ナカヤシキ</t>
    </rPh>
    <rPh sb="6" eb="8">
      <t>チナイ</t>
    </rPh>
    <phoneticPr fontId="3"/>
  </si>
  <si>
    <t>倉庫を破壊し，果実酒を狙った</t>
    <rPh sb="0" eb="2">
      <t>ソウコ</t>
    </rPh>
    <rPh sb="3" eb="5">
      <t>ハカイ</t>
    </rPh>
    <rPh sb="7" eb="10">
      <t>カジツシュ</t>
    </rPh>
    <rPh sb="11" eb="12">
      <t>ネラ</t>
    </rPh>
    <phoneticPr fontId="3"/>
  </si>
  <si>
    <t>捕獲に向けた手続き進める</t>
    <rPh sb="0" eb="2">
      <t>ホカク</t>
    </rPh>
    <rPh sb="3" eb="4">
      <t>ム</t>
    </rPh>
    <rPh sb="6" eb="8">
      <t>テツヅ</t>
    </rPh>
    <rPh sb="9" eb="10">
      <t>スス</t>
    </rPh>
    <phoneticPr fontId="3"/>
  </si>
  <si>
    <t>芋沢字花坂下地内</t>
    <rPh sb="0" eb="2">
      <t>イモザワ</t>
    </rPh>
    <rPh sb="2" eb="3">
      <t>アザ</t>
    </rPh>
    <rPh sb="3" eb="4">
      <t>ハナ</t>
    </rPh>
    <rPh sb="4" eb="6">
      <t>サカシタ</t>
    </rPh>
    <rPh sb="6" eb="8">
      <t>チナイ</t>
    </rPh>
    <phoneticPr fontId="3"/>
  </si>
  <si>
    <t>上愛子字田子地内</t>
    <rPh sb="0" eb="3">
      <t>カミアヤシ</t>
    </rPh>
    <rPh sb="3" eb="4">
      <t>アザ</t>
    </rPh>
    <rPh sb="4" eb="6">
      <t>タゴ</t>
    </rPh>
    <rPh sb="6" eb="8">
      <t>チナイ</t>
    </rPh>
    <phoneticPr fontId="3"/>
  </si>
  <si>
    <t>大倉字下窪地内</t>
    <rPh sb="0" eb="2">
      <t>オオクラ</t>
    </rPh>
    <rPh sb="2" eb="3">
      <t>アザ</t>
    </rPh>
    <rPh sb="3" eb="4">
      <t>シタ</t>
    </rPh>
    <rPh sb="4" eb="5">
      <t>クボ</t>
    </rPh>
    <rPh sb="5" eb="7">
      <t>チナイ</t>
    </rPh>
    <phoneticPr fontId="3"/>
  </si>
  <si>
    <t>イノシシの箱わなにいる子グマ発見</t>
    <rPh sb="5" eb="6">
      <t>ハコ</t>
    </rPh>
    <rPh sb="11" eb="12">
      <t>コ</t>
    </rPh>
    <rPh sb="14" eb="16">
      <t>ハッケン</t>
    </rPh>
    <phoneticPr fontId="3"/>
  </si>
  <si>
    <t>イノシシわなは閉める</t>
    <rPh sb="7" eb="8">
      <t>シ</t>
    </rPh>
    <phoneticPr fontId="3"/>
  </si>
  <si>
    <t>脱出口から脱出，付近に親グマ</t>
    <rPh sb="0" eb="3">
      <t>ダッシュツコウ</t>
    </rPh>
    <rPh sb="5" eb="7">
      <t>ダッシュツ</t>
    </rPh>
    <rPh sb="8" eb="10">
      <t>フキン</t>
    </rPh>
    <rPh sb="11" eb="12">
      <t>オヤ</t>
    </rPh>
    <phoneticPr fontId="3"/>
  </si>
  <si>
    <t>1455</t>
  </si>
  <si>
    <t>宅地裏</t>
    <rPh sb="0" eb="2">
      <t>タクチ</t>
    </rPh>
    <rPh sb="2" eb="3">
      <t>ウラ</t>
    </rPh>
    <phoneticPr fontId="3"/>
  </si>
  <si>
    <t>芋沢字下清水下地内</t>
    <rPh sb="0" eb="2">
      <t>イモザワ</t>
    </rPh>
    <rPh sb="2" eb="3">
      <t>アザ</t>
    </rPh>
    <rPh sb="3" eb="4">
      <t>シタ</t>
    </rPh>
    <rPh sb="4" eb="6">
      <t>シミズ</t>
    </rPh>
    <rPh sb="6" eb="7">
      <t>シタ</t>
    </rPh>
    <rPh sb="7" eb="9">
      <t>チナイ</t>
    </rPh>
    <phoneticPr fontId="3"/>
  </si>
  <si>
    <t>大童上八幡１０１－１</t>
    <rPh sb="0" eb="2">
      <t>ダイドウ</t>
    </rPh>
    <rPh sb="2" eb="5">
      <t>カミハチマン</t>
    </rPh>
    <phoneticPr fontId="3"/>
  </si>
  <si>
    <t>ハチの巣箱</t>
    <rPh sb="3" eb="5">
      <t>スバコ</t>
    </rPh>
    <phoneticPr fontId="3"/>
  </si>
  <si>
    <t>1216</t>
  </si>
  <si>
    <t>富谷しんまち地内</t>
    <rPh sb="0" eb="2">
      <t>トミヤ</t>
    </rPh>
    <rPh sb="6" eb="8">
      <t>チナイ</t>
    </rPh>
    <phoneticPr fontId="3"/>
  </si>
  <si>
    <t>柿の食害</t>
    <rPh sb="0" eb="1">
      <t>カキ</t>
    </rPh>
    <rPh sb="2" eb="4">
      <t>ショクガイ</t>
    </rPh>
    <phoneticPr fontId="3"/>
  </si>
  <si>
    <t>西田中字稲荷沢２８</t>
    <rPh sb="0" eb="3">
      <t>ニシタナカ</t>
    </rPh>
    <rPh sb="3" eb="4">
      <t>アザ</t>
    </rPh>
    <rPh sb="4" eb="6">
      <t>イナリ</t>
    </rPh>
    <rPh sb="6" eb="7">
      <t>サワ</t>
    </rPh>
    <phoneticPr fontId="3"/>
  </si>
  <si>
    <t>注意喚起・柿の実除去</t>
    <rPh sb="0" eb="2">
      <t>チュウイ</t>
    </rPh>
    <rPh sb="2" eb="4">
      <t>カンキ</t>
    </rPh>
    <rPh sb="5" eb="6">
      <t>カキ</t>
    </rPh>
    <rPh sb="7" eb="8">
      <t>ミ</t>
    </rPh>
    <rPh sb="8" eb="10">
      <t>ジョキョ</t>
    </rPh>
    <phoneticPr fontId="3"/>
  </si>
  <si>
    <t>朴沢字檀ノ原３２</t>
    <rPh sb="0" eb="2">
      <t>ホウザワ</t>
    </rPh>
    <rPh sb="2" eb="3">
      <t>アザ</t>
    </rPh>
    <rPh sb="3" eb="4">
      <t>ダン</t>
    </rPh>
    <rPh sb="5" eb="6">
      <t>ハラ</t>
    </rPh>
    <phoneticPr fontId="3"/>
  </si>
  <si>
    <t>イノシシの箱わなに入ったが逃げた</t>
    <rPh sb="5" eb="6">
      <t>ハコ</t>
    </rPh>
    <rPh sb="9" eb="10">
      <t>ハイ</t>
    </rPh>
    <rPh sb="13" eb="14">
      <t>ニ</t>
    </rPh>
    <phoneticPr fontId="3"/>
  </si>
  <si>
    <t>広報</t>
    <rPh sb="0" eb="2">
      <t>コウホウ</t>
    </rPh>
    <phoneticPr fontId="3"/>
  </si>
  <si>
    <t>古内字坂ノ上１－２３ヨークベニマル西側駐車場</t>
    <rPh sb="0" eb="2">
      <t>フルウチ</t>
    </rPh>
    <rPh sb="2" eb="3">
      <t>アザ</t>
    </rPh>
    <rPh sb="3" eb="4">
      <t>サカ</t>
    </rPh>
    <rPh sb="5" eb="6">
      <t>ウエ</t>
    </rPh>
    <rPh sb="17" eb="19">
      <t>ニシガワ</t>
    </rPh>
    <rPh sb="19" eb="22">
      <t>チュウシャジョウ</t>
    </rPh>
    <phoneticPr fontId="3"/>
  </si>
  <si>
    <t>スーパー駐車場</t>
    <rPh sb="4" eb="7">
      <t>チュウシャジョウ</t>
    </rPh>
    <phoneticPr fontId="3"/>
  </si>
  <si>
    <t>2110</t>
  </si>
  <si>
    <t>字味ヶ袋要木檀地内</t>
    <rPh sb="0" eb="1">
      <t>アザ</t>
    </rPh>
    <rPh sb="1" eb="2">
      <t>アジ</t>
    </rPh>
    <rPh sb="3" eb="4">
      <t>フクロ</t>
    </rPh>
    <rPh sb="4" eb="5">
      <t>ヨウ</t>
    </rPh>
    <rPh sb="5" eb="6">
      <t>キ</t>
    </rPh>
    <rPh sb="6" eb="7">
      <t>ダン</t>
    </rPh>
    <rPh sb="7" eb="9">
      <t>チナイ</t>
    </rPh>
    <phoneticPr fontId="3"/>
  </si>
  <si>
    <t>北西に移動</t>
    <rPh sb="0" eb="2">
      <t>ホクセイ</t>
    </rPh>
    <rPh sb="3" eb="5">
      <t>イドウ</t>
    </rPh>
    <phoneticPr fontId="3"/>
  </si>
  <si>
    <t>戸倉字荒町</t>
    <rPh sb="0" eb="2">
      <t>トクラ</t>
    </rPh>
    <rPh sb="2" eb="3">
      <t>アザ</t>
    </rPh>
    <rPh sb="3" eb="5">
      <t>アラマチ</t>
    </rPh>
    <phoneticPr fontId="3"/>
  </si>
  <si>
    <t>古川雨生沢字鹿ノ沢地内</t>
    <rPh sb="0" eb="2">
      <t>フルカワ</t>
    </rPh>
    <rPh sb="2" eb="3">
      <t>アメ</t>
    </rPh>
    <rPh sb="3" eb="4">
      <t>セイ</t>
    </rPh>
    <rPh sb="4" eb="5">
      <t>サワ</t>
    </rPh>
    <rPh sb="5" eb="6">
      <t>アザ</t>
    </rPh>
    <rPh sb="6" eb="7">
      <t>シカ</t>
    </rPh>
    <rPh sb="8" eb="9">
      <t>サワ</t>
    </rPh>
    <rPh sb="9" eb="11">
      <t>チナイ</t>
    </rPh>
    <phoneticPr fontId="3"/>
  </si>
  <si>
    <t>北へ</t>
    <rPh sb="0" eb="1">
      <t>キタ</t>
    </rPh>
    <phoneticPr fontId="3"/>
  </si>
  <si>
    <t>茂庭字高田東７</t>
    <rPh sb="0" eb="2">
      <t>モニワ</t>
    </rPh>
    <rPh sb="2" eb="3">
      <t>アザ</t>
    </rPh>
    <rPh sb="3" eb="5">
      <t>タカダ</t>
    </rPh>
    <rPh sb="5" eb="6">
      <t>ヒガシ</t>
    </rPh>
    <phoneticPr fontId="3"/>
  </si>
  <si>
    <t>フン・爪痕</t>
    <rPh sb="3" eb="5">
      <t>ツメアト</t>
    </rPh>
    <phoneticPr fontId="3"/>
  </si>
  <si>
    <t>トタン巻き・早期収穫</t>
    <rPh sb="3" eb="4">
      <t>マ</t>
    </rPh>
    <rPh sb="6" eb="8">
      <t>ソウキ</t>
    </rPh>
    <rPh sb="8" eb="10">
      <t>シュウカク</t>
    </rPh>
    <phoneticPr fontId="3"/>
  </si>
  <si>
    <t>上愛子字白沢地内</t>
    <rPh sb="0" eb="3">
      <t>カミアヤシ</t>
    </rPh>
    <rPh sb="3" eb="4">
      <t>アザ</t>
    </rPh>
    <rPh sb="4" eb="6">
      <t>シラサワ</t>
    </rPh>
    <rPh sb="6" eb="7">
      <t>チ</t>
    </rPh>
    <rPh sb="7" eb="8">
      <t>ナイ</t>
    </rPh>
    <phoneticPr fontId="3"/>
  </si>
  <si>
    <t>上愛子小学校東側</t>
    <rPh sb="0" eb="3">
      <t>カミアヤシ</t>
    </rPh>
    <rPh sb="3" eb="4">
      <t>ショウ</t>
    </rPh>
    <rPh sb="4" eb="6">
      <t>ガッコウ</t>
    </rPh>
    <rPh sb="6" eb="8">
      <t>ヒガシガワ</t>
    </rPh>
    <phoneticPr fontId="3"/>
  </si>
  <si>
    <t>高木字竹ノ下９－２</t>
    <rPh sb="0" eb="2">
      <t>タカギ</t>
    </rPh>
    <rPh sb="2" eb="3">
      <t>アザ</t>
    </rPh>
    <rPh sb="3" eb="4">
      <t>タケ</t>
    </rPh>
    <rPh sb="5" eb="6">
      <t>シタ</t>
    </rPh>
    <phoneticPr fontId="3"/>
  </si>
  <si>
    <t>玄関前</t>
    <rPh sb="0" eb="3">
      <t>ゲンカンマエ</t>
    </rPh>
    <phoneticPr fontId="3"/>
  </si>
  <si>
    <t>住民へ周知依頼</t>
    <rPh sb="0" eb="2">
      <t>ジュウミン</t>
    </rPh>
    <rPh sb="3" eb="5">
      <t>シュウチ</t>
    </rPh>
    <rPh sb="5" eb="7">
      <t>イライ</t>
    </rPh>
    <phoneticPr fontId="3"/>
  </si>
  <si>
    <t>0805</t>
  </si>
  <si>
    <t>鳴子温泉尿前周辺</t>
    <rPh sb="0" eb="2">
      <t>ナルコ</t>
    </rPh>
    <rPh sb="2" eb="4">
      <t>オンセン</t>
    </rPh>
    <rPh sb="4" eb="5">
      <t>ニョウ</t>
    </rPh>
    <rPh sb="5" eb="6">
      <t>マエ</t>
    </rPh>
    <rPh sb="6" eb="8">
      <t>シュウヘン</t>
    </rPh>
    <phoneticPr fontId="3"/>
  </si>
  <si>
    <t>遊歩道橋</t>
    <rPh sb="0" eb="1">
      <t>ユウ</t>
    </rPh>
    <rPh sb="1" eb="4">
      <t>ホドウキョウ</t>
    </rPh>
    <phoneticPr fontId="3"/>
  </si>
  <si>
    <t>福岡下荒沢２２</t>
    <rPh sb="0" eb="2">
      <t>フクオカ</t>
    </rPh>
    <rPh sb="2" eb="3">
      <t>シタ</t>
    </rPh>
    <rPh sb="3" eb="5">
      <t>アラサワ</t>
    </rPh>
    <phoneticPr fontId="3"/>
  </si>
  <si>
    <t>民家北側柿の木の下</t>
    <rPh sb="0" eb="2">
      <t>ミンカ</t>
    </rPh>
    <rPh sb="2" eb="4">
      <t>キタガワ</t>
    </rPh>
    <rPh sb="4" eb="5">
      <t>カキ</t>
    </rPh>
    <rPh sb="6" eb="7">
      <t>キ</t>
    </rPh>
    <rPh sb="8" eb="9">
      <t>シタ</t>
    </rPh>
    <phoneticPr fontId="3"/>
  </si>
  <si>
    <t>フェンスに泥付着</t>
    <rPh sb="5" eb="6">
      <t>ドロ</t>
    </rPh>
    <rPh sb="6" eb="8">
      <t>フチャク</t>
    </rPh>
    <phoneticPr fontId="3"/>
  </si>
  <si>
    <t>注意喚起のチラシ配布</t>
    <rPh sb="0" eb="2">
      <t>チュウイ</t>
    </rPh>
    <rPh sb="2" eb="4">
      <t>カンキ</t>
    </rPh>
    <rPh sb="8" eb="10">
      <t>ハイフ</t>
    </rPh>
    <phoneticPr fontId="3"/>
  </si>
  <si>
    <t>夜中</t>
    <rPh sb="0" eb="2">
      <t>ヨナカ</t>
    </rPh>
    <phoneticPr fontId="3"/>
  </si>
  <si>
    <t>秋保町長袋字清水久保３８地内</t>
    <rPh sb="0" eb="3">
      <t>アキウマチ</t>
    </rPh>
    <rPh sb="3" eb="4">
      <t>ナガ</t>
    </rPh>
    <rPh sb="4" eb="5">
      <t>フクロ</t>
    </rPh>
    <rPh sb="5" eb="6">
      <t>アザ</t>
    </rPh>
    <rPh sb="6" eb="8">
      <t>シミズ</t>
    </rPh>
    <rPh sb="8" eb="10">
      <t>クボ</t>
    </rPh>
    <rPh sb="12" eb="14">
      <t>チナイ</t>
    </rPh>
    <phoneticPr fontId="3"/>
  </si>
  <si>
    <t>大倉字東沢目地内</t>
    <rPh sb="0" eb="2">
      <t>オオクラ</t>
    </rPh>
    <rPh sb="2" eb="3">
      <t>アザ</t>
    </rPh>
    <rPh sb="3" eb="5">
      <t>ヒガシザワ</t>
    </rPh>
    <rPh sb="5" eb="6">
      <t>メ</t>
    </rPh>
    <rPh sb="6" eb="8">
      <t>チナイ</t>
    </rPh>
    <phoneticPr fontId="3"/>
  </si>
  <si>
    <t>情報提供・追い払い花火実施</t>
    <rPh sb="0" eb="2">
      <t>ジョウホウ</t>
    </rPh>
    <rPh sb="2" eb="4">
      <t>テイキョウ</t>
    </rPh>
    <rPh sb="5" eb="6">
      <t>オ</t>
    </rPh>
    <rPh sb="7" eb="8">
      <t>ハラ</t>
    </rPh>
    <rPh sb="9" eb="11">
      <t>ハナビ</t>
    </rPh>
    <rPh sb="11" eb="13">
      <t>ジッシ</t>
    </rPh>
    <phoneticPr fontId="3"/>
  </si>
  <si>
    <t>芋沢字大勝草畑地内</t>
    <rPh sb="0" eb="2">
      <t>イモザワ</t>
    </rPh>
    <rPh sb="2" eb="3">
      <t>アザ</t>
    </rPh>
    <rPh sb="3" eb="5">
      <t>オオカチ</t>
    </rPh>
    <rPh sb="5" eb="6">
      <t>クサ</t>
    </rPh>
    <rPh sb="6" eb="7">
      <t>ハタケ</t>
    </rPh>
    <rPh sb="7" eb="9">
      <t>チナイ</t>
    </rPh>
    <phoneticPr fontId="3"/>
  </si>
  <si>
    <t>下流方向へ</t>
    <rPh sb="0" eb="2">
      <t>カリュウ</t>
    </rPh>
    <rPh sb="2" eb="4">
      <t>ホウコウ</t>
    </rPh>
    <phoneticPr fontId="3"/>
  </si>
  <si>
    <t>情報提供・注意喚起</t>
    <rPh sb="0" eb="2">
      <t>ジョウホウ</t>
    </rPh>
    <rPh sb="2" eb="4">
      <t>テイキョウ</t>
    </rPh>
    <rPh sb="5" eb="7">
      <t>チュウイ</t>
    </rPh>
    <rPh sb="7" eb="9">
      <t>カンキ</t>
    </rPh>
    <phoneticPr fontId="3"/>
  </si>
  <si>
    <t>上愛子字遠野原地内</t>
    <rPh sb="0" eb="3">
      <t>カミアヤシ</t>
    </rPh>
    <rPh sb="3" eb="4">
      <t>アザ</t>
    </rPh>
    <rPh sb="4" eb="6">
      <t>トオノ</t>
    </rPh>
    <rPh sb="6" eb="7">
      <t>ハラ</t>
    </rPh>
    <rPh sb="7" eb="9">
      <t>チナイ</t>
    </rPh>
    <phoneticPr fontId="3"/>
  </si>
  <si>
    <t>柿の実・爪痕</t>
    <rPh sb="0" eb="1">
      <t>カキ</t>
    </rPh>
    <rPh sb="2" eb="3">
      <t>ミ</t>
    </rPh>
    <rPh sb="4" eb="6">
      <t>ツメアト</t>
    </rPh>
    <phoneticPr fontId="3"/>
  </si>
  <si>
    <t>浅生原字新山５７－３</t>
    <rPh sb="0" eb="2">
      <t>アソウ</t>
    </rPh>
    <rPh sb="2" eb="3">
      <t>ハラ</t>
    </rPh>
    <rPh sb="3" eb="4">
      <t>アザ</t>
    </rPh>
    <rPh sb="4" eb="6">
      <t>ニイヤマ</t>
    </rPh>
    <phoneticPr fontId="3"/>
  </si>
  <si>
    <t>いちじく畑</t>
    <rPh sb="4" eb="5">
      <t>バタケ</t>
    </rPh>
    <phoneticPr fontId="3"/>
  </si>
  <si>
    <t>栗駒岩ヶ崎裏山１８５</t>
    <rPh sb="0" eb="2">
      <t>クリコマ</t>
    </rPh>
    <rPh sb="2" eb="5">
      <t>イワガサキ</t>
    </rPh>
    <rPh sb="5" eb="7">
      <t>ウラヤマ</t>
    </rPh>
    <phoneticPr fontId="3"/>
  </si>
  <si>
    <t>柿・フン</t>
    <rPh sb="0" eb="1">
      <t>カキ</t>
    </rPh>
    <phoneticPr fontId="3"/>
  </si>
  <si>
    <t>爆竹による追い払い実施</t>
    <rPh sb="0" eb="2">
      <t>バクチク</t>
    </rPh>
    <rPh sb="5" eb="6">
      <t>オ</t>
    </rPh>
    <rPh sb="7" eb="8">
      <t>ハラ</t>
    </rPh>
    <rPh sb="9" eb="11">
      <t>ジッシ</t>
    </rPh>
    <phoneticPr fontId="3"/>
  </si>
  <si>
    <t>栗駒岩ヶ崎裏山５</t>
    <rPh sb="0" eb="2">
      <t>クリコマ</t>
    </rPh>
    <rPh sb="2" eb="5">
      <t>イワガサキ</t>
    </rPh>
    <rPh sb="5" eb="7">
      <t>ウラヤマ</t>
    </rPh>
    <phoneticPr fontId="3"/>
  </si>
  <si>
    <t>柿・フン・爪痕</t>
    <rPh sb="0" eb="1">
      <t>カキ</t>
    </rPh>
    <rPh sb="5" eb="7">
      <t>ツメアト</t>
    </rPh>
    <phoneticPr fontId="3"/>
  </si>
  <si>
    <t>一迫字清水目日照地内</t>
    <rPh sb="0" eb="2">
      <t>イチハサマ</t>
    </rPh>
    <rPh sb="2" eb="3">
      <t>アザ</t>
    </rPh>
    <rPh sb="3" eb="5">
      <t>シミズ</t>
    </rPh>
    <rPh sb="5" eb="6">
      <t>メ</t>
    </rPh>
    <rPh sb="6" eb="7">
      <t>ニチ</t>
    </rPh>
    <rPh sb="7" eb="8">
      <t>テ</t>
    </rPh>
    <rPh sb="8" eb="10">
      <t>チナイ</t>
    </rPh>
    <phoneticPr fontId="3"/>
  </si>
  <si>
    <t>柿の木の下</t>
    <rPh sb="0" eb="1">
      <t>カキ</t>
    </rPh>
    <rPh sb="2" eb="3">
      <t>キ</t>
    </rPh>
    <rPh sb="4" eb="5">
      <t>シタ</t>
    </rPh>
    <phoneticPr fontId="3"/>
  </si>
  <si>
    <t>栗駒稲屋敷滝沢地内</t>
    <rPh sb="0" eb="2">
      <t>クリコマ</t>
    </rPh>
    <rPh sb="2" eb="5">
      <t>イナヤシキ</t>
    </rPh>
    <rPh sb="5" eb="7">
      <t>タキサワ</t>
    </rPh>
    <rPh sb="7" eb="9">
      <t>チナイ</t>
    </rPh>
    <phoneticPr fontId="3"/>
  </si>
  <si>
    <t>畑・柿</t>
    <rPh sb="0" eb="1">
      <t>ハタケ</t>
    </rPh>
    <rPh sb="2" eb="3">
      <t>カキ</t>
    </rPh>
    <phoneticPr fontId="3"/>
  </si>
  <si>
    <t>柿から山林へ</t>
    <rPh sb="0" eb="1">
      <t>カキ</t>
    </rPh>
    <rPh sb="3" eb="5">
      <t>サンリン</t>
    </rPh>
    <phoneticPr fontId="3"/>
  </si>
  <si>
    <t>栗駒文字小手５１番地</t>
    <rPh sb="0" eb="2">
      <t>クリコマ</t>
    </rPh>
    <rPh sb="2" eb="4">
      <t>モジ</t>
    </rPh>
    <rPh sb="4" eb="6">
      <t>コテ</t>
    </rPh>
    <rPh sb="8" eb="10">
      <t>バンチ</t>
    </rPh>
    <phoneticPr fontId="3"/>
  </si>
  <si>
    <t>金成普賢堂苗代沢付近</t>
    <rPh sb="0" eb="2">
      <t>カンナリ</t>
    </rPh>
    <rPh sb="2" eb="5">
      <t>フケンドウ</t>
    </rPh>
    <rPh sb="5" eb="7">
      <t>ナエシロ</t>
    </rPh>
    <rPh sb="7" eb="8">
      <t>サワ</t>
    </rPh>
    <rPh sb="8" eb="10">
      <t>フキン</t>
    </rPh>
    <phoneticPr fontId="3"/>
  </si>
  <si>
    <t>金成普賢堂狐坂付近</t>
    <rPh sb="0" eb="2">
      <t>カンナリ</t>
    </rPh>
    <rPh sb="2" eb="5">
      <t>フケンドウ</t>
    </rPh>
    <rPh sb="5" eb="6">
      <t>キツネ</t>
    </rPh>
    <rPh sb="6" eb="7">
      <t>サカ</t>
    </rPh>
    <rPh sb="7" eb="9">
      <t>フキン</t>
    </rPh>
    <phoneticPr fontId="3"/>
  </si>
  <si>
    <t>栗駒岩ヶ崎裏山２０１－３</t>
    <rPh sb="0" eb="2">
      <t>クリコマ</t>
    </rPh>
    <rPh sb="2" eb="5">
      <t>イワガサキ</t>
    </rPh>
    <rPh sb="5" eb="7">
      <t>ウラヤマ</t>
    </rPh>
    <phoneticPr fontId="3"/>
  </si>
  <si>
    <t>柿収穫後伐採</t>
    <rPh sb="0" eb="1">
      <t>カキ</t>
    </rPh>
    <rPh sb="1" eb="3">
      <t>シュウカク</t>
    </rPh>
    <rPh sb="3" eb="4">
      <t>ゴ</t>
    </rPh>
    <rPh sb="4" eb="6">
      <t>バッサイ</t>
    </rPh>
    <phoneticPr fontId="3"/>
  </si>
  <si>
    <t>高木字清水９０番地</t>
    <rPh sb="0" eb="2">
      <t>タカギ</t>
    </rPh>
    <rPh sb="2" eb="3">
      <t>アザ</t>
    </rPh>
    <rPh sb="3" eb="5">
      <t>シミズ</t>
    </rPh>
    <rPh sb="7" eb="9">
      <t>バンチ</t>
    </rPh>
    <phoneticPr fontId="3"/>
  </si>
  <si>
    <t>音を立てたら逃げて，山林へ</t>
    <rPh sb="0" eb="1">
      <t>オト</t>
    </rPh>
    <rPh sb="2" eb="3">
      <t>タ</t>
    </rPh>
    <rPh sb="6" eb="7">
      <t>ニ</t>
    </rPh>
    <rPh sb="10" eb="12">
      <t>サンリン</t>
    </rPh>
    <phoneticPr fontId="3"/>
  </si>
  <si>
    <t>デントコーン・柿・フン・クマ棚</t>
    <rPh sb="7" eb="8">
      <t>カキ</t>
    </rPh>
    <rPh sb="14" eb="15">
      <t>ダナ</t>
    </rPh>
    <phoneticPr fontId="3"/>
  </si>
  <si>
    <t>村田町</t>
    <rPh sb="0" eb="3">
      <t>ムラタチョウ</t>
    </rPh>
    <phoneticPr fontId="3"/>
  </si>
  <si>
    <t>大字足立字乗越地内</t>
    <rPh sb="0" eb="2">
      <t>オオアザ</t>
    </rPh>
    <rPh sb="2" eb="4">
      <t>アダチ</t>
    </rPh>
    <rPh sb="4" eb="5">
      <t>アザ</t>
    </rPh>
    <rPh sb="5" eb="6">
      <t>ノ</t>
    </rPh>
    <rPh sb="6" eb="7">
      <t>コ</t>
    </rPh>
    <rPh sb="7" eb="9">
      <t>チナイ</t>
    </rPh>
    <phoneticPr fontId="3"/>
  </si>
  <si>
    <t>爆竹・花火で威嚇</t>
    <rPh sb="0" eb="2">
      <t>バクチク</t>
    </rPh>
    <rPh sb="3" eb="5">
      <t>ハナビ</t>
    </rPh>
    <rPh sb="6" eb="8">
      <t>イカク</t>
    </rPh>
    <phoneticPr fontId="3"/>
  </si>
  <si>
    <t>大字足立字東山地内</t>
    <rPh sb="0" eb="2">
      <t>オオアザ</t>
    </rPh>
    <rPh sb="2" eb="4">
      <t>アダチ</t>
    </rPh>
    <rPh sb="4" eb="5">
      <t>アザ</t>
    </rPh>
    <rPh sb="5" eb="7">
      <t>ヒガシヤマ</t>
    </rPh>
    <rPh sb="7" eb="9">
      <t>チナイ</t>
    </rPh>
    <phoneticPr fontId="3"/>
  </si>
  <si>
    <t>その他</t>
    <rPh sb="2" eb="3">
      <t>ホカ</t>
    </rPh>
    <phoneticPr fontId="3"/>
  </si>
  <si>
    <t>大字足立字元舘地内</t>
    <rPh sb="0" eb="2">
      <t>オオアザ</t>
    </rPh>
    <rPh sb="2" eb="4">
      <t>アダチ</t>
    </rPh>
    <rPh sb="4" eb="5">
      <t>アザ</t>
    </rPh>
    <rPh sb="5" eb="6">
      <t>モト</t>
    </rPh>
    <rPh sb="6" eb="7">
      <t>タチ</t>
    </rPh>
    <rPh sb="7" eb="9">
      <t>チナイ</t>
    </rPh>
    <phoneticPr fontId="3"/>
  </si>
  <si>
    <t>秋保町馬場字中小屋地内</t>
    <rPh sb="0" eb="3">
      <t>アキウマチ</t>
    </rPh>
    <rPh sb="3" eb="5">
      <t>ババ</t>
    </rPh>
    <rPh sb="5" eb="6">
      <t>アザ</t>
    </rPh>
    <rPh sb="6" eb="7">
      <t>ナカ</t>
    </rPh>
    <rPh sb="7" eb="9">
      <t>コヤ</t>
    </rPh>
    <rPh sb="9" eb="11">
      <t>チナイ</t>
    </rPh>
    <phoneticPr fontId="3"/>
  </si>
  <si>
    <t>渓流近く</t>
    <rPh sb="0" eb="2">
      <t>ケイリュウ</t>
    </rPh>
    <rPh sb="2" eb="3">
      <t>チカ</t>
    </rPh>
    <phoneticPr fontId="3"/>
  </si>
  <si>
    <t>中小屋駐車場対岸</t>
    <rPh sb="0" eb="1">
      <t>ナカ</t>
    </rPh>
    <rPh sb="1" eb="3">
      <t>コヤ</t>
    </rPh>
    <rPh sb="3" eb="6">
      <t>チュウシャジョウ</t>
    </rPh>
    <rPh sb="6" eb="8">
      <t>タイガン</t>
    </rPh>
    <phoneticPr fontId="3"/>
  </si>
  <si>
    <t>向田地内</t>
    <rPh sb="0" eb="2">
      <t>ムカイダ</t>
    </rPh>
    <rPh sb="2" eb="4">
      <t>チナイ</t>
    </rPh>
    <phoneticPr fontId="3"/>
  </si>
  <si>
    <t>クマの移動ルート</t>
    <rPh sb="3" eb="5">
      <t>イドウ</t>
    </rPh>
    <phoneticPr fontId="3"/>
  </si>
  <si>
    <t>柿の実</t>
    <rPh sb="0" eb="1">
      <t>カキ</t>
    </rPh>
    <rPh sb="2" eb="3">
      <t>ミ</t>
    </rPh>
    <phoneticPr fontId="3"/>
  </si>
  <si>
    <t>柿の木にトタン巻き</t>
    <rPh sb="0" eb="1">
      <t>カキ</t>
    </rPh>
    <rPh sb="2" eb="3">
      <t>キ</t>
    </rPh>
    <rPh sb="7" eb="8">
      <t>マ</t>
    </rPh>
    <phoneticPr fontId="3"/>
  </si>
  <si>
    <t>津山町柳津字黄牛田高畑地内</t>
    <rPh sb="0" eb="2">
      <t>ツヤマ</t>
    </rPh>
    <rPh sb="2" eb="3">
      <t>マチ</t>
    </rPh>
    <rPh sb="3" eb="5">
      <t>ヤナイヅ</t>
    </rPh>
    <rPh sb="5" eb="6">
      <t>アザ</t>
    </rPh>
    <rPh sb="6" eb="7">
      <t>キ</t>
    </rPh>
    <rPh sb="7" eb="8">
      <t>ウシ</t>
    </rPh>
    <rPh sb="8" eb="9">
      <t>タ</t>
    </rPh>
    <rPh sb="9" eb="11">
      <t>タカハタ</t>
    </rPh>
    <rPh sb="11" eb="13">
      <t>チナイ</t>
    </rPh>
    <phoneticPr fontId="3"/>
  </si>
  <si>
    <t>岩出山字大学町地内</t>
    <rPh sb="0" eb="3">
      <t>イワデヤマ</t>
    </rPh>
    <rPh sb="3" eb="4">
      <t>アザ</t>
    </rPh>
    <rPh sb="4" eb="7">
      <t>ダイガクマチ</t>
    </rPh>
    <rPh sb="7" eb="9">
      <t>チナイ</t>
    </rPh>
    <phoneticPr fontId="3"/>
  </si>
  <si>
    <t>岩出山字下真山小坪４７－２</t>
    <rPh sb="0" eb="3">
      <t>イワデヤマ</t>
    </rPh>
    <rPh sb="3" eb="4">
      <t>アザ</t>
    </rPh>
    <rPh sb="4" eb="5">
      <t>シモ</t>
    </rPh>
    <rPh sb="5" eb="7">
      <t>マヤマ</t>
    </rPh>
    <rPh sb="7" eb="9">
      <t>コツボ</t>
    </rPh>
    <phoneticPr fontId="3"/>
  </si>
  <si>
    <t>岩出山下真山馬伏谷地内</t>
    <rPh sb="0" eb="3">
      <t>イワデヤマ</t>
    </rPh>
    <rPh sb="3" eb="4">
      <t>シモ</t>
    </rPh>
    <rPh sb="4" eb="6">
      <t>マヤマ</t>
    </rPh>
    <rPh sb="6" eb="7">
      <t>ウマ</t>
    </rPh>
    <rPh sb="7" eb="8">
      <t>フ</t>
    </rPh>
    <rPh sb="8" eb="9">
      <t>タニ</t>
    </rPh>
    <rPh sb="9" eb="11">
      <t>チナイ</t>
    </rPh>
    <phoneticPr fontId="3"/>
  </si>
  <si>
    <t>宮床字駒込地内</t>
    <rPh sb="0" eb="2">
      <t>ミヤトコ</t>
    </rPh>
    <rPh sb="2" eb="3">
      <t>アザ</t>
    </rPh>
    <rPh sb="3" eb="5">
      <t>コマゴメ</t>
    </rPh>
    <rPh sb="5" eb="7">
      <t>チナイ</t>
    </rPh>
    <phoneticPr fontId="3"/>
  </si>
  <si>
    <t>民家付近の小屋</t>
    <rPh sb="0" eb="2">
      <t>ミンカ</t>
    </rPh>
    <rPh sb="2" eb="4">
      <t>フキン</t>
    </rPh>
    <rPh sb="5" eb="7">
      <t>コヤ</t>
    </rPh>
    <phoneticPr fontId="3"/>
  </si>
  <si>
    <t>根白石字青笹山１６</t>
    <rPh sb="0" eb="3">
      <t>ネノシロイシ</t>
    </rPh>
    <rPh sb="3" eb="4">
      <t>アザ</t>
    </rPh>
    <rPh sb="4" eb="5">
      <t>アオ</t>
    </rPh>
    <rPh sb="5" eb="7">
      <t>ササヤマ</t>
    </rPh>
    <phoneticPr fontId="3"/>
  </si>
  <si>
    <t>イノシシ罠</t>
    <rPh sb="4" eb="5">
      <t>ワナ</t>
    </rPh>
    <phoneticPr fontId="3"/>
  </si>
  <si>
    <t>イノシシ罠に出入り</t>
    <rPh sb="4" eb="5">
      <t>ワナ</t>
    </rPh>
    <rPh sb="6" eb="8">
      <t>デイ</t>
    </rPh>
    <phoneticPr fontId="3"/>
  </si>
  <si>
    <t>実沢字飛鳥原４９－１付近</t>
    <rPh sb="0" eb="2">
      <t>サネザワ</t>
    </rPh>
    <rPh sb="2" eb="3">
      <t>アザ</t>
    </rPh>
    <rPh sb="3" eb="5">
      <t>アスカ</t>
    </rPh>
    <rPh sb="5" eb="6">
      <t>ハラ</t>
    </rPh>
    <rPh sb="10" eb="12">
      <t>フキン</t>
    </rPh>
    <phoneticPr fontId="3"/>
  </si>
  <si>
    <t>調査依頼</t>
    <rPh sb="0" eb="2">
      <t>チョウサ</t>
    </rPh>
    <rPh sb="2" eb="4">
      <t>イライ</t>
    </rPh>
    <phoneticPr fontId="3"/>
  </si>
  <si>
    <t>住宅敷地内</t>
    <rPh sb="0" eb="2">
      <t>ジュウタク</t>
    </rPh>
    <rPh sb="2" eb="4">
      <t>シキチ</t>
    </rPh>
    <phoneticPr fontId="3"/>
  </si>
  <si>
    <t>芋沢字的場地内</t>
    <rPh sb="0" eb="2">
      <t>イモザワ</t>
    </rPh>
    <rPh sb="2" eb="3">
      <t>アザ</t>
    </rPh>
    <rPh sb="3" eb="5">
      <t>マトバ</t>
    </rPh>
    <rPh sb="5" eb="7">
      <t>チナイ</t>
    </rPh>
    <phoneticPr fontId="3"/>
  </si>
  <si>
    <t>広報車による注意喚起等</t>
    <rPh sb="0" eb="3">
      <t>コウホウシャ</t>
    </rPh>
    <rPh sb="6" eb="8">
      <t>チュウイ</t>
    </rPh>
    <rPh sb="8" eb="10">
      <t>カンキ</t>
    </rPh>
    <rPh sb="10" eb="11">
      <t>トウ</t>
    </rPh>
    <phoneticPr fontId="3"/>
  </si>
  <si>
    <t>足痕・食痕・フン</t>
    <rPh sb="0" eb="2">
      <t>アシアト</t>
    </rPh>
    <rPh sb="3" eb="4">
      <t>ショク</t>
    </rPh>
    <rPh sb="4" eb="5">
      <t>コン</t>
    </rPh>
    <phoneticPr fontId="3"/>
  </si>
  <si>
    <t>芋沢字中山下地内</t>
    <rPh sb="0" eb="2">
      <t>イモザワ</t>
    </rPh>
    <rPh sb="2" eb="3">
      <t>アザ</t>
    </rPh>
    <rPh sb="3" eb="6">
      <t>ナカヤマシタ</t>
    </rPh>
    <rPh sb="6" eb="8">
      <t>チナイ</t>
    </rPh>
    <phoneticPr fontId="3"/>
  </si>
  <si>
    <t>事業所敷地内</t>
    <rPh sb="0" eb="3">
      <t>ジギョウショ</t>
    </rPh>
    <rPh sb="3" eb="6">
      <t>シキチナイ</t>
    </rPh>
    <phoneticPr fontId="3"/>
  </si>
  <si>
    <t>1624</t>
  </si>
  <si>
    <t>上愛子字折葉地内</t>
    <rPh sb="0" eb="3">
      <t>カミアヤシ</t>
    </rPh>
    <rPh sb="3" eb="4">
      <t>アザ</t>
    </rPh>
    <rPh sb="4" eb="5">
      <t>オリ</t>
    </rPh>
    <rPh sb="5" eb="6">
      <t>ハ</t>
    </rPh>
    <rPh sb="6" eb="8">
      <t>チナイ</t>
    </rPh>
    <phoneticPr fontId="3"/>
  </si>
  <si>
    <t>ＪＲ線路内</t>
    <rPh sb="2" eb="5">
      <t>センロナイ</t>
    </rPh>
    <phoneticPr fontId="3"/>
  </si>
  <si>
    <t>自宅敷地前</t>
    <rPh sb="0" eb="2">
      <t>ジタク</t>
    </rPh>
    <rPh sb="2" eb="4">
      <t>シキチ</t>
    </rPh>
    <rPh sb="4" eb="5">
      <t>マエ</t>
    </rPh>
    <phoneticPr fontId="3"/>
  </si>
  <si>
    <t>フン・草野踏み倒し</t>
    <rPh sb="3" eb="5">
      <t>クサノ</t>
    </rPh>
    <rPh sb="5" eb="6">
      <t>フ</t>
    </rPh>
    <rPh sb="7" eb="8">
      <t>タオ</t>
    </rPh>
    <phoneticPr fontId="3"/>
  </si>
  <si>
    <t>秋保町長袋字清水久保５１－４地内</t>
    <rPh sb="0" eb="3">
      <t>アキウマチ</t>
    </rPh>
    <rPh sb="3" eb="4">
      <t>ナガ</t>
    </rPh>
    <rPh sb="4" eb="5">
      <t>フクロ</t>
    </rPh>
    <rPh sb="5" eb="6">
      <t>アザ</t>
    </rPh>
    <rPh sb="6" eb="8">
      <t>シミズ</t>
    </rPh>
    <rPh sb="8" eb="10">
      <t>クボ</t>
    </rPh>
    <rPh sb="14" eb="16">
      <t>チナイ</t>
    </rPh>
    <phoneticPr fontId="3"/>
  </si>
  <si>
    <t>老人ホーム地内</t>
    <rPh sb="0" eb="2">
      <t>ロウジン</t>
    </rPh>
    <rPh sb="5" eb="7">
      <t>チナイ</t>
    </rPh>
    <phoneticPr fontId="3"/>
  </si>
  <si>
    <t>芋沢字権現森山地内</t>
    <rPh sb="0" eb="2">
      <t>イモザワ</t>
    </rPh>
    <rPh sb="2" eb="3">
      <t>アザ</t>
    </rPh>
    <rPh sb="3" eb="5">
      <t>ゴンゲン</t>
    </rPh>
    <rPh sb="5" eb="6">
      <t>モリ</t>
    </rPh>
    <rPh sb="6" eb="7">
      <t>ヤマ</t>
    </rPh>
    <rPh sb="7" eb="9">
      <t>チナイ</t>
    </rPh>
    <phoneticPr fontId="3"/>
  </si>
  <si>
    <t>柿の実・干し柿</t>
    <rPh sb="0" eb="1">
      <t>カキ</t>
    </rPh>
    <rPh sb="2" eb="3">
      <t>ミ</t>
    </rPh>
    <rPh sb="4" eb="5">
      <t>ホ</t>
    </rPh>
    <rPh sb="6" eb="7">
      <t>ガキ</t>
    </rPh>
    <phoneticPr fontId="3"/>
  </si>
  <si>
    <t>大字平沢字西原１１２地内</t>
    <rPh sb="0" eb="2">
      <t>オオアザ</t>
    </rPh>
    <rPh sb="2" eb="4">
      <t>ヒラサワ</t>
    </rPh>
    <rPh sb="4" eb="5">
      <t>アザ</t>
    </rPh>
    <rPh sb="5" eb="7">
      <t>ニシハラ</t>
    </rPh>
    <rPh sb="10" eb="12">
      <t>チナイ</t>
    </rPh>
    <phoneticPr fontId="3"/>
  </si>
  <si>
    <t>金成小迫中沢付近</t>
    <rPh sb="0" eb="2">
      <t>カンナリ</t>
    </rPh>
    <rPh sb="2" eb="3">
      <t>コ</t>
    </rPh>
    <rPh sb="3" eb="4">
      <t>ハサマ</t>
    </rPh>
    <rPh sb="4" eb="6">
      <t>ナカサワ</t>
    </rPh>
    <rPh sb="6" eb="8">
      <t>フキン</t>
    </rPh>
    <phoneticPr fontId="3"/>
  </si>
  <si>
    <t>味噌蔵</t>
    <rPh sb="0" eb="2">
      <t>ミソ</t>
    </rPh>
    <rPh sb="2" eb="3">
      <t>クラ</t>
    </rPh>
    <phoneticPr fontId="3"/>
  </si>
  <si>
    <t>金成小迫中沢５７</t>
    <rPh sb="0" eb="2">
      <t>カンナリ</t>
    </rPh>
    <rPh sb="2" eb="3">
      <t>コ</t>
    </rPh>
    <rPh sb="3" eb="4">
      <t>ハサマ</t>
    </rPh>
    <rPh sb="4" eb="6">
      <t>ナカサワ</t>
    </rPh>
    <phoneticPr fontId="3"/>
  </si>
  <si>
    <t>民家敷地裏</t>
    <rPh sb="0" eb="2">
      <t>ミンカ</t>
    </rPh>
    <rPh sb="2" eb="4">
      <t>シキチ</t>
    </rPh>
    <rPh sb="4" eb="5">
      <t>ウラ</t>
    </rPh>
    <phoneticPr fontId="3"/>
  </si>
  <si>
    <t>給湯器破壊</t>
    <rPh sb="0" eb="3">
      <t>キュウトウキ</t>
    </rPh>
    <rPh sb="3" eb="5">
      <t>ハカイ</t>
    </rPh>
    <phoneticPr fontId="3"/>
  </si>
  <si>
    <t>蜂の巣撤去</t>
    <rPh sb="0" eb="1">
      <t>ハチ</t>
    </rPh>
    <rPh sb="2" eb="3">
      <t>ス</t>
    </rPh>
    <rPh sb="3" eb="5">
      <t>テッキョ</t>
    </rPh>
    <phoneticPr fontId="3"/>
  </si>
  <si>
    <t>吉田字清水地内</t>
    <rPh sb="0" eb="2">
      <t>ヨシダ</t>
    </rPh>
    <rPh sb="2" eb="3">
      <t>アザ</t>
    </rPh>
    <rPh sb="3" eb="5">
      <t>シミズ</t>
    </rPh>
    <rPh sb="5" eb="7">
      <t>チナイ</t>
    </rPh>
    <phoneticPr fontId="3"/>
  </si>
  <si>
    <t>吉岡字西原地内</t>
    <rPh sb="0" eb="2">
      <t>ヨシオカ</t>
    </rPh>
    <rPh sb="2" eb="3">
      <t>アザ</t>
    </rPh>
    <rPh sb="3" eb="5">
      <t>ニシハラ</t>
    </rPh>
    <rPh sb="5" eb="7">
      <t>チナイ</t>
    </rPh>
    <phoneticPr fontId="3"/>
  </si>
  <si>
    <t>ホールクロップ</t>
  </si>
  <si>
    <t>長町字越路１９－３</t>
    <rPh sb="0" eb="2">
      <t>ナガマチ</t>
    </rPh>
    <rPh sb="2" eb="3">
      <t>アザ</t>
    </rPh>
    <rPh sb="3" eb="5">
      <t>コシジ</t>
    </rPh>
    <phoneticPr fontId="3"/>
  </si>
  <si>
    <t>2330</t>
  </si>
  <si>
    <t>八木山香澄町２６付近</t>
    <rPh sb="0" eb="3">
      <t>ヤギヤマ</t>
    </rPh>
    <rPh sb="3" eb="5">
      <t>カスミ</t>
    </rPh>
    <rPh sb="5" eb="6">
      <t>マチ</t>
    </rPh>
    <rPh sb="8" eb="10">
      <t>フキン</t>
    </rPh>
    <phoneticPr fontId="3"/>
  </si>
  <si>
    <t>茂庭字松場２－１</t>
    <rPh sb="0" eb="2">
      <t>モニワ</t>
    </rPh>
    <rPh sb="2" eb="3">
      <t>アザ</t>
    </rPh>
    <rPh sb="3" eb="5">
      <t>マツバ</t>
    </rPh>
    <phoneticPr fontId="3"/>
  </si>
  <si>
    <t>岩出山上野目字下鎌地内</t>
    <rPh sb="0" eb="3">
      <t>イワデヤマ</t>
    </rPh>
    <rPh sb="3" eb="4">
      <t>ウエ</t>
    </rPh>
    <rPh sb="4" eb="6">
      <t>ノメ</t>
    </rPh>
    <rPh sb="6" eb="7">
      <t>アザ</t>
    </rPh>
    <rPh sb="7" eb="8">
      <t>シモ</t>
    </rPh>
    <rPh sb="8" eb="9">
      <t>カマ</t>
    </rPh>
    <rPh sb="9" eb="11">
      <t>チナイ</t>
    </rPh>
    <phoneticPr fontId="3"/>
  </si>
  <si>
    <t>パトロール・柿の早期収穫</t>
    <rPh sb="6" eb="7">
      <t>カキ</t>
    </rPh>
    <rPh sb="8" eb="10">
      <t>ソウキ</t>
    </rPh>
    <rPh sb="10" eb="12">
      <t>シュウカク</t>
    </rPh>
    <phoneticPr fontId="3"/>
  </si>
  <si>
    <t>1105</t>
  </si>
  <si>
    <t>実沢字熊野山１７</t>
    <rPh sb="0" eb="2">
      <t>サネザワ</t>
    </rPh>
    <rPh sb="2" eb="3">
      <t>アザ</t>
    </rPh>
    <rPh sb="3" eb="5">
      <t>クマノ</t>
    </rPh>
    <rPh sb="5" eb="6">
      <t>ヤマ</t>
    </rPh>
    <phoneticPr fontId="3"/>
  </si>
  <si>
    <t>芋沢字大竹南地内</t>
    <rPh sb="0" eb="2">
      <t>イモザワ</t>
    </rPh>
    <rPh sb="2" eb="3">
      <t>アザ</t>
    </rPh>
    <rPh sb="3" eb="5">
      <t>オオタケ</t>
    </rPh>
    <rPh sb="5" eb="6">
      <t>ミナミ</t>
    </rPh>
    <rPh sb="6" eb="8">
      <t>チナイ</t>
    </rPh>
    <phoneticPr fontId="3"/>
  </si>
  <si>
    <t>落合3丁目地内</t>
    <rPh sb="0" eb="2">
      <t>オチアイ</t>
    </rPh>
    <rPh sb="3" eb="5">
      <t>チョウメ</t>
    </rPh>
    <rPh sb="5" eb="7">
      <t>チナイ</t>
    </rPh>
    <phoneticPr fontId="3"/>
  </si>
  <si>
    <t>上愛子字坂下地内</t>
    <rPh sb="0" eb="3">
      <t>カミアヤシ</t>
    </rPh>
    <rPh sb="3" eb="4">
      <t>アザ</t>
    </rPh>
    <rPh sb="4" eb="6">
      <t>サカシタ</t>
    </rPh>
    <rPh sb="6" eb="8">
      <t>チナイ</t>
    </rPh>
    <phoneticPr fontId="3"/>
  </si>
  <si>
    <t>柿の実・爪痕・フン</t>
    <rPh sb="0" eb="1">
      <t>カキ</t>
    </rPh>
    <rPh sb="2" eb="3">
      <t>ミ</t>
    </rPh>
    <rPh sb="4" eb="6">
      <t>ツメアト</t>
    </rPh>
    <phoneticPr fontId="3"/>
  </si>
  <si>
    <t>宮床字八坊原地内</t>
    <rPh sb="0" eb="2">
      <t>ミヤトコ</t>
    </rPh>
    <rPh sb="2" eb="3">
      <t>アザ</t>
    </rPh>
    <rPh sb="3" eb="4">
      <t>ハチ</t>
    </rPh>
    <rPh sb="4" eb="5">
      <t>ボウ</t>
    </rPh>
    <rPh sb="5" eb="6">
      <t>ハラ</t>
    </rPh>
    <rPh sb="6" eb="8">
      <t>チナイ</t>
    </rPh>
    <phoneticPr fontId="3"/>
  </si>
  <si>
    <t>ハクサイ</t>
  </si>
  <si>
    <t>岩出山南沢字仲田西地内</t>
    <rPh sb="0" eb="3">
      <t>イワデヤマ</t>
    </rPh>
    <rPh sb="3" eb="5">
      <t>ミナミサワ</t>
    </rPh>
    <rPh sb="5" eb="6">
      <t>アザ</t>
    </rPh>
    <rPh sb="6" eb="8">
      <t>ナカタ</t>
    </rPh>
    <rPh sb="8" eb="9">
      <t>ニシ</t>
    </rPh>
    <rPh sb="9" eb="11">
      <t>チナイ</t>
    </rPh>
    <phoneticPr fontId="3"/>
  </si>
  <si>
    <t>自宅そばの柿の木</t>
    <rPh sb="0" eb="2">
      <t>ジタク</t>
    </rPh>
    <rPh sb="5" eb="6">
      <t>カキ</t>
    </rPh>
    <rPh sb="7" eb="8">
      <t>キ</t>
    </rPh>
    <phoneticPr fontId="3"/>
  </si>
  <si>
    <t>パトロール・早期収穫等</t>
    <rPh sb="6" eb="8">
      <t>ソウキ</t>
    </rPh>
    <rPh sb="8" eb="10">
      <t>シュウカク</t>
    </rPh>
    <rPh sb="10" eb="11">
      <t>トウ</t>
    </rPh>
    <phoneticPr fontId="3"/>
  </si>
  <si>
    <t>国見５－１３－２０</t>
    <rPh sb="0" eb="2">
      <t>クニミ</t>
    </rPh>
    <phoneticPr fontId="3"/>
  </si>
  <si>
    <t>住宅庭先</t>
    <rPh sb="0" eb="2">
      <t>ジュウタク</t>
    </rPh>
    <rPh sb="2" eb="4">
      <t>ニワサキ</t>
    </rPh>
    <phoneticPr fontId="3"/>
  </si>
  <si>
    <t>怪我人あり</t>
    <rPh sb="0" eb="3">
      <t>ケガニン</t>
    </rPh>
    <phoneticPr fontId="3"/>
  </si>
  <si>
    <t>秋保町馬場字町南６３～６９</t>
    <rPh sb="0" eb="3">
      <t>アキウマチ</t>
    </rPh>
    <rPh sb="3" eb="5">
      <t>ババ</t>
    </rPh>
    <rPh sb="5" eb="6">
      <t>アザ</t>
    </rPh>
    <rPh sb="6" eb="7">
      <t>マチ</t>
    </rPh>
    <rPh sb="7" eb="8">
      <t>ミナミ</t>
    </rPh>
    <phoneticPr fontId="3"/>
  </si>
  <si>
    <t>柿の木・爪痕・フン</t>
    <rPh sb="0" eb="1">
      <t>カキ</t>
    </rPh>
    <rPh sb="2" eb="3">
      <t>キ</t>
    </rPh>
    <rPh sb="4" eb="6">
      <t>ツメアト</t>
    </rPh>
    <phoneticPr fontId="3"/>
  </si>
  <si>
    <t>芋沢字柿崎東地内</t>
    <rPh sb="0" eb="2">
      <t>イモザワ</t>
    </rPh>
    <rPh sb="2" eb="3">
      <t>アザ</t>
    </rPh>
    <rPh sb="3" eb="5">
      <t>カキサキ</t>
    </rPh>
    <rPh sb="5" eb="6">
      <t>ヒガシ</t>
    </rPh>
    <rPh sb="6" eb="8">
      <t>チナイ</t>
    </rPh>
    <phoneticPr fontId="3"/>
  </si>
  <si>
    <t>熊ヶ根字檀ノ原1番地内</t>
    <rPh sb="0" eb="3">
      <t>クマガネ</t>
    </rPh>
    <rPh sb="3" eb="4">
      <t>アザ</t>
    </rPh>
    <rPh sb="4" eb="5">
      <t>ダン</t>
    </rPh>
    <rPh sb="6" eb="7">
      <t>ハラ</t>
    </rPh>
    <rPh sb="8" eb="10">
      <t>バンチ</t>
    </rPh>
    <rPh sb="10" eb="11">
      <t>ナイ</t>
    </rPh>
    <phoneticPr fontId="3"/>
  </si>
  <si>
    <t>秋保町境野字中原１１５地内</t>
    <rPh sb="0" eb="3">
      <t>アキウマチ</t>
    </rPh>
    <rPh sb="3" eb="5">
      <t>サカイノ</t>
    </rPh>
    <rPh sb="5" eb="6">
      <t>アザ</t>
    </rPh>
    <rPh sb="6" eb="8">
      <t>ナカハラ</t>
    </rPh>
    <rPh sb="11" eb="13">
      <t>チナイ</t>
    </rPh>
    <phoneticPr fontId="3"/>
  </si>
  <si>
    <t>民家敷地内の柿の木</t>
    <rPh sb="0" eb="2">
      <t>ミンカ</t>
    </rPh>
    <rPh sb="2" eb="5">
      <t>シキチナイ</t>
    </rPh>
    <rPh sb="6" eb="7">
      <t>カキ</t>
    </rPh>
    <rPh sb="8" eb="9">
      <t>キ</t>
    </rPh>
    <phoneticPr fontId="3"/>
  </si>
  <si>
    <t>時間経過のため</t>
    <rPh sb="0" eb="2">
      <t>ジカン</t>
    </rPh>
    <rPh sb="2" eb="4">
      <t>ケイカ</t>
    </rPh>
    <phoneticPr fontId="3"/>
  </si>
  <si>
    <t>音</t>
    <rPh sb="0" eb="1">
      <t>オト</t>
    </rPh>
    <phoneticPr fontId="3"/>
  </si>
  <si>
    <t>イノシシ罠の閉鎖，情報提供</t>
    <rPh sb="4" eb="5">
      <t>ワナ</t>
    </rPh>
    <rPh sb="6" eb="8">
      <t>ヘイサ</t>
    </rPh>
    <rPh sb="9" eb="11">
      <t>ジョウホウ</t>
    </rPh>
    <rPh sb="11" eb="13">
      <t>テイキョウ</t>
    </rPh>
    <phoneticPr fontId="3"/>
  </si>
  <si>
    <t>鶯沢南郷向原３９番地</t>
    <rPh sb="0" eb="2">
      <t>ウグイスザワ</t>
    </rPh>
    <rPh sb="2" eb="4">
      <t>ナンゴウ</t>
    </rPh>
    <rPh sb="4" eb="6">
      <t>ムカイハラ</t>
    </rPh>
    <rPh sb="8" eb="10">
      <t>バンチ</t>
    </rPh>
    <phoneticPr fontId="3"/>
  </si>
  <si>
    <t>志波姫堀口御駒堂１１４－５地内</t>
    <rPh sb="0" eb="3">
      <t>シワヒメ</t>
    </rPh>
    <rPh sb="3" eb="4">
      <t>ホリ</t>
    </rPh>
    <rPh sb="4" eb="5">
      <t>クチ</t>
    </rPh>
    <rPh sb="5" eb="6">
      <t>ゴ</t>
    </rPh>
    <rPh sb="6" eb="7">
      <t>コマ</t>
    </rPh>
    <rPh sb="7" eb="8">
      <t>ドウ</t>
    </rPh>
    <rPh sb="13" eb="15">
      <t>チナイ</t>
    </rPh>
    <phoneticPr fontId="3"/>
  </si>
  <si>
    <t>１５～２０ｃｍ</t>
  </si>
  <si>
    <t>今後検討</t>
    <rPh sb="0" eb="2">
      <t>コンゴ</t>
    </rPh>
    <rPh sb="2" eb="4">
      <t>ケントウ</t>
    </rPh>
    <phoneticPr fontId="3"/>
  </si>
  <si>
    <t>大字平沢字丈六地内</t>
    <rPh sb="0" eb="2">
      <t>オオアザ</t>
    </rPh>
    <rPh sb="2" eb="4">
      <t>ヒラサワ</t>
    </rPh>
    <rPh sb="4" eb="5">
      <t>アザ</t>
    </rPh>
    <rPh sb="5" eb="7">
      <t>ジョウロク</t>
    </rPh>
    <rPh sb="7" eb="9">
      <t>チナイ</t>
    </rPh>
    <phoneticPr fontId="3"/>
  </si>
  <si>
    <t>足痕・爪痕・フン</t>
    <rPh sb="0" eb="2">
      <t>アシアト</t>
    </rPh>
    <rPh sb="3" eb="5">
      <t>ツメアト</t>
    </rPh>
    <phoneticPr fontId="3"/>
  </si>
  <si>
    <t>2207</t>
  </si>
  <si>
    <t>上谷刈字関ノ上６</t>
    <rPh sb="0" eb="3">
      <t>カミヤガリ</t>
    </rPh>
    <rPh sb="3" eb="4">
      <t>アザ</t>
    </rPh>
    <rPh sb="4" eb="5">
      <t>セキ</t>
    </rPh>
    <rPh sb="6" eb="7">
      <t>ウエ</t>
    </rPh>
    <phoneticPr fontId="3"/>
  </si>
  <si>
    <t>岩出山池月字鵙目清水前地内</t>
    <rPh sb="0" eb="3">
      <t>イワデヤマ</t>
    </rPh>
    <rPh sb="3" eb="5">
      <t>イケヅキ</t>
    </rPh>
    <rPh sb="5" eb="6">
      <t>アザ</t>
    </rPh>
    <rPh sb="6" eb="7">
      <t>モズ</t>
    </rPh>
    <rPh sb="7" eb="8">
      <t>メ</t>
    </rPh>
    <rPh sb="8" eb="10">
      <t>シミズ</t>
    </rPh>
    <rPh sb="10" eb="11">
      <t>マエ</t>
    </rPh>
    <rPh sb="11" eb="12">
      <t>チ</t>
    </rPh>
    <rPh sb="12" eb="13">
      <t>ナイ</t>
    </rPh>
    <phoneticPr fontId="3"/>
  </si>
  <si>
    <t>民家裏の柿の木</t>
    <rPh sb="0" eb="2">
      <t>ミンカ</t>
    </rPh>
    <rPh sb="2" eb="3">
      <t>ウラ</t>
    </rPh>
    <rPh sb="4" eb="5">
      <t>カキ</t>
    </rPh>
    <rPh sb="6" eb="7">
      <t>キ</t>
    </rPh>
    <phoneticPr fontId="3"/>
  </si>
  <si>
    <t>宮床字袖北子地内</t>
    <rPh sb="0" eb="1">
      <t>ミヤ</t>
    </rPh>
    <rPh sb="1" eb="2">
      <t>トコ</t>
    </rPh>
    <rPh sb="2" eb="3">
      <t>アザ</t>
    </rPh>
    <rPh sb="3" eb="4">
      <t>ソデ</t>
    </rPh>
    <rPh sb="4" eb="5">
      <t>キタ</t>
    </rPh>
    <rPh sb="5" eb="6">
      <t>コ</t>
    </rPh>
    <rPh sb="6" eb="7">
      <t>チ</t>
    </rPh>
    <rPh sb="7" eb="8">
      <t>ナイ</t>
    </rPh>
    <phoneticPr fontId="3"/>
  </si>
  <si>
    <t>小屋（もち米保管）</t>
    <rPh sb="0" eb="2">
      <t>コヤ</t>
    </rPh>
    <rPh sb="5" eb="6">
      <t>ゴメ</t>
    </rPh>
    <rPh sb="6" eb="8">
      <t>ホカン</t>
    </rPh>
    <phoneticPr fontId="3"/>
  </si>
  <si>
    <t>もち米</t>
    <rPh sb="2" eb="3">
      <t>ゴメ</t>
    </rPh>
    <phoneticPr fontId="3"/>
  </si>
  <si>
    <t>シャッターを閉める</t>
    <rPh sb="6" eb="7">
      <t>シ</t>
    </rPh>
    <phoneticPr fontId="3"/>
  </si>
  <si>
    <t>1241</t>
  </si>
  <si>
    <t>秋保町湯向１３－１１</t>
    <rPh sb="0" eb="3">
      <t>アキウマチ</t>
    </rPh>
    <rPh sb="3" eb="4">
      <t>ユ</t>
    </rPh>
    <rPh sb="4" eb="5">
      <t>ム</t>
    </rPh>
    <phoneticPr fontId="3"/>
  </si>
  <si>
    <t>柿の早期収穫依頼</t>
    <rPh sb="0" eb="1">
      <t>カキ</t>
    </rPh>
    <rPh sb="2" eb="4">
      <t>ソウキ</t>
    </rPh>
    <rPh sb="4" eb="6">
      <t>シュウカク</t>
    </rPh>
    <rPh sb="6" eb="8">
      <t>イライ</t>
    </rPh>
    <phoneticPr fontId="3"/>
  </si>
  <si>
    <t>２，３日様子見てから</t>
    <rPh sb="3" eb="4">
      <t>ニチ</t>
    </rPh>
    <rPh sb="4" eb="6">
      <t>ヨウス</t>
    </rPh>
    <rPh sb="6" eb="7">
      <t>ミ</t>
    </rPh>
    <phoneticPr fontId="3"/>
  </si>
  <si>
    <t>秋保町境野字上戸３７地内</t>
    <rPh sb="0" eb="3">
      <t>アキウマチ</t>
    </rPh>
    <rPh sb="3" eb="4">
      <t>サカイ</t>
    </rPh>
    <rPh sb="4" eb="5">
      <t>ノ</t>
    </rPh>
    <rPh sb="5" eb="6">
      <t>アザ</t>
    </rPh>
    <rPh sb="6" eb="7">
      <t>ウエ</t>
    </rPh>
    <rPh sb="7" eb="8">
      <t>ト</t>
    </rPh>
    <rPh sb="10" eb="11">
      <t>チ</t>
    </rPh>
    <rPh sb="11" eb="12">
      <t>ナイ</t>
    </rPh>
    <phoneticPr fontId="3"/>
  </si>
  <si>
    <t>ネギ</t>
  </si>
  <si>
    <t>秋保町長袋字東地内</t>
    <rPh sb="0" eb="3">
      <t>アキウマチ</t>
    </rPh>
    <rPh sb="3" eb="4">
      <t>ナガ</t>
    </rPh>
    <rPh sb="4" eb="5">
      <t>フクロ</t>
    </rPh>
    <rPh sb="5" eb="6">
      <t>アザ</t>
    </rPh>
    <rPh sb="6" eb="7">
      <t>ヒガシ</t>
    </rPh>
    <rPh sb="7" eb="8">
      <t>チ</t>
    </rPh>
    <rPh sb="8" eb="9">
      <t>ナイ</t>
    </rPh>
    <phoneticPr fontId="3"/>
  </si>
  <si>
    <t>民家近くの柿木</t>
    <rPh sb="0" eb="2">
      <t>ミンカ</t>
    </rPh>
    <rPh sb="2" eb="3">
      <t>チカ</t>
    </rPh>
    <rPh sb="5" eb="7">
      <t>カキノキ</t>
    </rPh>
    <phoneticPr fontId="3"/>
  </si>
  <si>
    <t>秋保町湯元字橋本６１地内</t>
    <rPh sb="0" eb="3">
      <t>アキウマチ</t>
    </rPh>
    <rPh sb="3" eb="5">
      <t>ユモト</t>
    </rPh>
    <rPh sb="5" eb="6">
      <t>アザ</t>
    </rPh>
    <rPh sb="6" eb="8">
      <t>ハシモト</t>
    </rPh>
    <rPh sb="10" eb="11">
      <t>チ</t>
    </rPh>
    <rPh sb="11" eb="12">
      <t>ナイ</t>
    </rPh>
    <phoneticPr fontId="3"/>
  </si>
  <si>
    <t>秋保町馬場字町南３５地内</t>
    <rPh sb="0" eb="3">
      <t>アキウマチ</t>
    </rPh>
    <rPh sb="3" eb="5">
      <t>ババ</t>
    </rPh>
    <rPh sb="5" eb="6">
      <t>アザ</t>
    </rPh>
    <rPh sb="6" eb="7">
      <t>マチ</t>
    </rPh>
    <rPh sb="7" eb="8">
      <t>ミナミ</t>
    </rPh>
    <rPh sb="10" eb="11">
      <t>チ</t>
    </rPh>
    <rPh sb="11" eb="12">
      <t>ナイ</t>
    </rPh>
    <phoneticPr fontId="3"/>
  </si>
  <si>
    <t>宅地内の柿の木</t>
    <rPh sb="0" eb="2">
      <t>タクチ</t>
    </rPh>
    <rPh sb="2" eb="3">
      <t>ナイ</t>
    </rPh>
    <rPh sb="4" eb="5">
      <t>カキ</t>
    </rPh>
    <rPh sb="6" eb="7">
      <t>キ</t>
    </rPh>
    <phoneticPr fontId="3"/>
  </si>
  <si>
    <t>秋保町馬場字町北２２地内</t>
    <rPh sb="0" eb="3">
      <t>アキウマチ</t>
    </rPh>
    <rPh sb="3" eb="5">
      <t>ババ</t>
    </rPh>
    <rPh sb="5" eb="6">
      <t>アザ</t>
    </rPh>
    <rPh sb="6" eb="7">
      <t>マチ</t>
    </rPh>
    <rPh sb="7" eb="8">
      <t>キタ</t>
    </rPh>
    <rPh sb="10" eb="11">
      <t>チ</t>
    </rPh>
    <rPh sb="11" eb="12">
      <t>ナイ</t>
    </rPh>
    <phoneticPr fontId="3"/>
  </si>
  <si>
    <t>宅地外の柿木</t>
    <rPh sb="0" eb="2">
      <t>タクチ</t>
    </rPh>
    <rPh sb="2" eb="3">
      <t>ソト</t>
    </rPh>
    <rPh sb="4" eb="6">
      <t>カキノキ</t>
    </rPh>
    <phoneticPr fontId="3"/>
  </si>
  <si>
    <t>向山１丁目１２付近</t>
    <rPh sb="0" eb="2">
      <t>ムカイヤマ</t>
    </rPh>
    <rPh sb="3" eb="5">
      <t>チョウメ</t>
    </rPh>
    <rPh sb="7" eb="9">
      <t>フキン</t>
    </rPh>
    <phoneticPr fontId="3"/>
  </si>
  <si>
    <t>大倉字高畑地内</t>
    <rPh sb="0" eb="2">
      <t>オオクラ</t>
    </rPh>
    <rPh sb="2" eb="3">
      <t>アザ</t>
    </rPh>
    <rPh sb="3" eb="5">
      <t>タカハタ</t>
    </rPh>
    <rPh sb="5" eb="7">
      <t>チナイ</t>
    </rPh>
    <phoneticPr fontId="3"/>
  </si>
  <si>
    <t>大倉字山根地内</t>
    <rPh sb="0" eb="2">
      <t>オオクラ</t>
    </rPh>
    <rPh sb="2" eb="3">
      <t>アザ</t>
    </rPh>
    <rPh sb="3" eb="5">
      <t>ヤマネ</t>
    </rPh>
    <rPh sb="5" eb="7">
      <t>チナイ</t>
    </rPh>
    <phoneticPr fontId="3"/>
  </si>
  <si>
    <t>ニジマスの餌</t>
    <rPh sb="5" eb="6">
      <t>エサ</t>
    </rPh>
    <phoneticPr fontId="3"/>
  </si>
  <si>
    <t>茂庭字小塚東４－２付近</t>
    <rPh sb="0" eb="2">
      <t>モニワ</t>
    </rPh>
    <rPh sb="2" eb="3">
      <t>アザ</t>
    </rPh>
    <rPh sb="3" eb="5">
      <t>コヅカ</t>
    </rPh>
    <rPh sb="5" eb="6">
      <t>ヒガシ</t>
    </rPh>
    <rPh sb="9" eb="11">
      <t>フキン</t>
    </rPh>
    <phoneticPr fontId="3"/>
  </si>
  <si>
    <t>2005</t>
  </si>
  <si>
    <t>上愛子字赤生木地内</t>
    <rPh sb="0" eb="3">
      <t>カミアヤシ</t>
    </rPh>
    <rPh sb="3" eb="4">
      <t>アザ</t>
    </rPh>
    <rPh sb="4" eb="5">
      <t>アカ</t>
    </rPh>
    <rPh sb="5" eb="6">
      <t>ショウ</t>
    </rPh>
    <rPh sb="6" eb="7">
      <t>キ</t>
    </rPh>
    <rPh sb="7" eb="9">
      <t>チナイ</t>
    </rPh>
    <phoneticPr fontId="3"/>
  </si>
  <si>
    <t>大倉字下倉地内</t>
    <rPh sb="0" eb="2">
      <t>オオクラ</t>
    </rPh>
    <rPh sb="2" eb="3">
      <t>アザ</t>
    </rPh>
    <rPh sb="3" eb="5">
      <t>シモクラ</t>
    </rPh>
    <rPh sb="5" eb="7">
      <t>チナイ</t>
    </rPh>
    <phoneticPr fontId="3"/>
  </si>
  <si>
    <t>住宅敷地</t>
    <rPh sb="0" eb="2">
      <t>ジュウタク</t>
    </rPh>
    <rPh sb="2" eb="4">
      <t>シキチ</t>
    </rPh>
    <phoneticPr fontId="3"/>
  </si>
  <si>
    <t>干し柿・冬瓜・爪痕</t>
    <rPh sb="0" eb="1">
      <t>ホ</t>
    </rPh>
    <rPh sb="2" eb="3">
      <t>ガキ</t>
    </rPh>
    <rPh sb="4" eb="6">
      <t>トウガン</t>
    </rPh>
    <rPh sb="7" eb="9">
      <t>ツメアト</t>
    </rPh>
    <phoneticPr fontId="3"/>
  </si>
  <si>
    <t>上野々スキー場斜面</t>
    <rPh sb="0" eb="1">
      <t>ウエ</t>
    </rPh>
    <rPh sb="1" eb="3">
      <t>ノノ</t>
    </rPh>
    <rPh sb="6" eb="7">
      <t>ジョウ</t>
    </rPh>
    <rPh sb="7" eb="9">
      <t>シャメン</t>
    </rPh>
    <phoneticPr fontId="3"/>
  </si>
  <si>
    <t>大字川内字東原８４－２</t>
    <rPh sb="0" eb="2">
      <t>オオアザ</t>
    </rPh>
    <rPh sb="2" eb="4">
      <t>カワウチ</t>
    </rPh>
    <rPh sb="4" eb="5">
      <t>アザ</t>
    </rPh>
    <rPh sb="5" eb="7">
      <t>ヒガシハラ</t>
    </rPh>
    <phoneticPr fontId="3"/>
  </si>
  <si>
    <t>牛飼料・柿</t>
    <rPh sb="0" eb="1">
      <t>ギュウ</t>
    </rPh>
    <rPh sb="1" eb="3">
      <t>シリョウ</t>
    </rPh>
    <rPh sb="4" eb="5">
      <t>カキ</t>
    </rPh>
    <phoneticPr fontId="3"/>
  </si>
  <si>
    <t>芋沢字栗生沢東地内</t>
    <rPh sb="0" eb="2">
      <t>イモザワ</t>
    </rPh>
    <rPh sb="2" eb="3">
      <t>アザ</t>
    </rPh>
    <rPh sb="3" eb="5">
      <t>クリウ</t>
    </rPh>
    <rPh sb="5" eb="6">
      <t>サワ</t>
    </rPh>
    <rPh sb="6" eb="7">
      <t>ヒガシ</t>
    </rPh>
    <rPh sb="7" eb="9">
      <t>チナイ</t>
    </rPh>
    <phoneticPr fontId="3"/>
  </si>
  <si>
    <t>中山台地内</t>
    <rPh sb="0" eb="3">
      <t>ナカヤマダイ</t>
    </rPh>
    <rPh sb="3" eb="5">
      <t>チナイ</t>
    </rPh>
    <phoneticPr fontId="3"/>
  </si>
  <si>
    <t>0738</t>
  </si>
  <si>
    <t>熊ヶ根字前原地内</t>
    <rPh sb="0" eb="3">
      <t>クマガネ</t>
    </rPh>
    <rPh sb="3" eb="4">
      <t>アザ</t>
    </rPh>
    <rPh sb="4" eb="6">
      <t>マエハラ</t>
    </rPh>
    <rPh sb="6" eb="8">
      <t>チナイ</t>
    </rPh>
    <phoneticPr fontId="3"/>
  </si>
  <si>
    <t>国道横断・トラックと衝突</t>
    <rPh sb="0" eb="2">
      <t>コクドウ</t>
    </rPh>
    <rPh sb="2" eb="4">
      <t>オウダン</t>
    </rPh>
    <rPh sb="10" eb="12">
      <t>ショウトツ</t>
    </rPh>
    <phoneticPr fontId="3"/>
  </si>
  <si>
    <t>1646</t>
  </si>
  <si>
    <t>実沢字八乙女鬼田１０２</t>
    <rPh sb="0" eb="2">
      <t>サネザワ</t>
    </rPh>
    <rPh sb="2" eb="3">
      <t>アザ</t>
    </rPh>
    <rPh sb="3" eb="6">
      <t>ヤオトメ</t>
    </rPh>
    <rPh sb="6" eb="7">
      <t>オニ</t>
    </rPh>
    <rPh sb="7" eb="8">
      <t>タ</t>
    </rPh>
    <phoneticPr fontId="3"/>
  </si>
  <si>
    <t>住宅地内法面</t>
    <rPh sb="0" eb="3">
      <t>ジュウタクチ</t>
    </rPh>
    <rPh sb="3" eb="4">
      <t>ナイ</t>
    </rPh>
    <rPh sb="4" eb="6">
      <t>ノリメン</t>
    </rPh>
    <phoneticPr fontId="3"/>
  </si>
  <si>
    <t>遠刈田温泉八山地内</t>
    <rPh sb="0" eb="3">
      <t>トオガッタ</t>
    </rPh>
    <rPh sb="3" eb="5">
      <t>オンセン</t>
    </rPh>
    <rPh sb="5" eb="7">
      <t>ハチヤマ</t>
    </rPh>
    <rPh sb="7" eb="9">
      <t>チナイ</t>
    </rPh>
    <phoneticPr fontId="3"/>
  </si>
  <si>
    <t>秋保町長袋字東地内</t>
    <rPh sb="0" eb="3">
      <t>アキウマチ</t>
    </rPh>
    <rPh sb="3" eb="4">
      <t>ナガ</t>
    </rPh>
    <rPh sb="4" eb="5">
      <t>フクロ</t>
    </rPh>
    <rPh sb="5" eb="6">
      <t>アザ</t>
    </rPh>
    <rPh sb="6" eb="7">
      <t>ヒガシ</t>
    </rPh>
    <rPh sb="7" eb="9">
      <t>チナイ</t>
    </rPh>
    <phoneticPr fontId="3"/>
  </si>
  <si>
    <t>国道４５７号横断</t>
    <rPh sb="0" eb="2">
      <t>コクドウ</t>
    </rPh>
    <rPh sb="5" eb="6">
      <t>ゴウ</t>
    </rPh>
    <rPh sb="6" eb="8">
      <t>オウダン</t>
    </rPh>
    <phoneticPr fontId="3"/>
  </si>
  <si>
    <t>古川北宮沢字山崎地内</t>
    <rPh sb="0" eb="2">
      <t>フルカワ</t>
    </rPh>
    <rPh sb="2" eb="4">
      <t>キタミヤ</t>
    </rPh>
    <rPh sb="4" eb="5">
      <t>サワ</t>
    </rPh>
    <rPh sb="5" eb="6">
      <t>アザ</t>
    </rPh>
    <rPh sb="6" eb="8">
      <t>ヤマサキ</t>
    </rPh>
    <rPh sb="8" eb="10">
      <t>チナイ</t>
    </rPh>
    <phoneticPr fontId="3"/>
  </si>
  <si>
    <t>金成小迫三嶋付近</t>
    <rPh sb="0" eb="2">
      <t>カンナリ</t>
    </rPh>
    <rPh sb="2" eb="3">
      <t>コ</t>
    </rPh>
    <rPh sb="3" eb="4">
      <t>ハサマ</t>
    </rPh>
    <rPh sb="4" eb="6">
      <t>ミシマ</t>
    </rPh>
    <rPh sb="6" eb="8">
      <t>フキン</t>
    </rPh>
    <phoneticPr fontId="3"/>
  </si>
  <si>
    <t>宅地及び隣接地</t>
    <rPh sb="0" eb="2">
      <t>タクチ</t>
    </rPh>
    <rPh sb="2" eb="3">
      <t>オヨ</t>
    </rPh>
    <rPh sb="4" eb="7">
      <t>リンセツチ</t>
    </rPh>
    <phoneticPr fontId="3"/>
  </si>
  <si>
    <t>一迫柳目字井戸沢地内</t>
    <rPh sb="0" eb="2">
      <t>イチハサマ</t>
    </rPh>
    <rPh sb="2" eb="3">
      <t>ヤナギ</t>
    </rPh>
    <rPh sb="3" eb="4">
      <t>メ</t>
    </rPh>
    <rPh sb="4" eb="5">
      <t>アザ</t>
    </rPh>
    <rPh sb="5" eb="7">
      <t>イト</t>
    </rPh>
    <rPh sb="7" eb="8">
      <t>ザワ</t>
    </rPh>
    <rPh sb="8" eb="10">
      <t>チナイ</t>
    </rPh>
    <phoneticPr fontId="3"/>
  </si>
  <si>
    <t>栗駒深谷日照田１５０－３</t>
    <rPh sb="0" eb="2">
      <t>クリコマ</t>
    </rPh>
    <rPh sb="2" eb="4">
      <t>フカヤ</t>
    </rPh>
    <rPh sb="4" eb="6">
      <t>ヒデ</t>
    </rPh>
    <rPh sb="6" eb="7">
      <t>タ</t>
    </rPh>
    <phoneticPr fontId="3"/>
  </si>
  <si>
    <t>鶯沢南郷遠堀地内</t>
    <rPh sb="0" eb="2">
      <t>ウグイスザワ</t>
    </rPh>
    <rPh sb="2" eb="4">
      <t>ナンゴウ</t>
    </rPh>
    <rPh sb="4" eb="5">
      <t>トオ</t>
    </rPh>
    <rPh sb="5" eb="6">
      <t>ホリ</t>
    </rPh>
    <rPh sb="6" eb="8">
      <t>チナイ</t>
    </rPh>
    <phoneticPr fontId="3"/>
  </si>
  <si>
    <t>金成小迫中沢地内</t>
    <rPh sb="0" eb="2">
      <t>カンナリ</t>
    </rPh>
    <rPh sb="2" eb="3">
      <t>コ</t>
    </rPh>
    <rPh sb="3" eb="4">
      <t>ハサマ</t>
    </rPh>
    <rPh sb="4" eb="6">
      <t>ナカサワ</t>
    </rPh>
    <rPh sb="6" eb="8">
      <t>チナイ</t>
    </rPh>
    <phoneticPr fontId="3"/>
  </si>
  <si>
    <t>柿の実の早期収穫</t>
    <rPh sb="0" eb="1">
      <t>カキ</t>
    </rPh>
    <rPh sb="2" eb="3">
      <t>ミ</t>
    </rPh>
    <rPh sb="4" eb="6">
      <t>ソウキ</t>
    </rPh>
    <rPh sb="6" eb="8">
      <t>シュウカク</t>
    </rPh>
    <phoneticPr fontId="3"/>
  </si>
  <si>
    <t>朝</t>
    <rPh sb="0" eb="1">
      <t>アサ</t>
    </rPh>
    <phoneticPr fontId="3"/>
  </si>
  <si>
    <t>栗駒岩ヶ崎三島７３</t>
    <rPh sb="0" eb="2">
      <t>クリコマ</t>
    </rPh>
    <rPh sb="2" eb="5">
      <t>イワガサキ</t>
    </rPh>
    <rPh sb="5" eb="7">
      <t>ミシマ</t>
    </rPh>
    <phoneticPr fontId="3"/>
  </si>
  <si>
    <t>柿の収穫助言</t>
    <rPh sb="0" eb="1">
      <t>カキ</t>
    </rPh>
    <rPh sb="2" eb="4">
      <t>シュウカク</t>
    </rPh>
    <rPh sb="4" eb="6">
      <t>ジョゲン</t>
    </rPh>
    <phoneticPr fontId="3"/>
  </si>
  <si>
    <t>一迫柳目字井戸沢地内</t>
    <rPh sb="0" eb="2">
      <t>イチハサマ</t>
    </rPh>
    <rPh sb="2" eb="3">
      <t>ヤナギ</t>
    </rPh>
    <rPh sb="3" eb="4">
      <t>メ</t>
    </rPh>
    <rPh sb="4" eb="5">
      <t>アザ</t>
    </rPh>
    <rPh sb="5" eb="7">
      <t>イト</t>
    </rPh>
    <rPh sb="7" eb="8">
      <t>サワ</t>
    </rPh>
    <rPh sb="8" eb="10">
      <t>チナイ</t>
    </rPh>
    <phoneticPr fontId="3"/>
  </si>
  <si>
    <t>牛飼料・フン</t>
    <rPh sb="0" eb="1">
      <t>ギュウ</t>
    </rPh>
    <rPh sb="1" eb="3">
      <t>シリョウ</t>
    </rPh>
    <phoneticPr fontId="3"/>
  </si>
  <si>
    <t>見回り実施</t>
    <rPh sb="0" eb="2">
      <t>ミマワ</t>
    </rPh>
    <rPh sb="3" eb="5">
      <t>ジッシ</t>
    </rPh>
    <phoneticPr fontId="3"/>
  </si>
  <si>
    <t>牛飼料・足痕・フン</t>
    <rPh sb="0" eb="1">
      <t>ギュウ</t>
    </rPh>
    <rPh sb="1" eb="3">
      <t>シリョウ</t>
    </rPh>
    <rPh sb="4" eb="6">
      <t>アシアト</t>
    </rPh>
    <phoneticPr fontId="3"/>
  </si>
  <si>
    <t>駆除希望</t>
    <rPh sb="0" eb="2">
      <t>クジョ</t>
    </rPh>
    <rPh sb="2" eb="4">
      <t>キボウ</t>
    </rPh>
    <phoneticPr fontId="3"/>
  </si>
  <si>
    <t>金成有壁熊口付近</t>
    <rPh sb="0" eb="2">
      <t>カンナリ</t>
    </rPh>
    <rPh sb="2" eb="4">
      <t>アリカベ</t>
    </rPh>
    <rPh sb="4" eb="5">
      <t>クマ</t>
    </rPh>
    <rPh sb="5" eb="6">
      <t>クチ</t>
    </rPh>
    <rPh sb="6" eb="8">
      <t>フキン</t>
    </rPh>
    <phoneticPr fontId="3"/>
  </si>
  <si>
    <t>大梨地内</t>
    <rPh sb="0" eb="2">
      <t>オオナシ</t>
    </rPh>
    <rPh sb="2" eb="4">
      <t>チナイ</t>
    </rPh>
    <phoneticPr fontId="3"/>
  </si>
  <si>
    <t>柿・フン・山林へ</t>
    <rPh sb="0" eb="1">
      <t>カキ</t>
    </rPh>
    <rPh sb="5" eb="7">
      <t>サンリン</t>
    </rPh>
    <phoneticPr fontId="3"/>
  </si>
  <si>
    <t>柿の収穫</t>
    <rPh sb="0" eb="1">
      <t>カキ</t>
    </rPh>
    <rPh sb="2" eb="4">
      <t>シュウカク</t>
    </rPh>
    <phoneticPr fontId="3"/>
  </si>
  <si>
    <t>栗駒岩ヶ崎桐木沢７０－１</t>
    <rPh sb="0" eb="2">
      <t>クリコマ</t>
    </rPh>
    <rPh sb="2" eb="5">
      <t>イワガサキ</t>
    </rPh>
    <rPh sb="5" eb="6">
      <t>キリ</t>
    </rPh>
    <rPh sb="6" eb="8">
      <t>キサワ</t>
    </rPh>
    <phoneticPr fontId="3"/>
  </si>
  <si>
    <t>柿の木の枝折れ</t>
    <rPh sb="0" eb="1">
      <t>カキ</t>
    </rPh>
    <rPh sb="2" eb="3">
      <t>キ</t>
    </rPh>
    <rPh sb="4" eb="5">
      <t>エダ</t>
    </rPh>
    <rPh sb="5" eb="6">
      <t>オ</t>
    </rPh>
    <phoneticPr fontId="3"/>
  </si>
  <si>
    <t>柿の早期収穫指導</t>
    <rPh sb="0" eb="1">
      <t>カキ</t>
    </rPh>
    <rPh sb="2" eb="4">
      <t>ソウキ</t>
    </rPh>
    <rPh sb="4" eb="6">
      <t>シュウカク</t>
    </rPh>
    <rPh sb="6" eb="8">
      <t>シドウ</t>
    </rPh>
    <phoneticPr fontId="3"/>
  </si>
  <si>
    <t>金成小迫中崎付近</t>
    <rPh sb="0" eb="2">
      <t>カンナリ</t>
    </rPh>
    <rPh sb="4" eb="6">
      <t>ナカザキ</t>
    </rPh>
    <rPh sb="6" eb="8">
      <t>フキン</t>
    </rPh>
    <phoneticPr fontId="3"/>
  </si>
  <si>
    <t>足痕１５ｃｍ</t>
    <rPh sb="0" eb="2">
      <t>アシアト</t>
    </rPh>
    <phoneticPr fontId="3"/>
  </si>
  <si>
    <t>小角字鹿１番地</t>
    <rPh sb="0" eb="2">
      <t>オガク</t>
    </rPh>
    <rPh sb="2" eb="3">
      <t>アザ</t>
    </rPh>
    <rPh sb="3" eb="4">
      <t>シカ</t>
    </rPh>
    <rPh sb="5" eb="7">
      <t>バンチ</t>
    </rPh>
    <phoneticPr fontId="3"/>
  </si>
  <si>
    <t>民家の柿の木</t>
    <rPh sb="0" eb="2">
      <t>ミンカ</t>
    </rPh>
    <rPh sb="3" eb="4">
      <t>カキ</t>
    </rPh>
    <rPh sb="5" eb="6">
      <t>キ</t>
    </rPh>
    <phoneticPr fontId="3"/>
  </si>
  <si>
    <t>秋保町長袋字東２８地内</t>
    <rPh sb="0" eb="3">
      <t>アキウマチ</t>
    </rPh>
    <rPh sb="3" eb="4">
      <t>ナガ</t>
    </rPh>
    <rPh sb="4" eb="5">
      <t>フクロ</t>
    </rPh>
    <rPh sb="5" eb="6">
      <t>アザ</t>
    </rPh>
    <rPh sb="6" eb="7">
      <t>ヒガシ</t>
    </rPh>
    <rPh sb="9" eb="11">
      <t>チナイ</t>
    </rPh>
    <phoneticPr fontId="3"/>
  </si>
  <si>
    <t>柿の木に登る</t>
    <rPh sb="0" eb="1">
      <t>カキ</t>
    </rPh>
    <rPh sb="2" eb="3">
      <t>キ</t>
    </rPh>
    <rPh sb="4" eb="5">
      <t>ノボ</t>
    </rPh>
    <phoneticPr fontId="3"/>
  </si>
  <si>
    <t>秋保町長袋字町３６－１付近</t>
    <rPh sb="0" eb="3">
      <t>アキウマチ</t>
    </rPh>
    <rPh sb="3" eb="4">
      <t>ナガ</t>
    </rPh>
    <rPh sb="4" eb="5">
      <t>フクロ</t>
    </rPh>
    <rPh sb="5" eb="6">
      <t>アザ</t>
    </rPh>
    <rPh sb="6" eb="7">
      <t>マチ</t>
    </rPh>
    <rPh sb="11" eb="13">
      <t>フキン</t>
    </rPh>
    <phoneticPr fontId="3"/>
  </si>
  <si>
    <t>北中山４丁目３０－１３東側</t>
    <rPh sb="0" eb="3">
      <t>キタナカヤマ</t>
    </rPh>
    <rPh sb="4" eb="6">
      <t>チョウメ</t>
    </rPh>
    <rPh sb="11" eb="13">
      <t>ヒガシガワ</t>
    </rPh>
    <phoneticPr fontId="3"/>
  </si>
  <si>
    <t>高速道路法面</t>
    <rPh sb="0" eb="2">
      <t>コウソク</t>
    </rPh>
    <rPh sb="2" eb="4">
      <t>ドウロ</t>
    </rPh>
    <rPh sb="4" eb="6">
      <t>ノリメン</t>
    </rPh>
    <phoneticPr fontId="3"/>
  </si>
  <si>
    <t>大倉字向前原地内</t>
    <rPh sb="0" eb="2">
      <t>オオクラ</t>
    </rPh>
    <rPh sb="2" eb="3">
      <t>アザ</t>
    </rPh>
    <rPh sb="3" eb="4">
      <t>ムカイ</t>
    </rPh>
    <rPh sb="4" eb="6">
      <t>マエハラ</t>
    </rPh>
    <rPh sb="6" eb="8">
      <t>チナイ</t>
    </rPh>
    <phoneticPr fontId="3"/>
  </si>
  <si>
    <t>鶏２羽・鶏の餌</t>
    <rPh sb="0" eb="1">
      <t>トリ</t>
    </rPh>
    <rPh sb="2" eb="3">
      <t>ワ</t>
    </rPh>
    <rPh sb="4" eb="5">
      <t>トリ</t>
    </rPh>
    <rPh sb="6" eb="7">
      <t>エサ</t>
    </rPh>
    <phoneticPr fontId="3"/>
  </si>
  <si>
    <t>0704</t>
  </si>
  <si>
    <t>芋沢字赤坂下地内</t>
    <rPh sb="0" eb="2">
      <t>イモザワ</t>
    </rPh>
    <rPh sb="2" eb="3">
      <t>アザ</t>
    </rPh>
    <rPh sb="3" eb="5">
      <t>アカサカ</t>
    </rPh>
    <rPh sb="5" eb="6">
      <t>シタ</t>
    </rPh>
    <rPh sb="6" eb="8">
      <t>チナイ</t>
    </rPh>
    <phoneticPr fontId="3"/>
  </si>
  <si>
    <t>列車に衝突</t>
    <rPh sb="0" eb="2">
      <t>レッシャ</t>
    </rPh>
    <rPh sb="3" eb="5">
      <t>ショウトツ</t>
    </rPh>
    <phoneticPr fontId="3"/>
  </si>
  <si>
    <t>宮床字袖北子地内</t>
    <rPh sb="0" eb="2">
      <t>ミヤトコ</t>
    </rPh>
    <rPh sb="2" eb="3">
      <t>アザ</t>
    </rPh>
    <rPh sb="3" eb="4">
      <t>ソデ</t>
    </rPh>
    <rPh sb="4" eb="5">
      <t>キタ</t>
    </rPh>
    <rPh sb="5" eb="6">
      <t>コ</t>
    </rPh>
    <rPh sb="6" eb="8">
      <t>チナイ</t>
    </rPh>
    <phoneticPr fontId="3"/>
  </si>
  <si>
    <t>民家近くの小屋</t>
    <rPh sb="0" eb="2">
      <t>ミンカ</t>
    </rPh>
    <rPh sb="2" eb="3">
      <t>チカ</t>
    </rPh>
    <rPh sb="5" eb="7">
      <t>コヤ</t>
    </rPh>
    <phoneticPr fontId="3"/>
  </si>
  <si>
    <t>米</t>
    <rPh sb="0" eb="1">
      <t>コメ</t>
    </rPh>
    <phoneticPr fontId="3"/>
  </si>
  <si>
    <t>鶴巣下草字迫地内</t>
    <rPh sb="0" eb="2">
      <t>ツルス</t>
    </rPh>
    <rPh sb="2" eb="4">
      <t>シタクサ</t>
    </rPh>
    <rPh sb="4" eb="5">
      <t>アザ</t>
    </rPh>
    <rPh sb="5" eb="6">
      <t>ハサマ</t>
    </rPh>
    <rPh sb="6" eb="8">
      <t>チナイ</t>
    </rPh>
    <phoneticPr fontId="3"/>
  </si>
  <si>
    <t>大字入間田字番谷周辺</t>
    <rPh sb="0" eb="2">
      <t>オオアザ</t>
    </rPh>
    <rPh sb="2" eb="4">
      <t>イリマ</t>
    </rPh>
    <rPh sb="4" eb="5">
      <t>タ</t>
    </rPh>
    <rPh sb="5" eb="6">
      <t>アザ</t>
    </rPh>
    <rPh sb="6" eb="7">
      <t>バン</t>
    </rPh>
    <rPh sb="7" eb="8">
      <t>ヤ</t>
    </rPh>
    <rPh sb="8" eb="10">
      <t>シュウヘン</t>
    </rPh>
    <phoneticPr fontId="3"/>
  </si>
  <si>
    <t>広報及び巡回活動</t>
    <rPh sb="0" eb="2">
      <t>コウホウ</t>
    </rPh>
    <rPh sb="2" eb="3">
      <t>オヨ</t>
    </rPh>
    <rPh sb="4" eb="6">
      <t>ジュンカイ</t>
    </rPh>
    <rPh sb="6" eb="8">
      <t>カツドウ</t>
    </rPh>
    <phoneticPr fontId="3"/>
  </si>
  <si>
    <t>西成田字寺前地内付近</t>
    <rPh sb="0" eb="2">
      <t>ニシナリ</t>
    </rPh>
    <rPh sb="2" eb="3">
      <t>タ</t>
    </rPh>
    <rPh sb="3" eb="4">
      <t>アザ</t>
    </rPh>
    <rPh sb="4" eb="6">
      <t>テラマエ</t>
    </rPh>
    <rPh sb="6" eb="8">
      <t>チナイ</t>
    </rPh>
    <rPh sb="8" eb="10">
      <t>フキン</t>
    </rPh>
    <phoneticPr fontId="3"/>
  </si>
  <si>
    <t>八幡６－１２－１１</t>
    <rPh sb="0" eb="2">
      <t>ハチマン</t>
    </rPh>
    <phoneticPr fontId="3"/>
  </si>
  <si>
    <t>リビングの窓ガラスに体当たり後，逃走</t>
    <rPh sb="5" eb="6">
      <t>マド</t>
    </rPh>
    <rPh sb="10" eb="12">
      <t>タイア</t>
    </rPh>
    <rPh sb="14" eb="15">
      <t>ゴ</t>
    </rPh>
    <rPh sb="16" eb="18">
      <t>トウソウ</t>
    </rPh>
    <phoneticPr fontId="3"/>
  </si>
  <si>
    <t>広報活動</t>
    <rPh sb="0" eb="2">
      <t>コウホウ</t>
    </rPh>
    <rPh sb="2" eb="4">
      <t>カツドウ</t>
    </rPh>
    <phoneticPr fontId="3"/>
  </si>
  <si>
    <t>90cm前後</t>
    <rPh sb="4" eb="6">
      <t>ゼンゴ</t>
    </rPh>
    <phoneticPr fontId="3"/>
  </si>
  <si>
    <t>鳴子温泉字鷲ノ巣１２１－１７周辺</t>
    <rPh sb="0" eb="2">
      <t>ナルコ</t>
    </rPh>
    <rPh sb="2" eb="4">
      <t>オンセン</t>
    </rPh>
    <rPh sb="4" eb="5">
      <t>アザ</t>
    </rPh>
    <rPh sb="5" eb="6">
      <t>ワシ</t>
    </rPh>
    <rPh sb="7" eb="8">
      <t>ス</t>
    </rPh>
    <rPh sb="14" eb="16">
      <t>シュウヘン</t>
    </rPh>
    <phoneticPr fontId="3"/>
  </si>
  <si>
    <t>干し柿</t>
    <rPh sb="0" eb="1">
      <t>ホ</t>
    </rPh>
    <rPh sb="2" eb="3">
      <t>ガキ</t>
    </rPh>
    <phoneticPr fontId="3"/>
  </si>
  <si>
    <t>民家付近の柿の木</t>
    <rPh sb="0" eb="2">
      <t>ミンカ</t>
    </rPh>
    <rPh sb="2" eb="4">
      <t>フキン</t>
    </rPh>
    <rPh sb="5" eb="6">
      <t>カキ</t>
    </rPh>
    <rPh sb="7" eb="8">
      <t>キ</t>
    </rPh>
    <phoneticPr fontId="3"/>
  </si>
  <si>
    <t>対応検討</t>
    <rPh sb="0" eb="2">
      <t>タイオウ</t>
    </rPh>
    <rPh sb="2" eb="4">
      <t>ケントウ</t>
    </rPh>
    <phoneticPr fontId="3"/>
  </si>
  <si>
    <t>県と調整</t>
    <rPh sb="0" eb="1">
      <t>ケン</t>
    </rPh>
    <rPh sb="2" eb="4">
      <t>チョウセイ</t>
    </rPh>
    <phoneticPr fontId="3"/>
  </si>
  <si>
    <t>金成小迫高見山２番地</t>
    <rPh sb="0" eb="2">
      <t>カンナリ</t>
    </rPh>
    <rPh sb="2" eb="3">
      <t>コ</t>
    </rPh>
    <rPh sb="3" eb="4">
      <t>ハサマ</t>
    </rPh>
    <rPh sb="4" eb="5">
      <t>タカ</t>
    </rPh>
    <rPh sb="5" eb="6">
      <t>ミ</t>
    </rPh>
    <rPh sb="6" eb="7">
      <t>ヤマ</t>
    </rPh>
    <rPh sb="8" eb="10">
      <t>バンチ</t>
    </rPh>
    <phoneticPr fontId="3"/>
  </si>
  <si>
    <t>柿・爪痕・足痕・フン</t>
    <rPh sb="0" eb="1">
      <t>カキ</t>
    </rPh>
    <rPh sb="2" eb="4">
      <t>ツメアト</t>
    </rPh>
    <rPh sb="5" eb="7">
      <t>アシアト</t>
    </rPh>
    <phoneticPr fontId="3"/>
  </si>
  <si>
    <t>金成上町西裏３２番地２</t>
    <rPh sb="0" eb="2">
      <t>カンナリ</t>
    </rPh>
    <rPh sb="2" eb="4">
      <t>カミマチ</t>
    </rPh>
    <rPh sb="4" eb="6">
      <t>ニシウラ</t>
    </rPh>
    <rPh sb="8" eb="10">
      <t>バンチ</t>
    </rPh>
    <phoneticPr fontId="3"/>
  </si>
  <si>
    <t>栗駒松倉引矢３０</t>
    <rPh sb="0" eb="2">
      <t>クリコマ</t>
    </rPh>
    <rPh sb="2" eb="4">
      <t>マツクラ</t>
    </rPh>
    <rPh sb="4" eb="5">
      <t>ヒ</t>
    </rPh>
    <rPh sb="5" eb="6">
      <t>ヤ</t>
    </rPh>
    <phoneticPr fontId="3"/>
  </si>
  <si>
    <t>鶯沢南郷遠堀地内</t>
    <rPh sb="0" eb="2">
      <t>ウグイスザワ</t>
    </rPh>
    <rPh sb="2" eb="4">
      <t>ナンゴウ</t>
    </rPh>
    <rPh sb="4" eb="6">
      <t>トオホリ</t>
    </rPh>
    <rPh sb="6" eb="8">
      <t>チナイ</t>
    </rPh>
    <phoneticPr fontId="3"/>
  </si>
  <si>
    <t>一迫柳目字馬伏沢地内</t>
    <rPh sb="0" eb="2">
      <t>イチハサマ</t>
    </rPh>
    <rPh sb="2" eb="3">
      <t>ヤナギ</t>
    </rPh>
    <rPh sb="3" eb="4">
      <t>メ</t>
    </rPh>
    <rPh sb="4" eb="5">
      <t>アザ</t>
    </rPh>
    <rPh sb="5" eb="6">
      <t>ウマ</t>
    </rPh>
    <rPh sb="6" eb="7">
      <t>フシ</t>
    </rPh>
    <rPh sb="7" eb="8">
      <t>サワ</t>
    </rPh>
    <rPh sb="8" eb="10">
      <t>チナイ</t>
    </rPh>
    <phoneticPr fontId="3"/>
  </si>
  <si>
    <t>柿の処分依頼</t>
    <rPh sb="0" eb="1">
      <t>カキ</t>
    </rPh>
    <rPh sb="2" eb="4">
      <t>ショブン</t>
    </rPh>
    <rPh sb="4" eb="6">
      <t>イライ</t>
    </rPh>
    <phoneticPr fontId="3"/>
  </si>
  <si>
    <t>住宅地敷地</t>
    <rPh sb="0" eb="3">
      <t>ジュウタクチ</t>
    </rPh>
    <rPh sb="3" eb="5">
      <t>シキチ</t>
    </rPh>
    <phoneticPr fontId="3"/>
  </si>
  <si>
    <t>芋沢字下清水下地内</t>
    <rPh sb="0" eb="2">
      <t>イモザワ</t>
    </rPh>
    <rPh sb="2" eb="3">
      <t>アザ</t>
    </rPh>
    <rPh sb="3" eb="6">
      <t>シモシミズ</t>
    </rPh>
    <rPh sb="6" eb="7">
      <t>シタ</t>
    </rPh>
    <rPh sb="7" eb="9">
      <t>チナイ</t>
    </rPh>
    <phoneticPr fontId="3"/>
  </si>
  <si>
    <t>上愛子字上十三枚田地内</t>
    <rPh sb="0" eb="3">
      <t>カミアヤシ</t>
    </rPh>
    <rPh sb="3" eb="4">
      <t>アザ</t>
    </rPh>
    <rPh sb="4" eb="5">
      <t>カミ</t>
    </rPh>
    <rPh sb="5" eb="7">
      <t>ジュウサン</t>
    </rPh>
    <rPh sb="7" eb="8">
      <t>マイ</t>
    </rPh>
    <rPh sb="8" eb="9">
      <t>ダ</t>
    </rPh>
    <rPh sb="9" eb="11">
      <t>チナイ</t>
    </rPh>
    <phoneticPr fontId="3"/>
  </si>
  <si>
    <t>茂庭台一丁目１番付近</t>
    <rPh sb="0" eb="3">
      <t>モニワダイ</t>
    </rPh>
    <rPh sb="3" eb="6">
      <t>イッチョウメ</t>
    </rPh>
    <rPh sb="7" eb="8">
      <t>バン</t>
    </rPh>
    <rPh sb="8" eb="10">
      <t>フキン</t>
    </rPh>
    <phoneticPr fontId="3"/>
  </si>
  <si>
    <t>県道横断</t>
    <rPh sb="0" eb="2">
      <t>ケンドウ</t>
    </rPh>
    <rPh sb="2" eb="4">
      <t>オウダン</t>
    </rPh>
    <phoneticPr fontId="3"/>
  </si>
  <si>
    <t>西成田郷田三番５５</t>
    <rPh sb="0" eb="2">
      <t>ニシナリ</t>
    </rPh>
    <rPh sb="2" eb="3">
      <t>タ</t>
    </rPh>
    <rPh sb="3" eb="5">
      <t>ゴウダ</t>
    </rPh>
    <rPh sb="5" eb="7">
      <t>サンバン</t>
    </rPh>
    <phoneticPr fontId="3"/>
  </si>
  <si>
    <t>白菜</t>
    <rPh sb="0" eb="2">
      <t>ハクサイ</t>
    </rPh>
    <phoneticPr fontId="3"/>
  </si>
  <si>
    <t>西成田郷田二番付近</t>
    <rPh sb="0" eb="2">
      <t>ニシナリ</t>
    </rPh>
    <rPh sb="2" eb="3">
      <t>タ</t>
    </rPh>
    <rPh sb="3" eb="5">
      <t>ゴウダ</t>
    </rPh>
    <rPh sb="5" eb="7">
      <t>ニバン</t>
    </rPh>
    <rPh sb="7" eb="9">
      <t>フキン</t>
    </rPh>
    <phoneticPr fontId="3"/>
  </si>
  <si>
    <t>富谷治部入付近</t>
    <rPh sb="0" eb="2">
      <t>トミヤ</t>
    </rPh>
    <rPh sb="2" eb="4">
      <t>ジブ</t>
    </rPh>
    <rPh sb="4" eb="5">
      <t>イリ</t>
    </rPh>
    <rPh sb="5" eb="7">
      <t>フキン</t>
    </rPh>
    <phoneticPr fontId="3"/>
  </si>
  <si>
    <t>富谷ＩＣ方向へ</t>
    <rPh sb="0" eb="2">
      <t>トミヤ</t>
    </rPh>
    <rPh sb="4" eb="6">
      <t>ホウコウ</t>
    </rPh>
    <phoneticPr fontId="3"/>
  </si>
  <si>
    <t>大型のクマ</t>
    <rPh sb="0" eb="2">
      <t>オオガタ</t>
    </rPh>
    <phoneticPr fontId="3"/>
  </si>
  <si>
    <t>金成小迫高見山９－１</t>
    <rPh sb="0" eb="2">
      <t>カンナリ</t>
    </rPh>
    <rPh sb="2" eb="3">
      <t>コ</t>
    </rPh>
    <rPh sb="3" eb="4">
      <t>ハザマ</t>
    </rPh>
    <rPh sb="4" eb="6">
      <t>タカミ</t>
    </rPh>
    <rPh sb="6" eb="7">
      <t>ヤマ</t>
    </rPh>
    <phoneticPr fontId="3"/>
  </si>
  <si>
    <t>金成上町西裏２１－２</t>
    <rPh sb="0" eb="2">
      <t>カンナリ</t>
    </rPh>
    <rPh sb="2" eb="4">
      <t>ウエマチ</t>
    </rPh>
    <rPh sb="4" eb="6">
      <t>ニシウラ</t>
    </rPh>
    <phoneticPr fontId="3"/>
  </si>
  <si>
    <t>２０ｃｍ・爪痕・フン</t>
    <rPh sb="5" eb="7">
      <t>ツメアト</t>
    </rPh>
    <phoneticPr fontId="3"/>
  </si>
  <si>
    <t>一迫柳目字持くれ沢６－２９先路上</t>
    <rPh sb="0" eb="2">
      <t>イチハサマ</t>
    </rPh>
    <rPh sb="2" eb="3">
      <t>ヤナギ</t>
    </rPh>
    <rPh sb="3" eb="4">
      <t>メ</t>
    </rPh>
    <rPh sb="4" eb="5">
      <t>アザ</t>
    </rPh>
    <rPh sb="5" eb="6">
      <t>モ</t>
    </rPh>
    <rPh sb="8" eb="9">
      <t>サワ</t>
    </rPh>
    <rPh sb="13" eb="14">
      <t>サキ</t>
    </rPh>
    <rPh sb="14" eb="16">
      <t>ロジョウ</t>
    </rPh>
    <phoneticPr fontId="3"/>
  </si>
  <si>
    <t>金成中町西裏地内</t>
    <rPh sb="0" eb="2">
      <t>カンナリ</t>
    </rPh>
    <rPh sb="2" eb="4">
      <t>ナカマチ</t>
    </rPh>
    <rPh sb="4" eb="5">
      <t>ニシ</t>
    </rPh>
    <rPh sb="5" eb="7">
      <t>ウラチ</t>
    </rPh>
    <rPh sb="7" eb="8">
      <t>ナイ</t>
    </rPh>
    <phoneticPr fontId="3"/>
  </si>
  <si>
    <t>柿・足痕２０ｃｍ・フン</t>
    <rPh sb="0" eb="1">
      <t>カキ</t>
    </rPh>
    <rPh sb="2" eb="4">
      <t>アシアト</t>
    </rPh>
    <phoneticPr fontId="3"/>
  </si>
  <si>
    <t>三ノ関馬場沢下地内付近</t>
    <rPh sb="0" eb="1">
      <t>サン</t>
    </rPh>
    <rPh sb="2" eb="3">
      <t>セキ</t>
    </rPh>
    <rPh sb="3" eb="5">
      <t>ババ</t>
    </rPh>
    <rPh sb="5" eb="6">
      <t>ザワ</t>
    </rPh>
    <rPh sb="6" eb="7">
      <t>シタ</t>
    </rPh>
    <rPh sb="7" eb="9">
      <t>チナイ</t>
    </rPh>
    <rPh sb="9" eb="11">
      <t>フキン</t>
    </rPh>
    <phoneticPr fontId="3"/>
  </si>
  <si>
    <t>宮床字樋田上地内</t>
    <rPh sb="0" eb="2">
      <t>ミヤトコ</t>
    </rPh>
    <rPh sb="2" eb="3">
      <t>アザ</t>
    </rPh>
    <rPh sb="3" eb="4">
      <t>ヒ</t>
    </rPh>
    <rPh sb="4" eb="5">
      <t>タ</t>
    </rPh>
    <rPh sb="5" eb="6">
      <t>ウエ</t>
    </rPh>
    <rPh sb="6" eb="8">
      <t>チナイ</t>
    </rPh>
    <phoneticPr fontId="3"/>
  </si>
  <si>
    <t>小屋</t>
    <rPh sb="0" eb="2">
      <t>コヤ</t>
    </rPh>
    <phoneticPr fontId="3"/>
  </si>
  <si>
    <t>米・柿</t>
    <rPh sb="0" eb="1">
      <t>コメ</t>
    </rPh>
    <rPh sb="2" eb="3">
      <t>カキ</t>
    </rPh>
    <phoneticPr fontId="3"/>
  </si>
  <si>
    <t>宮床字下小路地内</t>
    <rPh sb="0" eb="2">
      <t>ミヤトコ</t>
    </rPh>
    <rPh sb="2" eb="3">
      <t>アザ</t>
    </rPh>
    <rPh sb="3" eb="4">
      <t>シモ</t>
    </rPh>
    <rPh sb="4" eb="6">
      <t>コウジ</t>
    </rPh>
    <rPh sb="6" eb="8">
      <t>チナイ</t>
    </rPh>
    <phoneticPr fontId="3"/>
  </si>
  <si>
    <t>車庫付近</t>
    <rPh sb="0" eb="2">
      <t>シャコ</t>
    </rPh>
    <rPh sb="2" eb="4">
      <t>フキン</t>
    </rPh>
    <phoneticPr fontId="3"/>
  </si>
  <si>
    <t>米ぬか・米</t>
    <rPh sb="0" eb="1">
      <t>コメ</t>
    </rPh>
    <rPh sb="4" eb="5">
      <t>コメ</t>
    </rPh>
    <phoneticPr fontId="3"/>
  </si>
  <si>
    <t>吉岡字権現堂（大和中学校校庭）</t>
    <rPh sb="0" eb="2">
      <t>ヨシオカ</t>
    </rPh>
    <rPh sb="2" eb="3">
      <t>アザ</t>
    </rPh>
    <rPh sb="3" eb="6">
      <t>ゴンゲンドウ</t>
    </rPh>
    <rPh sb="7" eb="9">
      <t>タイワ</t>
    </rPh>
    <rPh sb="9" eb="12">
      <t>チュウガッコウ</t>
    </rPh>
    <rPh sb="12" eb="14">
      <t>コウテイ</t>
    </rPh>
    <phoneticPr fontId="3"/>
  </si>
  <si>
    <t>学校校庭</t>
    <rPh sb="0" eb="2">
      <t>ガッコウ</t>
    </rPh>
    <rPh sb="2" eb="4">
      <t>コウテイ</t>
    </rPh>
    <phoneticPr fontId="3"/>
  </si>
  <si>
    <t>ﾊｸﾋﾞｼﾝ・タヌキのおそれ有</t>
    <rPh sb="14" eb="15">
      <t>アリ</t>
    </rPh>
    <phoneticPr fontId="3"/>
  </si>
  <si>
    <t>吉岡字西柴崎</t>
    <rPh sb="0" eb="2">
      <t>ヨシオカ</t>
    </rPh>
    <rPh sb="2" eb="3">
      <t>アザ</t>
    </rPh>
    <rPh sb="3" eb="4">
      <t>ニシ</t>
    </rPh>
    <rPh sb="4" eb="6">
      <t>シバサキ</t>
    </rPh>
    <phoneticPr fontId="3"/>
  </si>
  <si>
    <t>歩道</t>
    <rPh sb="0" eb="2">
      <t>ホドウ</t>
    </rPh>
    <phoneticPr fontId="3"/>
  </si>
  <si>
    <t>黒川高校方面へ</t>
    <rPh sb="0" eb="2">
      <t>クロカワ</t>
    </rPh>
    <rPh sb="2" eb="4">
      <t>コウコウ</t>
    </rPh>
    <rPh sb="4" eb="6">
      <t>ホウメン</t>
    </rPh>
    <phoneticPr fontId="3"/>
  </si>
  <si>
    <t>上愛子字樋田地内</t>
    <rPh sb="0" eb="3">
      <t>カミアヤシ</t>
    </rPh>
    <rPh sb="3" eb="4">
      <t>アザ</t>
    </rPh>
    <rPh sb="4" eb="5">
      <t>ヒ</t>
    </rPh>
    <rPh sb="5" eb="6">
      <t>ダ</t>
    </rPh>
    <rPh sb="6" eb="8">
      <t>チナイ</t>
    </rPh>
    <phoneticPr fontId="3"/>
  </si>
  <si>
    <t>荒巻字仁田谷地１０９－４１</t>
    <rPh sb="0" eb="2">
      <t>アラマキ</t>
    </rPh>
    <rPh sb="2" eb="3">
      <t>アザ</t>
    </rPh>
    <rPh sb="3" eb="5">
      <t>ニタ</t>
    </rPh>
    <rPh sb="5" eb="7">
      <t>ヤチ</t>
    </rPh>
    <phoneticPr fontId="3"/>
  </si>
  <si>
    <t>宅地付近</t>
    <rPh sb="0" eb="2">
      <t>タクチ</t>
    </rPh>
    <rPh sb="2" eb="4">
      <t>フキン</t>
    </rPh>
    <phoneticPr fontId="3"/>
  </si>
  <si>
    <t>荒巻字青葉青葉山キャンパス</t>
    <rPh sb="0" eb="2">
      <t>アラマキ</t>
    </rPh>
    <rPh sb="2" eb="3">
      <t>アザ</t>
    </rPh>
    <rPh sb="3" eb="5">
      <t>アオバ</t>
    </rPh>
    <rPh sb="5" eb="8">
      <t>アオバヤマ</t>
    </rPh>
    <phoneticPr fontId="3"/>
  </si>
  <si>
    <t>大学構内</t>
    <rPh sb="0" eb="2">
      <t>ダイガク</t>
    </rPh>
    <rPh sb="2" eb="4">
      <t>コウナイ</t>
    </rPh>
    <phoneticPr fontId="3"/>
  </si>
  <si>
    <t>八木山香澄町１９－２</t>
    <rPh sb="0" eb="3">
      <t>ヤギヤマ</t>
    </rPh>
    <rPh sb="3" eb="5">
      <t>カスミ</t>
    </rPh>
    <rPh sb="5" eb="6">
      <t>マチ</t>
    </rPh>
    <phoneticPr fontId="3"/>
  </si>
  <si>
    <t>成獣</t>
    <rPh sb="0" eb="2">
      <t>セイジュウ</t>
    </rPh>
    <phoneticPr fontId="3"/>
  </si>
  <si>
    <t>捕獲作業実施中</t>
    <rPh sb="0" eb="2">
      <t>ホカク</t>
    </rPh>
    <rPh sb="2" eb="4">
      <t>サギョウ</t>
    </rPh>
    <rPh sb="4" eb="7">
      <t>ジッシチュウ</t>
    </rPh>
    <phoneticPr fontId="3"/>
  </si>
  <si>
    <t>３－４日前に発見</t>
    <rPh sb="3" eb="5">
      <t>ニチマエ</t>
    </rPh>
    <rPh sb="6" eb="8">
      <t>ハッケン</t>
    </rPh>
    <phoneticPr fontId="3"/>
  </si>
  <si>
    <t>鳴子温泉字中野周辺</t>
    <rPh sb="0" eb="2">
      <t>ナルコ</t>
    </rPh>
    <rPh sb="2" eb="4">
      <t>オンセン</t>
    </rPh>
    <rPh sb="4" eb="5">
      <t>アザ</t>
    </rPh>
    <rPh sb="5" eb="6">
      <t>ナカ</t>
    </rPh>
    <rPh sb="6" eb="7">
      <t>ノ</t>
    </rPh>
    <rPh sb="7" eb="9">
      <t>シュウヘン</t>
    </rPh>
    <phoneticPr fontId="3"/>
  </si>
  <si>
    <t>スギの洞内の蜂の巣</t>
    <rPh sb="3" eb="4">
      <t>ウロ</t>
    </rPh>
    <rPh sb="4" eb="5">
      <t>ナイ</t>
    </rPh>
    <rPh sb="6" eb="7">
      <t>ハチ</t>
    </rPh>
    <rPh sb="8" eb="9">
      <t>ス</t>
    </rPh>
    <phoneticPr fontId="3"/>
  </si>
  <si>
    <t>あけの平一丁目付近</t>
    <rPh sb="3" eb="4">
      <t>ダイラ</t>
    </rPh>
    <rPh sb="4" eb="7">
      <t>イッチョウメ</t>
    </rPh>
    <rPh sb="7" eb="9">
      <t>フキン</t>
    </rPh>
    <phoneticPr fontId="3"/>
  </si>
  <si>
    <t>雑木林内</t>
    <rPh sb="0" eb="3">
      <t>ゾウキバヤシ</t>
    </rPh>
    <rPh sb="3" eb="4">
      <t>ナイ</t>
    </rPh>
    <phoneticPr fontId="3"/>
  </si>
  <si>
    <t>1418</t>
  </si>
  <si>
    <t>三ノ関太子堂下地内付近</t>
    <rPh sb="0" eb="1">
      <t>サン</t>
    </rPh>
    <rPh sb="2" eb="3">
      <t>セキ</t>
    </rPh>
    <rPh sb="3" eb="6">
      <t>タイシドウ</t>
    </rPh>
    <rPh sb="6" eb="7">
      <t>シタ</t>
    </rPh>
    <rPh sb="7" eb="9">
      <t>チナイ</t>
    </rPh>
    <rPh sb="9" eb="11">
      <t>フキン</t>
    </rPh>
    <phoneticPr fontId="3"/>
  </si>
  <si>
    <t>芋沢字綱木坂地内</t>
    <rPh sb="0" eb="2">
      <t>イモザワ</t>
    </rPh>
    <rPh sb="2" eb="3">
      <t>アザ</t>
    </rPh>
    <rPh sb="3" eb="4">
      <t>ツナ</t>
    </rPh>
    <rPh sb="4" eb="6">
      <t>キサカ</t>
    </rPh>
    <rPh sb="6" eb="8">
      <t>チナイ</t>
    </rPh>
    <phoneticPr fontId="3"/>
  </si>
  <si>
    <t>長町字越路（八木山橋とベニーランドの中間付近）</t>
    <rPh sb="0" eb="2">
      <t>ナガマチ</t>
    </rPh>
    <rPh sb="2" eb="3">
      <t>アザ</t>
    </rPh>
    <rPh sb="3" eb="5">
      <t>コシジ</t>
    </rPh>
    <rPh sb="6" eb="9">
      <t>ヤギヤマ</t>
    </rPh>
    <rPh sb="9" eb="10">
      <t>バシ</t>
    </rPh>
    <rPh sb="18" eb="20">
      <t>チュウカン</t>
    </rPh>
    <rPh sb="20" eb="22">
      <t>フキン</t>
    </rPh>
    <phoneticPr fontId="3"/>
  </si>
  <si>
    <t>落合松坂字蛭川地内</t>
    <rPh sb="0" eb="2">
      <t>オチアイ</t>
    </rPh>
    <rPh sb="2" eb="4">
      <t>マツザカ</t>
    </rPh>
    <rPh sb="4" eb="5">
      <t>アザ</t>
    </rPh>
    <rPh sb="5" eb="7">
      <t>ヒルカワ</t>
    </rPh>
    <rPh sb="7" eb="9">
      <t>チナイ</t>
    </rPh>
    <phoneticPr fontId="3"/>
  </si>
  <si>
    <t>南へ</t>
    <rPh sb="0" eb="1">
      <t>ミナミ</t>
    </rPh>
    <phoneticPr fontId="3"/>
  </si>
  <si>
    <t>桜渡戸字附子ヶ沢７－３</t>
    <rPh sb="0" eb="1">
      <t>サクラ</t>
    </rPh>
    <rPh sb="1" eb="2">
      <t>ワタリ</t>
    </rPh>
    <rPh sb="2" eb="3">
      <t>ド</t>
    </rPh>
    <rPh sb="3" eb="4">
      <t>アザ</t>
    </rPh>
    <rPh sb="4" eb="5">
      <t>フ</t>
    </rPh>
    <rPh sb="5" eb="6">
      <t>コ</t>
    </rPh>
    <rPh sb="7" eb="8">
      <t>サワ</t>
    </rPh>
    <phoneticPr fontId="3"/>
  </si>
  <si>
    <t>民家庭先の柿・キウイ</t>
    <rPh sb="0" eb="2">
      <t>ミンカ</t>
    </rPh>
    <rPh sb="2" eb="4">
      <t>ニワサキ</t>
    </rPh>
    <rPh sb="5" eb="6">
      <t>カキ</t>
    </rPh>
    <phoneticPr fontId="3"/>
  </si>
  <si>
    <t>大字入間田字番谷周辺</t>
    <rPh sb="0" eb="2">
      <t>オオアザ</t>
    </rPh>
    <rPh sb="2" eb="4">
      <t>イリマ</t>
    </rPh>
    <rPh sb="4" eb="5">
      <t>ダ</t>
    </rPh>
    <rPh sb="5" eb="6">
      <t>アザ</t>
    </rPh>
    <rPh sb="6" eb="7">
      <t>バン</t>
    </rPh>
    <rPh sb="7" eb="8">
      <t>タニ</t>
    </rPh>
    <rPh sb="8" eb="10">
      <t>シュウヘン</t>
    </rPh>
    <phoneticPr fontId="3"/>
  </si>
  <si>
    <t>0220</t>
  </si>
  <si>
    <t>荒巻字仁田谷地１０９－４６</t>
    <rPh sb="0" eb="2">
      <t>アラマキ</t>
    </rPh>
    <rPh sb="2" eb="3">
      <t>アザ</t>
    </rPh>
    <rPh sb="3" eb="5">
      <t>ニタ</t>
    </rPh>
    <rPh sb="5" eb="7">
      <t>ヤチ</t>
    </rPh>
    <phoneticPr fontId="3"/>
  </si>
  <si>
    <t>茂庭字門野５５－２</t>
    <rPh sb="0" eb="2">
      <t>モニワ</t>
    </rPh>
    <rPh sb="2" eb="3">
      <t>アザ</t>
    </rPh>
    <rPh sb="3" eb="4">
      <t>カド</t>
    </rPh>
    <rPh sb="4" eb="5">
      <t>ノ</t>
    </rPh>
    <phoneticPr fontId="3"/>
  </si>
  <si>
    <t>2017</t>
  </si>
  <si>
    <t>福岡字二又２８－１</t>
    <rPh sb="0" eb="2">
      <t>フクオカ</t>
    </rPh>
    <rPh sb="2" eb="3">
      <t>アザ</t>
    </rPh>
    <rPh sb="3" eb="5">
      <t>フタマタ</t>
    </rPh>
    <phoneticPr fontId="3"/>
  </si>
  <si>
    <t>勝山酒造西側</t>
    <rPh sb="0" eb="2">
      <t>カツヤマ</t>
    </rPh>
    <rPh sb="2" eb="4">
      <t>シュゾウ</t>
    </rPh>
    <rPh sb="4" eb="6">
      <t>ニシガワ</t>
    </rPh>
    <phoneticPr fontId="3"/>
  </si>
  <si>
    <t>芋沢字稗袋地内</t>
    <rPh sb="0" eb="2">
      <t>イモザワ</t>
    </rPh>
    <rPh sb="2" eb="3">
      <t>アザ</t>
    </rPh>
    <rPh sb="4" eb="5">
      <t>フクロ</t>
    </rPh>
    <rPh sb="5" eb="7">
      <t>チナイ</t>
    </rPh>
    <phoneticPr fontId="3"/>
  </si>
  <si>
    <t>高野原3丁目地内</t>
    <rPh sb="0" eb="3">
      <t>タカノハラ</t>
    </rPh>
    <rPh sb="4" eb="6">
      <t>チョウメ</t>
    </rPh>
    <rPh sb="6" eb="8">
      <t>チナイ</t>
    </rPh>
    <phoneticPr fontId="3"/>
  </si>
  <si>
    <t>団地内道路脇</t>
    <rPh sb="0" eb="2">
      <t>ダンチ</t>
    </rPh>
    <rPh sb="2" eb="3">
      <t>ナイ</t>
    </rPh>
    <rPh sb="3" eb="5">
      <t>ドウロ</t>
    </rPh>
    <rPh sb="5" eb="6">
      <t>ワキ</t>
    </rPh>
    <phoneticPr fontId="3"/>
  </si>
  <si>
    <t>金成小迫高見山４－２地内</t>
    <rPh sb="0" eb="2">
      <t>カンナリ</t>
    </rPh>
    <rPh sb="2" eb="3">
      <t>コ</t>
    </rPh>
    <rPh sb="3" eb="4">
      <t>ハサマ</t>
    </rPh>
    <rPh sb="4" eb="6">
      <t>タカミ</t>
    </rPh>
    <rPh sb="6" eb="7">
      <t>ヤマ</t>
    </rPh>
    <rPh sb="10" eb="12">
      <t>チナイ</t>
    </rPh>
    <phoneticPr fontId="3"/>
  </si>
  <si>
    <t>宅地脇原野</t>
    <rPh sb="0" eb="2">
      <t>タクチ</t>
    </rPh>
    <rPh sb="2" eb="3">
      <t>ワキ</t>
    </rPh>
    <rPh sb="3" eb="4">
      <t>ゲン</t>
    </rPh>
    <rPh sb="4" eb="5">
      <t>ヤ</t>
    </rPh>
    <phoneticPr fontId="3"/>
  </si>
  <si>
    <t>足痕・食痕</t>
    <rPh sb="0" eb="2">
      <t>アシアト</t>
    </rPh>
    <rPh sb="3" eb="4">
      <t>ショク</t>
    </rPh>
    <rPh sb="4" eb="5">
      <t>コン</t>
    </rPh>
    <phoneticPr fontId="3"/>
  </si>
  <si>
    <t>野菜</t>
    <rPh sb="0" eb="2">
      <t>ヤサイ</t>
    </rPh>
    <phoneticPr fontId="3"/>
  </si>
  <si>
    <t>柿の収穫を依頼</t>
    <rPh sb="0" eb="1">
      <t>カキ</t>
    </rPh>
    <rPh sb="2" eb="4">
      <t>シュウカク</t>
    </rPh>
    <rPh sb="5" eb="7">
      <t>イライ</t>
    </rPh>
    <phoneticPr fontId="3"/>
  </si>
  <si>
    <t>再度依頼があれば駆除を検討する</t>
    <rPh sb="0" eb="2">
      <t>サイド</t>
    </rPh>
    <rPh sb="2" eb="4">
      <t>イライ</t>
    </rPh>
    <rPh sb="8" eb="10">
      <t>クジョ</t>
    </rPh>
    <rPh sb="11" eb="13">
      <t>ケントウ</t>
    </rPh>
    <phoneticPr fontId="3"/>
  </si>
  <si>
    <t>金成小迫高見山地内</t>
    <rPh sb="0" eb="2">
      <t>カンナリ</t>
    </rPh>
    <rPh sb="2" eb="3">
      <t>コ</t>
    </rPh>
    <rPh sb="3" eb="4">
      <t>ハサマ</t>
    </rPh>
    <rPh sb="4" eb="6">
      <t>タカミ</t>
    </rPh>
    <rPh sb="6" eb="7">
      <t>ヤマ</t>
    </rPh>
    <rPh sb="7" eb="9">
      <t>チナイ</t>
    </rPh>
    <phoneticPr fontId="3"/>
  </si>
  <si>
    <t>宅地内の干し柿</t>
    <rPh sb="0" eb="3">
      <t>タクチナイ</t>
    </rPh>
    <rPh sb="4" eb="5">
      <t>ホ</t>
    </rPh>
    <rPh sb="6" eb="7">
      <t>ガキ</t>
    </rPh>
    <phoneticPr fontId="3"/>
  </si>
  <si>
    <t>柿の実・足痕</t>
    <rPh sb="0" eb="1">
      <t>カキ</t>
    </rPh>
    <rPh sb="2" eb="3">
      <t>ミ</t>
    </rPh>
    <rPh sb="4" eb="6">
      <t>アシアト</t>
    </rPh>
    <phoneticPr fontId="3"/>
  </si>
  <si>
    <t>金成上町西裏地内</t>
    <rPh sb="0" eb="2">
      <t>カンナリ</t>
    </rPh>
    <rPh sb="2" eb="4">
      <t>カミマチ</t>
    </rPh>
    <rPh sb="4" eb="6">
      <t>ニシウラ</t>
    </rPh>
    <rPh sb="6" eb="8">
      <t>チナイ</t>
    </rPh>
    <phoneticPr fontId="3"/>
  </si>
  <si>
    <t>市道脇の柿の木</t>
    <rPh sb="0" eb="2">
      <t>シドウ</t>
    </rPh>
    <rPh sb="2" eb="3">
      <t>ワキ</t>
    </rPh>
    <rPh sb="4" eb="5">
      <t>カキ</t>
    </rPh>
    <rPh sb="6" eb="7">
      <t>キ</t>
    </rPh>
    <phoneticPr fontId="3"/>
  </si>
  <si>
    <t>金成小迫高見山９－１</t>
    <rPh sb="0" eb="2">
      <t>カンナリ</t>
    </rPh>
    <rPh sb="2" eb="4">
      <t>コハサマ</t>
    </rPh>
    <rPh sb="4" eb="6">
      <t>タカミ</t>
    </rPh>
    <rPh sb="6" eb="7">
      <t>ヤマ</t>
    </rPh>
    <phoneticPr fontId="3"/>
  </si>
  <si>
    <t>金成小迫高見山地内</t>
    <rPh sb="0" eb="2">
      <t>カンナリ</t>
    </rPh>
    <rPh sb="2" eb="6">
      <t>コハサマタカミ</t>
    </rPh>
    <rPh sb="6" eb="7">
      <t>ヤマ</t>
    </rPh>
    <rPh sb="7" eb="9">
      <t>チナイ</t>
    </rPh>
    <phoneticPr fontId="3"/>
  </si>
  <si>
    <t>宅地脇</t>
    <rPh sb="0" eb="2">
      <t>タクチ</t>
    </rPh>
    <rPh sb="2" eb="3">
      <t>ワキ</t>
    </rPh>
    <phoneticPr fontId="3"/>
  </si>
  <si>
    <t>柿の実・爪痕・足痕</t>
    <rPh sb="0" eb="1">
      <t>カキ</t>
    </rPh>
    <rPh sb="2" eb="3">
      <t>ミ</t>
    </rPh>
    <rPh sb="4" eb="6">
      <t>ツメアト</t>
    </rPh>
    <rPh sb="7" eb="9">
      <t>アシアト</t>
    </rPh>
    <phoneticPr fontId="3"/>
  </si>
  <si>
    <t>金成上町西裏地内</t>
    <rPh sb="0" eb="2">
      <t>カンナリ</t>
    </rPh>
    <rPh sb="2" eb="4">
      <t>ウエマチ</t>
    </rPh>
    <rPh sb="4" eb="6">
      <t>ニシウラ</t>
    </rPh>
    <rPh sb="6" eb="8">
      <t>チナイ</t>
    </rPh>
    <phoneticPr fontId="3"/>
  </si>
  <si>
    <t>金成小迫花館付近</t>
    <rPh sb="0" eb="2">
      <t>カンナリ</t>
    </rPh>
    <rPh sb="2" eb="4">
      <t>コハサマ</t>
    </rPh>
    <rPh sb="4" eb="5">
      <t>ハナ</t>
    </rPh>
    <rPh sb="5" eb="6">
      <t>カン</t>
    </rPh>
    <rPh sb="6" eb="8">
      <t>フキン</t>
    </rPh>
    <phoneticPr fontId="3"/>
  </si>
  <si>
    <t>牛の配合飼料</t>
    <rPh sb="0" eb="1">
      <t>ウシ</t>
    </rPh>
    <rPh sb="2" eb="4">
      <t>ハイゴウ</t>
    </rPh>
    <rPh sb="4" eb="6">
      <t>シリョウ</t>
    </rPh>
    <phoneticPr fontId="3"/>
  </si>
  <si>
    <t>有害捕獲を実施地域の周辺</t>
    <rPh sb="0" eb="2">
      <t>ユウガイ</t>
    </rPh>
    <rPh sb="2" eb="4">
      <t>ホカク</t>
    </rPh>
    <rPh sb="5" eb="7">
      <t>ジッシ</t>
    </rPh>
    <rPh sb="7" eb="9">
      <t>チイキ</t>
    </rPh>
    <rPh sb="10" eb="12">
      <t>シュウヘン</t>
    </rPh>
    <phoneticPr fontId="3"/>
  </si>
  <si>
    <t>金成小迫高見山地内</t>
    <rPh sb="0" eb="2">
      <t>カンナリ</t>
    </rPh>
    <rPh sb="2" eb="4">
      <t>コハサマ</t>
    </rPh>
    <rPh sb="4" eb="6">
      <t>タカミ</t>
    </rPh>
    <rPh sb="6" eb="7">
      <t>ヤマ</t>
    </rPh>
    <rPh sb="7" eb="9">
      <t>チナイ</t>
    </rPh>
    <phoneticPr fontId="3"/>
  </si>
  <si>
    <t>駆除を実施</t>
    <rPh sb="0" eb="2">
      <t>クジョ</t>
    </rPh>
    <rPh sb="3" eb="5">
      <t>ジッシ</t>
    </rPh>
    <phoneticPr fontId="3"/>
  </si>
  <si>
    <t>根白石字青笹山</t>
    <rPh sb="0" eb="3">
      <t>ネノシロイシ</t>
    </rPh>
    <rPh sb="3" eb="4">
      <t>アザ</t>
    </rPh>
    <rPh sb="4" eb="5">
      <t>アオ</t>
    </rPh>
    <rPh sb="5" eb="7">
      <t>ササヤマ</t>
    </rPh>
    <phoneticPr fontId="3"/>
  </si>
  <si>
    <t>鳴子温泉字久田１１０－４周辺</t>
    <rPh sb="0" eb="2">
      <t>ナルコ</t>
    </rPh>
    <rPh sb="2" eb="4">
      <t>オンセン</t>
    </rPh>
    <rPh sb="4" eb="5">
      <t>アザ</t>
    </rPh>
    <rPh sb="5" eb="7">
      <t>ヒサダ</t>
    </rPh>
    <rPh sb="12" eb="14">
      <t>シュウヘン</t>
    </rPh>
    <phoneticPr fontId="3"/>
  </si>
  <si>
    <t>民家裏手の柿の木</t>
    <rPh sb="0" eb="2">
      <t>ミンカ</t>
    </rPh>
    <rPh sb="2" eb="4">
      <t>ウラテ</t>
    </rPh>
    <rPh sb="5" eb="6">
      <t>カキ</t>
    </rPh>
    <rPh sb="7" eb="8">
      <t>キ</t>
    </rPh>
    <phoneticPr fontId="3"/>
  </si>
  <si>
    <t>柿の実食べ尽くされたので捕獲しない</t>
    <rPh sb="0" eb="1">
      <t>カキ</t>
    </rPh>
    <rPh sb="2" eb="3">
      <t>ミ</t>
    </rPh>
    <rPh sb="3" eb="4">
      <t>タ</t>
    </rPh>
    <rPh sb="5" eb="6">
      <t>ツ</t>
    </rPh>
    <rPh sb="12" eb="14">
      <t>ホカク</t>
    </rPh>
    <phoneticPr fontId="3"/>
  </si>
  <si>
    <t>郷六字笹ノ上地内</t>
    <rPh sb="0" eb="2">
      <t>ゴウロク</t>
    </rPh>
    <rPh sb="2" eb="3">
      <t>アザ</t>
    </rPh>
    <rPh sb="3" eb="4">
      <t>ササ</t>
    </rPh>
    <rPh sb="5" eb="6">
      <t>ウエ</t>
    </rPh>
    <rPh sb="6" eb="8">
      <t>チナイ</t>
    </rPh>
    <phoneticPr fontId="3"/>
  </si>
  <si>
    <t>郷六字沼田地内</t>
    <rPh sb="0" eb="2">
      <t>ゴウロク</t>
    </rPh>
    <rPh sb="2" eb="3">
      <t>アザ</t>
    </rPh>
    <rPh sb="3" eb="5">
      <t>ヌマタ</t>
    </rPh>
    <rPh sb="5" eb="7">
      <t>チナイ</t>
    </rPh>
    <phoneticPr fontId="3"/>
  </si>
  <si>
    <t>鶯沢南郷舘浦地内</t>
    <rPh sb="0" eb="2">
      <t>ウグイスザワ</t>
    </rPh>
    <rPh sb="2" eb="4">
      <t>ナンゴウ</t>
    </rPh>
    <rPh sb="4" eb="5">
      <t>タチ</t>
    </rPh>
    <rPh sb="5" eb="6">
      <t>ウラ</t>
    </rPh>
    <rPh sb="6" eb="8">
      <t>チナイ</t>
    </rPh>
    <phoneticPr fontId="3"/>
  </si>
  <si>
    <t>一迫真坂字清水上野前地内</t>
    <rPh sb="0" eb="2">
      <t>イチハサマ</t>
    </rPh>
    <rPh sb="2" eb="4">
      <t>マサカ</t>
    </rPh>
    <rPh sb="4" eb="5">
      <t>アザ</t>
    </rPh>
    <rPh sb="5" eb="7">
      <t>シミズ</t>
    </rPh>
    <rPh sb="7" eb="9">
      <t>ウエノ</t>
    </rPh>
    <rPh sb="9" eb="10">
      <t>マエ</t>
    </rPh>
    <rPh sb="10" eb="12">
      <t>チナイ</t>
    </rPh>
    <phoneticPr fontId="3"/>
  </si>
  <si>
    <t>金成小迫花館・宿地内</t>
    <rPh sb="0" eb="2">
      <t>カンナリ</t>
    </rPh>
    <rPh sb="2" eb="4">
      <t>コハサマ</t>
    </rPh>
    <rPh sb="4" eb="6">
      <t>ハナダテ</t>
    </rPh>
    <rPh sb="7" eb="8">
      <t>ヤド</t>
    </rPh>
    <rPh sb="8" eb="10">
      <t>チナイ</t>
    </rPh>
    <phoneticPr fontId="3"/>
  </si>
  <si>
    <t>民家脇</t>
    <rPh sb="0" eb="2">
      <t>ミンカ</t>
    </rPh>
    <rPh sb="2" eb="3">
      <t>ワキ</t>
    </rPh>
    <phoneticPr fontId="3"/>
  </si>
  <si>
    <t>金成小迫花館地内</t>
    <rPh sb="0" eb="2">
      <t>カンナリ</t>
    </rPh>
    <rPh sb="2" eb="4">
      <t>コハサマ</t>
    </rPh>
    <rPh sb="4" eb="6">
      <t>ハナダテ</t>
    </rPh>
    <rPh sb="6" eb="8">
      <t>チナイ</t>
    </rPh>
    <phoneticPr fontId="3"/>
  </si>
  <si>
    <t>牛飼料・柿・フン・爪痕</t>
    <rPh sb="0" eb="1">
      <t>ギュウ</t>
    </rPh>
    <rPh sb="1" eb="3">
      <t>シリョウ</t>
    </rPh>
    <rPh sb="4" eb="5">
      <t>カキ</t>
    </rPh>
    <rPh sb="9" eb="11">
      <t>ツメアト</t>
    </rPh>
    <phoneticPr fontId="3"/>
  </si>
  <si>
    <t>飼料を隠した</t>
    <rPh sb="0" eb="2">
      <t>シリョウ</t>
    </rPh>
    <rPh sb="3" eb="4">
      <t>カク</t>
    </rPh>
    <phoneticPr fontId="3"/>
  </si>
  <si>
    <t>地区周辺で駆除活動中</t>
    <rPh sb="0" eb="2">
      <t>チク</t>
    </rPh>
    <rPh sb="2" eb="4">
      <t>シュウヘン</t>
    </rPh>
    <rPh sb="5" eb="7">
      <t>クジョ</t>
    </rPh>
    <rPh sb="7" eb="10">
      <t>カツドウチュウ</t>
    </rPh>
    <phoneticPr fontId="3"/>
  </si>
  <si>
    <t>駆除実施中</t>
    <rPh sb="0" eb="2">
      <t>クジョ</t>
    </rPh>
    <rPh sb="2" eb="5">
      <t>ジッシチュウ</t>
    </rPh>
    <phoneticPr fontId="3"/>
  </si>
  <si>
    <t>飼い犬とけんか</t>
    <rPh sb="0" eb="3">
      <t>カイイヌ</t>
    </rPh>
    <phoneticPr fontId="3"/>
  </si>
  <si>
    <t>１２／９有害駆除終了</t>
    <rPh sb="4" eb="6">
      <t>ユウガイ</t>
    </rPh>
    <rPh sb="6" eb="8">
      <t>クジョ</t>
    </rPh>
    <rPh sb="8" eb="10">
      <t>シュウリョウ</t>
    </rPh>
    <phoneticPr fontId="3"/>
  </si>
  <si>
    <t>芋沢字唄坂地内</t>
    <rPh sb="0" eb="2">
      <t>イモザワ</t>
    </rPh>
    <rPh sb="2" eb="3">
      <t>アザ</t>
    </rPh>
    <rPh sb="3" eb="4">
      <t>ウタ</t>
    </rPh>
    <rPh sb="4" eb="5">
      <t>サカ</t>
    </rPh>
    <rPh sb="5" eb="7">
      <t>チナイ</t>
    </rPh>
    <phoneticPr fontId="3"/>
  </si>
  <si>
    <t>茂庭字門野３７－２付近</t>
    <rPh sb="0" eb="2">
      <t>モニワ</t>
    </rPh>
    <rPh sb="2" eb="3">
      <t>アザ</t>
    </rPh>
    <rPh sb="3" eb="5">
      <t>カドノ</t>
    </rPh>
    <rPh sb="9" eb="11">
      <t>フキン</t>
    </rPh>
    <phoneticPr fontId="3"/>
  </si>
  <si>
    <t>2348</t>
  </si>
  <si>
    <t>芋沢字下清水地内</t>
    <rPh sb="0" eb="2">
      <t>イモザワ</t>
    </rPh>
    <rPh sb="2" eb="3">
      <t>アザ</t>
    </rPh>
    <rPh sb="3" eb="4">
      <t>シタ</t>
    </rPh>
    <rPh sb="4" eb="6">
      <t>シミズ</t>
    </rPh>
    <rPh sb="6" eb="8">
      <t>チナイ</t>
    </rPh>
    <phoneticPr fontId="3"/>
  </si>
  <si>
    <t>屋敷内</t>
    <rPh sb="0" eb="3">
      <t>ヤシキナイ</t>
    </rPh>
    <phoneticPr fontId="3"/>
  </si>
  <si>
    <t>コンポスト荒らされた</t>
    <rPh sb="5" eb="6">
      <t>ア</t>
    </rPh>
    <phoneticPr fontId="3"/>
  </si>
  <si>
    <t>旧歌津町</t>
    <rPh sb="0" eb="1">
      <t>キュウ</t>
    </rPh>
    <rPh sb="1" eb="3">
      <t>ウタツ</t>
    </rPh>
    <rPh sb="3" eb="4">
      <t>チョウ</t>
    </rPh>
    <phoneticPr fontId="3"/>
  </si>
  <si>
    <t>歌津町字樋の口地内</t>
    <rPh sb="0" eb="3">
      <t>ウタツチョウ</t>
    </rPh>
    <rPh sb="3" eb="4">
      <t>アザ</t>
    </rPh>
    <rPh sb="4" eb="5">
      <t>ヒ</t>
    </rPh>
    <rPh sb="6" eb="7">
      <t>クチ</t>
    </rPh>
    <rPh sb="7" eb="8">
      <t>チ</t>
    </rPh>
    <rPh sb="8" eb="9">
      <t>ナイ</t>
    </rPh>
    <phoneticPr fontId="3"/>
  </si>
  <si>
    <t>王城寺字八原地内</t>
    <rPh sb="0" eb="3">
      <t>オウジョウジ</t>
    </rPh>
    <rPh sb="3" eb="4">
      <t>アザ</t>
    </rPh>
    <rPh sb="4" eb="5">
      <t>ハチ</t>
    </rPh>
    <rPh sb="5" eb="6">
      <t>ハラ</t>
    </rPh>
    <rPh sb="6" eb="8">
      <t>チナイ</t>
    </rPh>
    <phoneticPr fontId="3"/>
  </si>
  <si>
    <t>国見6丁目29</t>
    <rPh sb="0" eb="2">
      <t>クニミ</t>
    </rPh>
    <rPh sb="3" eb="5">
      <t>チョウメ</t>
    </rPh>
    <phoneticPr fontId="3"/>
  </si>
  <si>
    <t>登米町大字日根牛山田地内</t>
    <rPh sb="0" eb="2">
      <t>トメ</t>
    </rPh>
    <rPh sb="2" eb="3">
      <t>マチ</t>
    </rPh>
    <rPh sb="3" eb="5">
      <t>オオアザ</t>
    </rPh>
    <rPh sb="5" eb="6">
      <t>ニチ</t>
    </rPh>
    <rPh sb="6" eb="7">
      <t>ネ</t>
    </rPh>
    <rPh sb="7" eb="8">
      <t>ウシ</t>
    </rPh>
    <rPh sb="8" eb="10">
      <t>ヤマダ</t>
    </rPh>
    <rPh sb="10" eb="12">
      <t>チナイ</t>
    </rPh>
    <phoneticPr fontId="3"/>
  </si>
  <si>
    <t>北上川河川敷</t>
    <rPh sb="0" eb="3">
      <t>キタカミガワ</t>
    </rPh>
    <rPh sb="3" eb="6">
      <t>カセンジキ</t>
    </rPh>
    <phoneticPr fontId="3"/>
  </si>
  <si>
    <t>松山下伊場野字姥乳</t>
    <rPh sb="0" eb="2">
      <t>マツヤマ</t>
    </rPh>
    <rPh sb="2" eb="3">
      <t>シタ</t>
    </rPh>
    <rPh sb="3" eb="4">
      <t>イ</t>
    </rPh>
    <rPh sb="4" eb="5">
      <t>バ</t>
    </rPh>
    <rPh sb="5" eb="6">
      <t>ノ</t>
    </rPh>
    <rPh sb="6" eb="7">
      <t>アザ</t>
    </rPh>
    <rPh sb="7" eb="8">
      <t>ウバ</t>
    </rPh>
    <rPh sb="8" eb="9">
      <t>チチ</t>
    </rPh>
    <phoneticPr fontId="3"/>
  </si>
  <si>
    <t>大字平沢字諏訪舘地内</t>
    <rPh sb="0" eb="2">
      <t>オオアザ</t>
    </rPh>
    <rPh sb="2" eb="4">
      <t>ヒラサワ</t>
    </rPh>
    <rPh sb="4" eb="5">
      <t>アザ</t>
    </rPh>
    <rPh sb="5" eb="7">
      <t>スワ</t>
    </rPh>
    <rPh sb="7" eb="8">
      <t>ダテ</t>
    </rPh>
    <rPh sb="8" eb="10">
      <t>チナイ</t>
    </rPh>
    <phoneticPr fontId="3"/>
  </si>
  <si>
    <t>行政区長へ報告</t>
    <rPh sb="0" eb="2">
      <t>ギョウセイ</t>
    </rPh>
    <rPh sb="2" eb="4">
      <t>クチョウ</t>
    </rPh>
    <rPh sb="5" eb="7">
      <t>ホウコク</t>
    </rPh>
    <phoneticPr fontId="3"/>
  </si>
  <si>
    <t>若柳字川南上堤１７９</t>
    <rPh sb="0" eb="2">
      <t>ワカヤナギ</t>
    </rPh>
    <rPh sb="2" eb="3">
      <t>アザ</t>
    </rPh>
    <rPh sb="3" eb="5">
      <t>カワミナミ</t>
    </rPh>
    <rPh sb="5" eb="6">
      <t>ウエ</t>
    </rPh>
    <rPh sb="6" eb="7">
      <t>ツツミ</t>
    </rPh>
    <phoneticPr fontId="3"/>
  </si>
  <si>
    <t>民家敷地前</t>
    <rPh sb="0" eb="2">
      <t>ミンカ</t>
    </rPh>
    <rPh sb="2" eb="4">
      <t>シキチ</t>
    </rPh>
    <rPh sb="4" eb="5">
      <t>マエ</t>
    </rPh>
    <phoneticPr fontId="3"/>
  </si>
  <si>
    <t>保管しているリンゴを除去するよう指導</t>
    <rPh sb="0" eb="2">
      <t>ホカン</t>
    </rPh>
    <rPh sb="10" eb="12">
      <t>ジョキョ</t>
    </rPh>
    <rPh sb="16" eb="18">
      <t>シドウ</t>
    </rPh>
    <phoneticPr fontId="3"/>
  </si>
  <si>
    <t>１２月２９日・３１日にも情報あり，本件にまとめた</t>
    <rPh sb="2" eb="3">
      <t>ガツ</t>
    </rPh>
    <rPh sb="5" eb="6">
      <t>ニチ</t>
    </rPh>
    <rPh sb="9" eb="10">
      <t>ニチ</t>
    </rPh>
    <rPh sb="12" eb="14">
      <t>ジョウホウ</t>
    </rPh>
    <rPh sb="17" eb="19">
      <t>ホンケン</t>
    </rPh>
    <phoneticPr fontId="3"/>
  </si>
  <si>
    <t>上滝グリーンステージ上滝地内</t>
    <rPh sb="0" eb="1">
      <t>ウエ</t>
    </rPh>
    <rPh sb="1" eb="2">
      <t>タキ</t>
    </rPh>
    <rPh sb="10" eb="11">
      <t>ウエ</t>
    </rPh>
    <rPh sb="11" eb="12">
      <t>タキ</t>
    </rPh>
    <rPh sb="12" eb="14">
      <t>チナイ</t>
    </rPh>
    <phoneticPr fontId="3"/>
  </si>
  <si>
    <t>岩出山字葛岡高田地内</t>
    <rPh sb="0" eb="3">
      <t>イワデヤマ</t>
    </rPh>
    <rPh sb="3" eb="4">
      <t>アザ</t>
    </rPh>
    <rPh sb="4" eb="6">
      <t>クズオカ</t>
    </rPh>
    <rPh sb="6" eb="8">
      <t>タカダ</t>
    </rPh>
    <rPh sb="8" eb="10">
      <t>チナイ</t>
    </rPh>
    <phoneticPr fontId="3"/>
  </si>
  <si>
    <t>戸倉字寺沢地内</t>
    <rPh sb="0" eb="2">
      <t>トクラ</t>
    </rPh>
    <rPh sb="2" eb="3">
      <t>アザ</t>
    </rPh>
    <rPh sb="3" eb="5">
      <t>テラサワ</t>
    </rPh>
    <rPh sb="5" eb="7">
      <t>チナイ</t>
    </rPh>
    <phoneticPr fontId="3"/>
  </si>
  <si>
    <t>東和町錦織字狐穴地内</t>
    <rPh sb="0" eb="3">
      <t>トウワチョウ</t>
    </rPh>
    <rPh sb="3" eb="5">
      <t>ニシゴリ</t>
    </rPh>
    <rPh sb="5" eb="6">
      <t>アザ</t>
    </rPh>
    <rPh sb="6" eb="7">
      <t>キツネ</t>
    </rPh>
    <rPh sb="7" eb="8">
      <t>アナ</t>
    </rPh>
    <rPh sb="8" eb="10">
      <t>チナイ</t>
    </rPh>
    <phoneticPr fontId="3"/>
  </si>
  <si>
    <t>ごぼう・ニンニク</t>
  </si>
  <si>
    <t>栗駒稲屋敷小関地内</t>
    <rPh sb="0" eb="2">
      <t>クリコマ</t>
    </rPh>
    <rPh sb="2" eb="5">
      <t>イナヤシキ</t>
    </rPh>
    <rPh sb="5" eb="7">
      <t>コセキ</t>
    </rPh>
    <rPh sb="7" eb="9">
      <t>チナイ</t>
    </rPh>
    <phoneticPr fontId="3"/>
  </si>
  <si>
    <t>高清水覚満寺地内</t>
  </si>
  <si>
    <t>名取市</t>
    <rPh sb="0" eb="3">
      <t>ナトリシ</t>
    </rPh>
    <phoneticPr fontId="3"/>
  </si>
  <si>
    <t>ゆりが丘４－１５－８</t>
    <rPh sb="3" eb="4">
      <t>オカ</t>
    </rPh>
    <phoneticPr fontId="3"/>
  </si>
  <si>
    <t>７０ｃｍ前後，計4頭</t>
    <rPh sb="4" eb="6">
      <t>ゼンゴ</t>
    </rPh>
    <rPh sb="7" eb="8">
      <t>ケイ</t>
    </rPh>
    <rPh sb="9" eb="10">
      <t>トウ</t>
    </rPh>
    <phoneticPr fontId="3"/>
  </si>
  <si>
    <t>ゆりが丘４丁目地内</t>
    <rPh sb="3" eb="4">
      <t>オカ</t>
    </rPh>
    <rPh sb="5" eb="7">
      <t>チョウメ</t>
    </rPh>
    <rPh sb="7" eb="9">
      <t>チナイ</t>
    </rPh>
    <phoneticPr fontId="3"/>
  </si>
  <si>
    <t>計3頭（うち子グマ２頭）</t>
    <rPh sb="0" eb="1">
      <t>ケイ</t>
    </rPh>
    <rPh sb="2" eb="3">
      <t>トウ</t>
    </rPh>
    <rPh sb="6" eb="7">
      <t>コ</t>
    </rPh>
    <rPh sb="10" eb="11">
      <t>トウ</t>
    </rPh>
    <phoneticPr fontId="3"/>
  </si>
  <si>
    <t>ゆりが丘４－１０－２</t>
    <rPh sb="3" eb="4">
      <t>オカ</t>
    </rPh>
    <phoneticPr fontId="3"/>
  </si>
  <si>
    <t>幼稚園庭園</t>
    <rPh sb="0" eb="3">
      <t>ヨウチエン</t>
    </rPh>
    <rPh sb="3" eb="5">
      <t>テイエン</t>
    </rPh>
    <phoneticPr fontId="3"/>
  </si>
  <si>
    <t>鈎取字御堂平付近</t>
    <rPh sb="0" eb="2">
      <t>カギトリ</t>
    </rPh>
    <rPh sb="2" eb="3">
      <t>アザ</t>
    </rPh>
    <rPh sb="3" eb="5">
      <t>オドウ</t>
    </rPh>
    <rPh sb="5" eb="6">
      <t>ダイラ</t>
    </rPh>
    <rPh sb="6" eb="8">
      <t>フキン</t>
    </rPh>
    <phoneticPr fontId="3"/>
  </si>
  <si>
    <t>三本木桑折地内</t>
    <rPh sb="0" eb="3">
      <t>サンボンギ</t>
    </rPh>
    <rPh sb="3" eb="5">
      <t>コオリ</t>
    </rPh>
    <rPh sb="5" eb="7">
      <t>チナイ</t>
    </rPh>
    <phoneticPr fontId="3"/>
  </si>
  <si>
    <t>茂庭字人来田西１４３付近</t>
    <rPh sb="0" eb="2">
      <t>モニワ</t>
    </rPh>
    <rPh sb="2" eb="3">
      <t>アザ</t>
    </rPh>
    <rPh sb="3" eb="6">
      <t>ヒトキタ</t>
    </rPh>
    <rPh sb="6" eb="7">
      <t>ニシ</t>
    </rPh>
    <rPh sb="10" eb="12">
      <t>フキン</t>
    </rPh>
    <phoneticPr fontId="3"/>
  </si>
  <si>
    <t>テニスコート</t>
  </si>
  <si>
    <t>岩出山池月字下宮上田地内</t>
    <rPh sb="0" eb="3">
      <t>イワデヤマ</t>
    </rPh>
    <rPh sb="3" eb="5">
      <t>イケヅキ</t>
    </rPh>
    <rPh sb="5" eb="6">
      <t>アザ</t>
    </rPh>
    <rPh sb="6" eb="7">
      <t>シモ</t>
    </rPh>
    <rPh sb="7" eb="8">
      <t>ミヤ</t>
    </rPh>
    <rPh sb="8" eb="10">
      <t>ウエダ</t>
    </rPh>
    <rPh sb="10" eb="12">
      <t>チナイ</t>
    </rPh>
    <phoneticPr fontId="3"/>
  </si>
  <si>
    <t>芋沢字花坂下８-２</t>
    <rPh sb="0" eb="1">
      <t>イモ</t>
    </rPh>
    <rPh sb="1" eb="2">
      <t>ザワ</t>
    </rPh>
    <rPh sb="2" eb="3">
      <t>アザ</t>
    </rPh>
    <rPh sb="3" eb="4">
      <t>ハナ</t>
    </rPh>
    <rPh sb="4" eb="5">
      <t>サカ</t>
    </rPh>
    <rPh sb="5" eb="6">
      <t>シタ</t>
    </rPh>
    <phoneticPr fontId="3"/>
  </si>
  <si>
    <t>山中での目撃により現場確認なし</t>
    <rPh sb="0" eb="2">
      <t>サンチュウ</t>
    </rPh>
    <rPh sb="4" eb="6">
      <t>モクゲキ</t>
    </rPh>
    <rPh sb="9" eb="11">
      <t>ゲンバ</t>
    </rPh>
    <rPh sb="11" eb="13">
      <t>カクニン</t>
    </rPh>
    <phoneticPr fontId="3"/>
  </si>
  <si>
    <t>No.</t>
    <phoneticPr fontId="3"/>
  </si>
  <si>
    <t>捕獲場所の特徴</t>
    <rPh sb="0" eb="2">
      <t>ホカク</t>
    </rPh>
    <rPh sb="2" eb="4">
      <t>バショ</t>
    </rPh>
    <rPh sb="5" eb="7">
      <t>トクチョウ</t>
    </rPh>
    <phoneticPr fontId="3"/>
  </si>
  <si>
    <t>現在</t>
    <rPh sb="0" eb="2">
      <t>ゲンザイ</t>
    </rPh>
    <phoneticPr fontId="3"/>
  </si>
  <si>
    <t>日</t>
    <rPh sb="0" eb="1">
      <t>ニチ</t>
    </rPh>
    <phoneticPr fontId="3"/>
  </si>
  <si>
    <t>地区</t>
    <rPh sb="0" eb="2">
      <t>チク</t>
    </rPh>
    <phoneticPr fontId="18"/>
  </si>
  <si>
    <t>新MAP番号</t>
    <rPh sb="0" eb="1">
      <t>シン</t>
    </rPh>
    <rPh sb="4" eb="6">
      <t>バンゴウ</t>
    </rPh>
    <phoneticPr fontId="3"/>
  </si>
  <si>
    <t>地形</t>
    <rPh sb="0" eb="2">
      <t>チケイ</t>
    </rPh>
    <phoneticPr fontId="3"/>
  </si>
  <si>
    <t>林相</t>
    <rPh sb="0" eb="1">
      <t>リン</t>
    </rPh>
    <rPh sb="1" eb="2">
      <t>ソウ</t>
    </rPh>
    <phoneticPr fontId="3"/>
  </si>
  <si>
    <t>捕獲方法</t>
    <rPh sb="0" eb="2">
      <t>ホカク</t>
    </rPh>
    <rPh sb="2" eb="4">
      <t>ホウホウ</t>
    </rPh>
    <phoneticPr fontId="3"/>
  </si>
  <si>
    <t>体重</t>
    <rPh sb="0" eb="2">
      <t>タイジュウ</t>
    </rPh>
    <phoneticPr fontId="3"/>
  </si>
  <si>
    <t>推定年齢</t>
    <rPh sb="0" eb="2">
      <t>スイテイ</t>
    </rPh>
    <rPh sb="2" eb="4">
      <t>ネンレイ</t>
    </rPh>
    <phoneticPr fontId="3"/>
  </si>
  <si>
    <t>体長</t>
    <rPh sb="0" eb="2">
      <t>タイチョウ</t>
    </rPh>
    <phoneticPr fontId="3"/>
  </si>
  <si>
    <t>体高</t>
    <rPh sb="0" eb="1">
      <t>タイ</t>
    </rPh>
    <rPh sb="1" eb="2">
      <t>コウ</t>
    </rPh>
    <phoneticPr fontId="3"/>
  </si>
  <si>
    <t>前掌長さ</t>
    <rPh sb="0" eb="1">
      <t>マエ</t>
    </rPh>
    <rPh sb="1" eb="2">
      <t>テノヒラ</t>
    </rPh>
    <rPh sb="2" eb="3">
      <t>ナガ</t>
    </rPh>
    <phoneticPr fontId="3"/>
  </si>
  <si>
    <t>前掌幅</t>
    <rPh sb="0" eb="1">
      <t>マエ</t>
    </rPh>
    <rPh sb="1" eb="2">
      <t>テノヒラ</t>
    </rPh>
    <rPh sb="2" eb="3">
      <t>ハバ</t>
    </rPh>
    <phoneticPr fontId="3"/>
  </si>
  <si>
    <t>胃の内容物</t>
    <rPh sb="0" eb="1">
      <t>イ</t>
    </rPh>
    <rPh sb="2" eb="4">
      <t>ナイヨウ</t>
    </rPh>
    <rPh sb="4" eb="5">
      <t>ブツ</t>
    </rPh>
    <phoneticPr fontId="3"/>
  </si>
  <si>
    <t>うち放獣</t>
    <rPh sb="2" eb="3">
      <t>ホウ</t>
    </rPh>
    <rPh sb="3" eb="4">
      <t>ジュウ</t>
    </rPh>
    <phoneticPr fontId="3"/>
  </si>
  <si>
    <t>耕野</t>
    <rPh sb="0" eb="1">
      <t>コウ</t>
    </rPh>
    <rPh sb="1" eb="2">
      <t>ヤ</t>
    </rPh>
    <phoneticPr fontId="3"/>
  </si>
  <si>
    <t>放獣</t>
    <rPh sb="0" eb="1">
      <t>ホウ</t>
    </rPh>
    <rPh sb="1" eb="2">
      <t>ジュウ</t>
    </rPh>
    <phoneticPr fontId="3"/>
  </si>
  <si>
    <t>○</t>
  </si>
  <si>
    <t>くくりわな</t>
  </si>
  <si>
    <t>中新田</t>
    <rPh sb="0" eb="3">
      <t>ナカニイダ</t>
    </rPh>
    <phoneticPr fontId="3"/>
  </si>
  <si>
    <t>スギ</t>
  </si>
  <si>
    <t>なし</t>
  </si>
  <si>
    <t>宮崎</t>
    <rPh sb="0" eb="2">
      <t>ミヤザキ</t>
    </rPh>
    <phoneticPr fontId="3"/>
  </si>
  <si>
    <t>草の実</t>
    <rPh sb="0" eb="1">
      <t>クサ</t>
    </rPh>
    <rPh sb="2" eb="3">
      <t>ミ</t>
    </rPh>
    <phoneticPr fontId="3"/>
  </si>
  <si>
    <t>大河原</t>
    <rPh sb="0" eb="3">
      <t>オオカワラ</t>
    </rPh>
    <phoneticPr fontId="18"/>
  </si>
  <si>
    <t>遠刈田温泉字北原尾地区</t>
    <rPh sb="0" eb="1">
      <t>トオ</t>
    </rPh>
    <rPh sb="1" eb="3">
      <t>カッタ</t>
    </rPh>
    <rPh sb="3" eb="5">
      <t>オンセン</t>
    </rPh>
    <rPh sb="5" eb="6">
      <t>アザ</t>
    </rPh>
    <rPh sb="6" eb="7">
      <t>キタ</t>
    </rPh>
    <rPh sb="7" eb="8">
      <t>ハラ</t>
    </rPh>
    <rPh sb="8" eb="9">
      <t>オ</t>
    </rPh>
    <rPh sb="9" eb="11">
      <t>チク</t>
    </rPh>
    <phoneticPr fontId="3"/>
  </si>
  <si>
    <t>大字今宿字畑平地区</t>
    <rPh sb="0" eb="2">
      <t>オオアザ</t>
    </rPh>
    <rPh sb="2" eb="3">
      <t>イマ</t>
    </rPh>
    <rPh sb="3" eb="4">
      <t>シュク</t>
    </rPh>
    <rPh sb="4" eb="5">
      <t>アザ</t>
    </rPh>
    <rPh sb="5" eb="6">
      <t>ハタケ</t>
    </rPh>
    <rPh sb="6" eb="7">
      <t>ダイラ</t>
    </rPh>
    <rPh sb="7" eb="9">
      <t>チク</t>
    </rPh>
    <phoneticPr fontId="3"/>
  </si>
  <si>
    <t>ニジマス生簀の脇</t>
    <rPh sb="4" eb="6">
      <t>イケス</t>
    </rPh>
    <rPh sb="7" eb="8">
      <t>ワキ</t>
    </rPh>
    <phoneticPr fontId="3"/>
  </si>
  <si>
    <t>平地</t>
    <rPh sb="0" eb="2">
      <t>ヒラチ</t>
    </rPh>
    <phoneticPr fontId="3"/>
  </si>
  <si>
    <t>上黒沢地区</t>
    <rPh sb="0" eb="1">
      <t>カミ</t>
    </rPh>
    <rPh sb="1" eb="3">
      <t>クロサワ</t>
    </rPh>
    <rPh sb="3" eb="5">
      <t>チク</t>
    </rPh>
    <phoneticPr fontId="3"/>
  </si>
  <si>
    <t>デントコーン畑</t>
    <rPh sb="6" eb="7">
      <t>バタケ</t>
    </rPh>
    <phoneticPr fontId="3"/>
  </si>
  <si>
    <t>大字今宿字上ノ台</t>
    <rPh sb="0" eb="2">
      <t>オオアザ</t>
    </rPh>
    <rPh sb="2" eb="3">
      <t>イマ</t>
    </rPh>
    <rPh sb="3" eb="4">
      <t>シュク</t>
    </rPh>
    <rPh sb="4" eb="5">
      <t>アザ</t>
    </rPh>
    <rPh sb="5" eb="6">
      <t>ウエ</t>
    </rPh>
    <rPh sb="7" eb="8">
      <t>ダイ</t>
    </rPh>
    <phoneticPr fontId="3"/>
  </si>
  <si>
    <t>モモ他</t>
    <rPh sb="2" eb="3">
      <t>ホカ</t>
    </rPh>
    <phoneticPr fontId="3"/>
  </si>
  <si>
    <t>福岡八宮川原子</t>
    <rPh sb="0" eb="2">
      <t>フクオカ</t>
    </rPh>
    <rPh sb="2" eb="3">
      <t>ハチ</t>
    </rPh>
    <rPh sb="3" eb="4">
      <t>ミヤ</t>
    </rPh>
    <rPh sb="4" eb="6">
      <t>カワラ</t>
    </rPh>
    <rPh sb="6" eb="7">
      <t>コ</t>
    </rPh>
    <phoneticPr fontId="3"/>
  </si>
  <si>
    <t>蔵王ファーム地内，豚舎脇の草むら</t>
    <rPh sb="0" eb="2">
      <t>ザオウ</t>
    </rPh>
    <rPh sb="6" eb="7">
      <t>チ</t>
    </rPh>
    <rPh sb="7" eb="8">
      <t>ナイ</t>
    </rPh>
    <rPh sb="9" eb="10">
      <t>トン</t>
    </rPh>
    <rPh sb="10" eb="11">
      <t>シャ</t>
    </rPh>
    <rPh sb="11" eb="12">
      <t>ワキ</t>
    </rPh>
    <rPh sb="13" eb="14">
      <t>クサ</t>
    </rPh>
    <phoneticPr fontId="3"/>
  </si>
  <si>
    <t>富谷字仏所</t>
    <rPh sb="0" eb="2">
      <t>トミヤ</t>
    </rPh>
    <rPh sb="2" eb="3">
      <t>アザ</t>
    </rPh>
    <rPh sb="3" eb="4">
      <t>ホトケ</t>
    </rPh>
    <rPh sb="4" eb="5">
      <t>ジョ</t>
    </rPh>
    <phoneticPr fontId="3"/>
  </si>
  <si>
    <t>馬場字向山２７</t>
    <rPh sb="0" eb="2">
      <t>ババ</t>
    </rPh>
    <rPh sb="2" eb="3">
      <t>アザ</t>
    </rPh>
    <rPh sb="3" eb="5">
      <t>ムカイヤマ</t>
    </rPh>
    <phoneticPr fontId="3"/>
  </si>
  <si>
    <t>大倉字矢籠地区</t>
    <rPh sb="0" eb="2">
      <t>オオクラ</t>
    </rPh>
    <rPh sb="2" eb="3">
      <t>アザ</t>
    </rPh>
    <rPh sb="3" eb="4">
      <t>ヤ</t>
    </rPh>
    <rPh sb="4" eb="5">
      <t>カゴ</t>
    </rPh>
    <rPh sb="5" eb="7">
      <t>チク</t>
    </rPh>
    <phoneticPr fontId="3"/>
  </si>
  <si>
    <t>鳴子温泉字通原</t>
    <rPh sb="0" eb="4">
      <t>ナルコオンセン</t>
    </rPh>
    <rPh sb="4" eb="5">
      <t>アザ</t>
    </rPh>
    <rPh sb="5" eb="6">
      <t>カヨ</t>
    </rPh>
    <rPh sb="6" eb="7">
      <t>ハラ</t>
    </rPh>
    <phoneticPr fontId="3"/>
  </si>
  <si>
    <t>牛舎敷地内</t>
    <rPh sb="0" eb="2">
      <t>ギュウシャ</t>
    </rPh>
    <rPh sb="2" eb="4">
      <t>シキチ</t>
    </rPh>
    <rPh sb="4" eb="5">
      <t>ナイ</t>
    </rPh>
    <phoneticPr fontId="3"/>
  </si>
  <si>
    <t>栗原</t>
    <rPh sb="0" eb="2">
      <t>クリハラ</t>
    </rPh>
    <phoneticPr fontId="18"/>
  </si>
  <si>
    <t>花山角間地区</t>
    <rPh sb="0" eb="2">
      <t>ハナヤマ</t>
    </rPh>
    <rPh sb="2" eb="4">
      <t>カクマ</t>
    </rPh>
    <rPh sb="4" eb="6">
      <t>チク</t>
    </rPh>
    <phoneticPr fontId="3"/>
  </si>
  <si>
    <t>山際の牛舎</t>
    <rPh sb="0" eb="2">
      <t>ヤマギワ</t>
    </rPh>
    <rPh sb="3" eb="5">
      <t>ギュウシャ</t>
    </rPh>
    <phoneticPr fontId="3"/>
  </si>
  <si>
    <t>栗駒稲屋敷鹿沢</t>
    <rPh sb="0" eb="2">
      <t>クリコマ</t>
    </rPh>
    <rPh sb="2" eb="3">
      <t>イナ</t>
    </rPh>
    <rPh sb="3" eb="5">
      <t>ヤシキ</t>
    </rPh>
    <rPh sb="5" eb="6">
      <t>シカ</t>
    </rPh>
    <rPh sb="6" eb="7">
      <t>サワ</t>
    </rPh>
    <phoneticPr fontId="3"/>
  </si>
  <si>
    <t>養魚場敷地内</t>
    <rPh sb="0" eb="2">
      <t>ヨウギョ</t>
    </rPh>
    <rPh sb="2" eb="3">
      <t>ジョウ</t>
    </rPh>
    <rPh sb="3" eb="5">
      <t>シキチ</t>
    </rPh>
    <rPh sb="5" eb="6">
      <t>ナイ</t>
    </rPh>
    <phoneticPr fontId="3"/>
  </si>
  <si>
    <t>民家付近、牛舎脇</t>
    <rPh sb="0" eb="2">
      <t>ミンカ</t>
    </rPh>
    <rPh sb="2" eb="4">
      <t>フキン</t>
    </rPh>
    <rPh sb="5" eb="7">
      <t>ギュウシャ</t>
    </rPh>
    <rPh sb="7" eb="8">
      <t>ワキ</t>
    </rPh>
    <phoneticPr fontId="3"/>
  </si>
  <si>
    <t>大倉字斎野神地区</t>
    <rPh sb="0" eb="2">
      <t>オオクラ</t>
    </rPh>
    <rPh sb="2" eb="3">
      <t>アザ</t>
    </rPh>
    <rPh sb="3" eb="4">
      <t>サイ</t>
    </rPh>
    <rPh sb="4" eb="5">
      <t>ノ</t>
    </rPh>
    <rPh sb="5" eb="6">
      <t>ジン</t>
    </rPh>
    <rPh sb="6" eb="8">
      <t>チク</t>
    </rPh>
    <phoneticPr fontId="3"/>
  </si>
  <si>
    <t>岩出山字磯田地区</t>
    <rPh sb="0" eb="3">
      <t>イワデヤマ</t>
    </rPh>
    <rPh sb="3" eb="4">
      <t>アザ</t>
    </rPh>
    <rPh sb="4" eb="6">
      <t>イソダ</t>
    </rPh>
    <rPh sb="6" eb="8">
      <t>チク</t>
    </rPh>
    <phoneticPr fontId="3"/>
  </si>
  <si>
    <t>林野</t>
    <rPh sb="0" eb="2">
      <t>リンヤ</t>
    </rPh>
    <phoneticPr fontId="3"/>
  </si>
  <si>
    <t>芳ノ口58の先</t>
    <rPh sb="0" eb="1">
      <t>ヨシ</t>
    </rPh>
    <rPh sb="2" eb="3">
      <t>クチ</t>
    </rPh>
    <rPh sb="6" eb="7">
      <t>サキ</t>
    </rPh>
    <phoneticPr fontId="3"/>
  </si>
  <si>
    <t>木の実や雑草</t>
    <rPh sb="0" eb="1">
      <t>キ</t>
    </rPh>
    <rPh sb="2" eb="3">
      <t>ミ</t>
    </rPh>
    <rPh sb="4" eb="6">
      <t>ザッソウ</t>
    </rPh>
    <phoneticPr fontId="3"/>
  </si>
  <si>
    <t>唐桑町只越</t>
    <rPh sb="0" eb="3">
      <t>カラクワチョウ</t>
    </rPh>
    <rPh sb="3" eb="4">
      <t>タダ</t>
    </rPh>
    <rPh sb="4" eb="5">
      <t>コシ</t>
    </rPh>
    <phoneticPr fontId="3"/>
  </si>
  <si>
    <t>鳴子温泉鬼首字上谷地地区</t>
    <rPh sb="0" eb="4">
      <t>ナルコオンセン</t>
    </rPh>
    <rPh sb="4" eb="5">
      <t>オニ</t>
    </rPh>
    <rPh sb="5" eb="6">
      <t>コウベ</t>
    </rPh>
    <rPh sb="6" eb="7">
      <t>アザ</t>
    </rPh>
    <rPh sb="7" eb="8">
      <t>カミ</t>
    </rPh>
    <rPh sb="8" eb="9">
      <t>ヤ</t>
    </rPh>
    <rPh sb="9" eb="10">
      <t>チ</t>
    </rPh>
    <rPh sb="10" eb="12">
      <t>チク</t>
    </rPh>
    <phoneticPr fontId="3"/>
  </si>
  <si>
    <t>宅地わらロール置き場</t>
    <rPh sb="0" eb="2">
      <t>タクチ</t>
    </rPh>
    <rPh sb="7" eb="8">
      <t>オ</t>
    </rPh>
    <rPh sb="9" eb="10">
      <t>バ</t>
    </rPh>
    <phoneticPr fontId="3"/>
  </si>
  <si>
    <t>稲穂等</t>
    <rPh sb="0" eb="2">
      <t>イナホ</t>
    </rPh>
    <rPh sb="2" eb="3">
      <t>トウ</t>
    </rPh>
    <phoneticPr fontId="3"/>
  </si>
  <si>
    <t>鳴子温泉字畑山地区</t>
    <rPh sb="0" eb="4">
      <t>ナルコオンセン</t>
    </rPh>
    <rPh sb="4" eb="5">
      <t>アザ</t>
    </rPh>
    <rPh sb="5" eb="6">
      <t>ハタケ</t>
    </rPh>
    <rPh sb="6" eb="7">
      <t>ヤマ</t>
    </rPh>
    <rPh sb="7" eb="9">
      <t>チク</t>
    </rPh>
    <phoneticPr fontId="3"/>
  </si>
  <si>
    <t>宅地取付道路</t>
    <rPh sb="0" eb="2">
      <t>タクチ</t>
    </rPh>
    <rPh sb="2" eb="4">
      <t>トリツケ</t>
    </rPh>
    <rPh sb="4" eb="6">
      <t>ドウロ</t>
    </rPh>
    <phoneticPr fontId="3"/>
  </si>
  <si>
    <t>大字川内字四ヶ銘地区</t>
    <rPh sb="0" eb="2">
      <t>オオアザ</t>
    </rPh>
    <rPh sb="2" eb="4">
      <t>カワウチ</t>
    </rPh>
    <rPh sb="4" eb="5">
      <t>アザ</t>
    </rPh>
    <rPh sb="5" eb="6">
      <t>ヨン</t>
    </rPh>
    <rPh sb="7" eb="8">
      <t>メイ</t>
    </rPh>
    <rPh sb="8" eb="10">
      <t>チク</t>
    </rPh>
    <phoneticPr fontId="3"/>
  </si>
  <si>
    <t>平坦</t>
    <rPh sb="0" eb="2">
      <t>ヘイタン</t>
    </rPh>
    <phoneticPr fontId="3"/>
  </si>
  <si>
    <t>ミズキの実他</t>
    <rPh sb="4" eb="5">
      <t>ミ</t>
    </rPh>
    <rPh sb="5" eb="6">
      <t>ホカ</t>
    </rPh>
    <phoneticPr fontId="3"/>
  </si>
  <si>
    <t>大字今宿字畑平地区</t>
    <rPh sb="0" eb="2">
      <t>オオアザ</t>
    </rPh>
    <rPh sb="2" eb="3">
      <t>イマ</t>
    </rPh>
    <rPh sb="3" eb="4">
      <t>シュク</t>
    </rPh>
    <rPh sb="4" eb="5">
      <t>アザ</t>
    </rPh>
    <rPh sb="5" eb="6">
      <t>ハタ</t>
    </rPh>
    <rPh sb="6" eb="7">
      <t>ダイラ</t>
    </rPh>
    <rPh sb="7" eb="9">
      <t>チク</t>
    </rPh>
    <phoneticPr fontId="3"/>
  </si>
  <si>
    <t>古川宮沢西山</t>
    <rPh sb="0" eb="2">
      <t>フルカワ</t>
    </rPh>
    <rPh sb="2" eb="4">
      <t>ミヤザワ</t>
    </rPh>
    <rPh sb="4" eb="6">
      <t>ニシヤマ</t>
    </rPh>
    <phoneticPr fontId="3"/>
  </si>
  <si>
    <t>コーンサイレージ</t>
  </si>
  <si>
    <t>吉田字上童子沢地区</t>
    <rPh sb="0" eb="2">
      <t>ヨシダ</t>
    </rPh>
    <rPh sb="2" eb="3">
      <t>アザ</t>
    </rPh>
    <rPh sb="3" eb="4">
      <t>カミ</t>
    </rPh>
    <rPh sb="4" eb="5">
      <t>ドウ</t>
    </rPh>
    <rPh sb="5" eb="6">
      <t>シ</t>
    </rPh>
    <rPh sb="6" eb="7">
      <t>サワ</t>
    </rPh>
    <rPh sb="7" eb="9">
      <t>チク</t>
    </rPh>
    <phoneticPr fontId="3"/>
  </si>
  <si>
    <t>山地</t>
    <rPh sb="0" eb="2">
      <t>サンチ</t>
    </rPh>
    <phoneticPr fontId="3"/>
  </si>
  <si>
    <t>タケノコ、米ぬか</t>
    <rPh sb="5" eb="6">
      <t>コメ</t>
    </rPh>
    <phoneticPr fontId="3"/>
  </si>
  <si>
    <t>吉田字沢渡中</t>
    <rPh sb="0" eb="2">
      <t>ヨシダ</t>
    </rPh>
    <rPh sb="2" eb="3">
      <t>アザ</t>
    </rPh>
    <rPh sb="3" eb="5">
      <t>サワンド</t>
    </rPh>
    <rPh sb="5" eb="6">
      <t>ナカ</t>
    </rPh>
    <phoneticPr fontId="3"/>
  </si>
  <si>
    <t>水田</t>
    <rPh sb="0" eb="2">
      <t>スイデン</t>
    </rPh>
    <phoneticPr fontId="3"/>
  </si>
  <si>
    <t>稲穂とそぞの実</t>
    <rPh sb="0" eb="2">
      <t>イナホ</t>
    </rPh>
    <rPh sb="6" eb="7">
      <t>ミ</t>
    </rPh>
    <phoneticPr fontId="3"/>
  </si>
  <si>
    <t>鳴子温泉字小室地区</t>
    <rPh sb="0" eb="4">
      <t>ナルコオンセン</t>
    </rPh>
    <rPh sb="4" eb="5">
      <t>アザ</t>
    </rPh>
    <rPh sb="5" eb="7">
      <t>コムロ</t>
    </rPh>
    <rPh sb="7" eb="9">
      <t>チク</t>
    </rPh>
    <phoneticPr fontId="3"/>
  </si>
  <si>
    <t>牛舎敷地</t>
    <rPh sb="0" eb="2">
      <t>ギュウシャ</t>
    </rPh>
    <rPh sb="2" eb="4">
      <t>シキチ</t>
    </rPh>
    <phoneticPr fontId="3"/>
  </si>
  <si>
    <t>支倉字川向地区</t>
    <rPh sb="0" eb="2">
      <t>ハセクラ</t>
    </rPh>
    <rPh sb="2" eb="3">
      <t>アザ</t>
    </rPh>
    <rPh sb="3" eb="5">
      <t>カワムカイ</t>
    </rPh>
    <rPh sb="5" eb="7">
      <t>チク</t>
    </rPh>
    <phoneticPr fontId="3"/>
  </si>
  <si>
    <t>畑の脇</t>
    <rPh sb="0" eb="1">
      <t>ハタケ</t>
    </rPh>
    <rPh sb="2" eb="3">
      <t>ワキ</t>
    </rPh>
    <phoneticPr fontId="3"/>
  </si>
  <si>
    <t>小野田（鹿原）地区</t>
    <rPh sb="0" eb="3">
      <t>オノダ</t>
    </rPh>
    <rPh sb="4" eb="5">
      <t>シカ</t>
    </rPh>
    <rPh sb="5" eb="6">
      <t>ハラ</t>
    </rPh>
    <rPh sb="7" eb="9">
      <t>チク</t>
    </rPh>
    <phoneticPr fontId="3"/>
  </si>
  <si>
    <t>籾</t>
    <rPh sb="0" eb="1">
      <t>モミ</t>
    </rPh>
    <phoneticPr fontId="3"/>
  </si>
  <si>
    <t>鳴子温泉字原地区</t>
    <rPh sb="0" eb="4">
      <t>ナルコオンセン</t>
    </rPh>
    <rPh sb="4" eb="5">
      <t>アザ</t>
    </rPh>
    <rPh sb="5" eb="6">
      <t>ハラ</t>
    </rPh>
    <rPh sb="6" eb="8">
      <t>チク</t>
    </rPh>
    <phoneticPr fontId="3"/>
  </si>
  <si>
    <t>稲穂，とうもろこし少々</t>
    <rPh sb="0" eb="2">
      <t>イナホ</t>
    </rPh>
    <rPh sb="9" eb="11">
      <t>ショウショウ</t>
    </rPh>
    <phoneticPr fontId="3"/>
  </si>
  <si>
    <t>平沢地区</t>
    <rPh sb="0" eb="2">
      <t>ヒラサワ</t>
    </rPh>
    <rPh sb="2" eb="4">
      <t>チク</t>
    </rPh>
    <phoneticPr fontId="3"/>
  </si>
  <si>
    <t>花川沢口地区</t>
    <rPh sb="0" eb="2">
      <t>ハナカワ</t>
    </rPh>
    <rPh sb="2" eb="4">
      <t>サワグチ</t>
    </rPh>
    <rPh sb="4" eb="6">
      <t>チク</t>
    </rPh>
    <phoneticPr fontId="3"/>
  </si>
  <si>
    <t>吉田字沢渡東地区</t>
    <rPh sb="0" eb="2">
      <t>ヨシダ</t>
    </rPh>
    <rPh sb="2" eb="3">
      <t>アザ</t>
    </rPh>
    <rPh sb="3" eb="5">
      <t>サワンド</t>
    </rPh>
    <rPh sb="5" eb="6">
      <t>ヒガシ</t>
    </rPh>
    <rPh sb="6" eb="8">
      <t>チク</t>
    </rPh>
    <phoneticPr fontId="3"/>
  </si>
  <si>
    <t>吉田字沢渡北地区</t>
    <rPh sb="0" eb="2">
      <t>ヨシダ</t>
    </rPh>
    <rPh sb="2" eb="3">
      <t>アザ</t>
    </rPh>
    <rPh sb="3" eb="4">
      <t>サワ</t>
    </rPh>
    <rPh sb="4" eb="5">
      <t>ワタリ</t>
    </rPh>
    <rPh sb="5" eb="6">
      <t>キタ</t>
    </rPh>
    <rPh sb="6" eb="8">
      <t>チク</t>
    </rPh>
    <phoneticPr fontId="3"/>
  </si>
  <si>
    <t>円田字土浮山</t>
    <rPh sb="0" eb="1">
      <t>エン</t>
    </rPh>
    <rPh sb="1" eb="2">
      <t>タ</t>
    </rPh>
    <rPh sb="2" eb="3">
      <t>アザ</t>
    </rPh>
    <rPh sb="3" eb="4">
      <t>ツチ</t>
    </rPh>
    <rPh sb="4" eb="5">
      <t>ウ</t>
    </rPh>
    <rPh sb="5" eb="6">
      <t>ヤマ</t>
    </rPh>
    <phoneticPr fontId="3"/>
  </si>
  <si>
    <t>栗駒文字字八坂地区</t>
    <rPh sb="0" eb="2">
      <t>クリコマ</t>
    </rPh>
    <rPh sb="2" eb="4">
      <t>モンジ</t>
    </rPh>
    <rPh sb="4" eb="5">
      <t>アザ</t>
    </rPh>
    <rPh sb="5" eb="6">
      <t>ハチ</t>
    </rPh>
    <rPh sb="6" eb="7">
      <t>サカ</t>
    </rPh>
    <rPh sb="7" eb="9">
      <t>チク</t>
    </rPh>
    <phoneticPr fontId="3"/>
  </si>
  <si>
    <t>その他広葉樹</t>
    <rPh sb="2" eb="3">
      <t>タ</t>
    </rPh>
    <rPh sb="3" eb="6">
      <t>コウヨウジュ</t>
    </rPh>
    <phoneticPr fontId="3"/>
  </si>
  <si>
    <t>玄米（箱わなのエサ）</t>
    <rPh sb="0" eb="2">
      <t>ゲンマイ</t>
    </rPh>
    <rPh sb="3" eb="4">
      <t>ハコ</t>
    </rPh>
    <phoneticPr fontId="3"/>
  </si>
  <si>
    <t>一迫川台地区</t>
    <rPh sb="0" eb="2">
      <t>イチハサマ</t>
    </rPh>
    <rPh sb="2" eb="3">
      <t>カワ</t>
    </rPh>
    <rPh sb="3" eb="4">
      <t>ダイ</t>
    </rPh>
    <rPh sb="4" eb="6">
      <t>チク</t>
    </rPh>
    <phoneticPr fontId="3"/>
  </si>
  <si>
    <t>平場</t>
    <rPh sb="0" eb="1">
      <t>ヒラ</t>
    </rPh>
    <rPh sb="1" eb="2">
      <t>バ</t>
    </rPh>
    <phoneticPr fontId="3"/>
  </si>
  <si>
    <t>雑木林</t>
    <rPh sb="0" eb="2">
      <t>ゾウキ</t>
    </rPh>
    <rPh sb="2" eb="3">
      <t>リン</t>
    </rPh>
    <phoneticPr fontId="3"/>
  </si>
  <si>
    <t>おから，米ぬか，デントコーン，巨峰</t>
    <rPh sb="4" eb="5">
      <t>コメ</t>
    </rPh>
    <rPh sb="15" eb="17">
      <t>キョホウ</t>
    </rPh>
    <phoneticPr fontId="3"/>
  </si>
  <si>
    <t>一迫西風・猿田原</t>
    <rPh sb="0" eb="2">
      <t>イチハサマ</t>
    </rPh>
    <rPh sb="2" eb="3">
      <t>ニシ</t>
    </rPh>
    <rPh sb="3" eb="4">
      <t>カゼ</t>
    </rPh>
    <rPh sb="5" eb="6">
      <t>サル</t>
    </rPh>
    <rPh sb="6" eb="8">
      <t>タハラ</t>
    </rPh>
    <phoneticPr fontId="3"/>
  </si>
  <si>
    <t>デントコーン，米ぬか</t>
    <rPh sb="7" eb="8">
      <t>コメ</t>
    </rPh>
    <phoneticPr fontId="3"/>
  </si>
  <si>
    <t>福岡八宮不忘地区</t>
    <rPh sb="0" eb="2">
      <t>フクオカ</t>
    </rPh>
    <rPh sb="2" eb="3">
      <t>ハチ</t>
    </rPh>
    <rPh sb="3" eb="4">
      <t>ミヤ</t>
    </rPh>
    <rPh sb="4" eb="5">
      <t>フ</t>
    </rPh>
    <rPh sb="5" eb="6">
      <t>ワス</t>
    </rPh>
    <rPh sb="6" eb="8">
      <t>チク</t>
    </rPh>
    <phoneticPr fontId="3"/>
  </si>
  <si>
    <t>牛舎脇・餌ﾀﾝｸ脇</t>
    <rPh sb="0" eb="2">
      <t>ギュウシャ</t>
    </rPh>
    <rPh sb="2" eb="3">
      <t>ワキ</t>
    </rPh>
    <rPh sb="4" eb="5">
      <t>エサ</t>
    </rPh>
    <rPh sb="8" eb="9">
      <t>ワキ</t>
    </rPh>
    <phoneticPr fontId="3"/>
  </si>
  <si>
    <t>牛の配合飼料，捕獲用餌（蜂の巣）</t>
    <rPh sb="0" eb="1">
      <t>ウシ</t>
    </rPh>
    <rPh sb="2" eb="4">
      <t>ハイゴウ</t>
    </rPh>
    <rPh sb="4" eb="6">
      <t>シリョウ</t>
    </rPh>
    <rPh sb="7" eb="10">
      <t>ホカクヨウ</t>
    </rPh>
    <rPh sb="10" eb="11">
      <t>エサ</t>
    </rPh>
    <rPh sb="12" eb="13">
      <t>ハチ</t>
    </rPh>
    <rPh sb="14" eb="15">
      <t>ス</t>
    </rPh>
    <phoneticPr fontId="3"/>
  </si>
  <si>
    <t>福岡深谷三住地区</t>
    <rPh sb="0" eb="2">
      <t>フクオカ</t>
    </rPh>
    <rPh sb="2" eb="4">
      <t>フカヤ</t>
    </rPh>
    <rPh sb="4" eb="5">
      <t>サン</t>
    </rPh>
    <rPh sb="5" eb="6">
      <t>ス</t>
    </rPh>
    <rPh sb="6" eb="8">
      <t>チク</t>
    </rPh>
    <phoneticPr fontId="3"/>
  </si>
  <si>
    <t>豚の配合飼料</t>
    <rPh sb="0" eb="1">
      <t>ブタ</t>
    </rPh>
    <rPh sb="2" eb="4">
      <t>ハイゴウ</t>
    </rPh>
    <rPh sb="4" eb="6">
      <t>シリョウ</t>
    </rPh>
    <phoneticPr fontId="3"/>
  </si>
  <si>
    <t>吉田字沢渡東地区</t>
    <rPh sb="0" eb="2">
      <t>ヨシダ</t>
    </rPh>
    <rPh sb="2" eb="3">
      <t>アザ</t>
    </rPh>
    <rPh sb="3" eb="4">
      <t>サワ</t>
    </rPh>
    <rPh sb="4" eb="5">
      <t>ワタ</t>
    </rPh>
    <rPh sb="5" eb="6">
      <t>ヒガシ</t>
    </rPh>
    <rPh sb="6" eb="8">
      <t>チク</t>
    </rPh>
    <phoneticPr fontId="3"/>
  </si>
  <si>
    <t>平地</t>
    <rPh sb="0" eb="2">
      <t>ヘイチ</t>
    </rPh>
    <phoneticPr fontId="3"/>
  </si>
  <si>
    <t>花山字草木沢芦ノ口地区</t>
    <rPh sb="0" eb="2">
      <t>ハナヤマ</t>
    </rPh>
    <rPh sb="2" eb="3">
      <t>アザ</t>
    </rPh>
    <rPh sb="3" eb="5">
      <t>クサキ</t>
    </rPh>
    <rPh sb="5" eb="6">
      <t>サワ</t>
    </rPh>
    <rPh sb="6" eb="7">
      <t>アシ</t>
    </rPh>
    <rPh sb="8" eb="9">
      <t>クチ</t>
    </rPh>
    <rPh sb="9" eb="11">
      <t>チク</t>
    </rPh>
    <phoneticPr fontId="3"/>
  </si>
  <si>
    <t>山林と河川の間の養魚場</t>
    <rPh sb="0" eb="2">
      <t>サンリン</t>
    </rPh>
    <rPh sb="3" eb="5">
      <t>カセン</t>
    </rPh>
    <rPh sb="6" eb="7">
      <t>アイダ</t>
    </rPh>
    <rPh sb="8" eb="10">
      <t>ヨウギョ</t>
    </rPh>
    <rPh sb="10" eb="11">
      <t>ジョウ</t>
    </rPh>
    <phoneticPr fontId="3"/>
  </si>
  <si>
    <t>稲穂・箱わな餌（飼料・ブドウ･リンゴ・蜂の巣）</t>
    <rPh sb="0" eb="2">
      <t>イナホ</t>
    </rPh>
    <rPh sb="3" eb="4">
      <t>ハコ</t>
    </rPh>
    <rPh sb="6" eb="7">
      <t>エサ</t>
    </rPh>
    <rPh sb="8" eb="10">
      <t>シリョウ</t>
    </rPh>
    <rPh sb="19" eb="20">
      <t>ハチ</t>
    </rPh>
    <rPh sb="21" eb="22">
      <t>ス</t>
    </rPh>
    <phoneticPr fontId="3"/>
  </si>
  <si>
    <t>大字円田字堤地区</t>
    <rPh sb="0" eb="2">
      <t>オオアザ</t>
    </rPh>
    <rPh sb="2" eb="3">
      <t>エン</t>
    </rPh>
    <rPh sb="3" eb="4">
      <t>タ</t>
    </rPh>
    <rPh sb="4" eb="5">
      <t>アザ</t>
    </rPh>
    <rPh sb="5" eb="6">
      <t>ツツミ</t>
    </rPh>
    <rPh sb="6" eb="8">
      <t>チク</t>
    </rPh>
    <phoneticPr fontId="3"/>
  </si>
  <si>
    <t>芋沢字大勝草地区</t>
    <rPh sb="0" eb="1">
      <t>イモ</t>
    </rPh>
    <rPh sb="1" eb="2">
      <t>ザワ</t>
    </rPh>
    <rPh sb="2" eb="3">
      <t>アザ</t>
    </rPh>
    <rPh sb="3" eb="5">
      <t>タイショウ</t>
    </rPh>
    <rPh sb="5" eb="6">
      <t>クサ</t>
    </rPh>
    <rPh sb="6" eb="8">
      <t>チク</t>
    </rPh>
    <phoneticPr fontId="3"/>
  </si>
  <si>
    <t>新川字原田地区</t>
    <rPh sb="0" eb="2">
      <t>ニッカワ</t>
    </rPh>
    <rPh sb="2" eb="3">
      <t>アザ</t>
    </rPh>
    <rPh sb="3" eb="5">
      <t>ハラダ</t>
    </rPh>
    <rPh sb="5" eb="7">
      <t>チク</t>
    </rPh>
    <phoneticPr fontId="3"/>
  </si>
  <si>
    <t>鳴子温泉鬼首字久瀬地区</t>
    <rPh sb="0" eb="4">
      <t>ナルコオンセン</t>
    </rPh>
    <rPh sb="4" eb="5">
      <t>オニ</t>
    </rPh>
    <rPh sb="5" eb="6">
      <t>コウベ</t>
    </rPh>
    <rPh sb="6" eb="7">
      <t>アザ</t>
    </rPh>
    <rPh sb="7" eb="8">
      <t>ヒサ</t>
    </rPh>
    <rPh sb="8" eb="9">
      <t>セ</t>
    </rPh>
    <rPh sb="9" eb="11">
      <t>チク</t>
    </rPh>
    <phoneticPr fontId="3"/>
  </si>
  <si>
    <t>鳴子温泉字通原地区</t>
    <rPh sb="0" eb="4">
      <t>ナルコオンセン</t>
    </rPh>
    <rPh sb="4" eb="5">
      <t>アザ</t>
    </rPh>
    <rPh sb="5" eb="6">
      <t>トオリ</t>
    </rPh>
    <rPh sb="6" eb="7">
      <t>ハラ</t>
    </rPh>
    <rPh sb="7" eb="9">
      <t>チク</t>
    </rPh>
    <phoneticPr fontId="3"/>
  </si>
  <si>
    <t>牛の飼料</t>
    <rPh sb="0" eb="1">
      <t>ウシ</t>
    </rPh>
    <rPh sb="2" eb="4">
      <t>シリョウ</t>
    </rPh>
    <phoneticPr fontId="3"/>
  </si>
  <si>
    <t>原長谷地一番地区</t>
    <rPh sb="0" eb="1">
      <t>ハラ</t>
    </rPh>
    <rPh sb="1" eb="3">
      <t>ハセ</t>
    </rPh>
    <rPh sb="3" eb="4">
      <t>チ</t>
    </rPh>
    <rPh sb="4" eb="6">
      <t>イチバン</t>
    </rPh>
    <rPh sb="6" eb="8">
      <t>チク</t>
    </rPh>
    <phoneticPr fontId="3"/>
  </si>
  <si>
    <t>広葉樹</t>
    <rPh sb="0" eb="3">
      <t>コウヨウジュ</t>
    </rPh>
    <phoneticPr fontId="3"/>
  </si>
  <si>
    <t>字鹿原塚ノ沢地区</t>
    <rPh sb="0" eb="1">
      <t>アザ</t>
    </rPh>
    <rPh sb="1" eb="2">
      <t>シカ</t>
    </rPh>
    <rPh sb="2" eb="3">
      <t>ハラ</t>
    </rPh>
    <rPh sb="3" eb="4">
      <t>ツカ</t>
    </rPh>
    <rPh sb="5" eb="6">
      <t>サワ</t>
    </rPh>
    <rPh sb="6" eb="8">
      <t>チク</t>
    </rPh>
    <phoneticPr fontId="3"/>
  </si>
  <si>
    <t>養魚場</t>
    <rPh sb="0" eb="2">
      <t>ヨウギョ</t>
    </rPh>
    <rPh sb="2" eb="3">
      <t>ジョウ</t>
    </rPh>
    <phoneticPr fontId="3"/>
  </si>
  <si>
    <t>稲，ブドウ他</t>
    <rPh sb="0" eb="1">
      <t>イネ</t>
    </rPh>
    <rPh sb="5" eb="6">
      <t>ホカ</t>
    </rPh>
    <phoneticPr fontId="3"/>
  </si>
  <si>
    <t>宮崎字中野一番地区</t>
    <rPh sb="0" eb="2">
      <t>ミヤザキ</t>
    </rPh>
    <rPh sb="2" eb="3">
      <t>アザ</t>
    </rPh>
    <rPh sb="3" eb="5">
      <t>ナカノ</t>
    </rPh>
    <rPh sb="5" eb="7">
      <t>イチバン</t>
    </rPh>
    <rPh sb="7" eb="9">
      <t>チク</t>
    </rPh>
    <phoneticPr fontId="3"/>
  </si>
  <si>
    <t>東集団地区</t>
    <rPh sb="0" eb="1">
      <t>ヒガシ</t>
    </rPh>
    <rPh sb="1" eb="3">
      <t>シュウダン</t>
    </rPh>
    <rPh sb="3" eb="5">
      <t>チク</t>
    </rPh>
    <phoneticPr fontId="3"/>
  </si>
  <si>
    <t>土浮山地区</t>
    <rPh sb="0" eb="1">
      <t>ツチ</t>
    </rPh>
    <rPh sb="1" eb="2">
      <t>ウ</t>
    </rPh>
    <rPh sb="2" eb="3">
      <t>ヤマ</t>
    </rPh>
    <rPh sb="3" eb="5">
      <t>チク</t>
    </rPh>
    <phoneticPr fontId="3"/>
  </si>
  <si>
    <t>草地</t>
    <rPh sb="0" eb="1">
      <t>ソウ</t>
    </rPh>
    <rPh sb="1" eb="2">
      <t>チ</t>
    </rPh>
    <phoneticPr fontId="3"/>
  </si>
  <si>
    <t>栗駒文字上向地内</t>
    <rPh sb="0" eb="2">
      <t>クリコマ</t>
    </rPh>
    <rPh sb="2" eb="4">
      <t>モジ</t>
    </rPh>
    <rPh sb="4" eb="5">
      <t>ウエ</t>
    </rPh>
    <rPh sb="5" eb="6">
      <t>ム</t>
    </rPh>
    <rPh sb="6" eb="7">
      <t>チ</t>
    </rPh>
    <rPh sb="7" eb="8">
      <t>ナイ</t>
    </rPh>
    <phoneticPr fontId="3"/>
  </si>
  <si>
    <t>広葉樹（栗）</t>
    <rPh sb="0" eb="3">
      <t>コウヨウジュ</t>
    </rPh>
    <rPh sb="4" eb="5">
      <t>クリ</t>
    </rPh>
    <phoneticPr fontId="3"/>
  </si>
  <si>
    <t>栗，米</t>
    <rPh sb="0" eb="1">
      <t>クリ</t>
    </rPh>
    <rPh sb="2" eb="3">
      <t>コメ</t>
    </rPh>
    <phoneticPr fontId="3"/>
  </si>
  <si>
    <t>大倉字北谷地地区</t>
    <rPh sb="0" eb="2">
      <t>オオクラ</t>
    </rPh>
    <rPh sb="2" eb="3">
      <t>アザ</t>
    </rPh>
    <rPh sb="3" eb="4">
      <t>キタ</t>
    </rPh>
    <rPh sb="4" eb="5">
      <t>ヤ</t>
    </rPh>
    <rPh sb="5" eb="6">
      <t>チ</t>
    </rPh>
    <rPh sb="6" eb="8">
      <t>チク</t>
    </rPh>
    <phoneticPr fontId="3"/>
  </si>
  <si>
    <t>福岡深谷三住地区</t>
    <rPh sb="0" eb="2">
      <t>フクオカ</t>
    </rPh>
    <rPh sb="2" eb="4">
      <t>フカヤ</t>
    </rPh>
    <rPh sb="4" eb="5">
      <t>サン</t>
    </rPh>
    <rPh sb="5" eb="6">
      <t>ジュウ</t>
    </rPh>
    <rPh sb="6" eb="8">
      <t>チク</t>
    </rPh>
    <phoneticPr fontId="3"/>
  </si>
  <si>
    <t>デントコーン畑脇の雑木林</t>
    <rPh sb="6" eb="7">
      <t>バタケ</t>
    </rPh>
    <rPh sb="7" eb="8">
      <t>ワキ</t>
    </rPh>
    <rPh sb="9" eb="11">
      <t>ゾウキ</t>
    </rPh>
    <rPh sb="11" eb="12">
      <t>リン</t>
    </rPh>
    <phoneticPr fontId="3"/>
  </si>
  <si>
    <t>デントコーンの実</t>
    <rPh sb="7" eb="8">
      <t>ミ</t>
    </rPh>
    <phoneticPr fontId="3"/>
  </si>
  <si>
    <t>吉田字欠ノ上古屋敷地区</t>
    <rPh sb="0" eb="2">
      <t>ヨシダ</t>
    </rPh>
    <rPh sb="2" eb="3">
      <t>アザ</t>
    </rPh>
    <rPh sb="3" eb="4">
      <t>カケ</t>
    </rPh>
    <rPh sb="5" eb="6">
      <t>ウエ</t>
    </rPh>
    <rPh sb="6" eb="7">
      <t>フル</t>
    </rPh>
    <rPh sb="7" eb="9">
      <t>ヤシキ</t>
    </rPh>
    <rPh sb="9" eb="11">
      <t>チク</t>
    </rPh>
    <phoneticPr fontId="3"/>
  </si>
  <si>
    <t>関根２２０</t>
    <rPh sb="0" eb="2">
      <t>セキネ</t>
    </rPh>
    <phoneticPr fontId="3"/>
  </si>
  <si>
    <t>25年生位</t>
    <rPh sb="2" eb="3">
      <t>ネン</t>
    </rPh>
    <rPh sb="3" eb="4">
      <t>セイ</t>
    </rPh>
    <rPh sb="4" eb="5">
      <t>クライ</t>
    </rPh>
    <phoneticPr fontId="3"/>
  </si>
  <si>
    <t>栗の実等</t>
    <rPh sb="0" eb="1">
      <t>クリ</t>
    </rPh>
    <rPh sb="2" eb="3">
      <t>ミ</t>
    </rPh>
    <rPh sb="3" eb="4">
      <t>トウ</t>
    </rPh>
    <phoneticPr fontId="3"/>
  </si>
  <si>
    <t>花山草木沢上原地区</t>
    <rPh sb="0" eb="2">
      <t>ハナヤマ</t>
    </rPh>
    <rPh sb="2" eb="4">
      <t>クサキ</t>
    </rPh>
    <rPh sb="4" eb="5">
      <t>サワ</t>
    </rPh>
    <rPh sb="5" eb="7">
      <t>ウエハラ</t>
    </rPh>
    <rPh sb="7" eb="9">
      <t>チク</t>
    </rPh>
    <phoneticPr fontId="3"/>
  </si>
  <si>
    <t>豚舎</t>
    <rPh sb="0" eb="1">
      <t>トン</t>
    </rPh>
    <rPh sb="1" eb="2">
      <t>シャ</t>
    </rPh>
    <phoneticPr fontId="3"/>
  </si>
  <si>
    <t>防風林（スギ）</t>
    <rPh sb="0" eb="3">
      <t>ボウフウリン</t>
    </rPh>
    <phoneticPr fontId="3"/>
  </si>
  <si>
    <t>デントコーン，豚の餌</t>
    <rPh sb="7" eb="8">
      <t>ブタ</t>
    </rPh>
    <rPh sb="9" eb="10">
      <t>エサ</t>
    </rPh>
    <phoneticPr fontId="3"/>
  </si>
  <si>
    <t>郷六字大霜地区</t>
    <rPh sb="0" eb="1">
      <t>ゴウ</t>
    </rPh>
    <rPh sb="1" eb="2">
      <t>ロク</t>
    </rPh>
    <rPh sb="2" eb="3">
      <t>アザ</t>
    </rPh>
    <rPh sb="3" eb="5">
      <t>オオシモ</t>
    </rPh>
    <rPh sb="5" eb="7">
      <t>チク</t>
    </rPh>
    <phoneticPr fontId="3"/>
  </si>
  <si>
    <t>宮床字滝ノ原地区</t>
    <rPh sb="0" eb="1">
      <t>ミヤ</t>
    </rPh>
    <rPh sb="1" eb="2">
      <t>トコ</t>
    </rPh>
    <rPh sb="2" eb="3">
      <t>アザ</t>
    </rPh>
    <rPh sb="3" eb="4">
      <t>タキ</t>
    </rPh>
    <rPh sb="5" eb="6">
      <t>ハラ</t>
    </rPh>
    <rPh sb="6" eb="8">
      <t>チク</t>
    </rPh>
    <phoneticPr fontId="3"/>
  </si>
  <si>
    <t>宮崎字町１０－４</t>
    <rPh sb="0" eb="2">
      <t>ミヤザキ</t>
    </rPh>
    <rPh sb="2" eb="3">
      <t>アザ</t>
    </rPh>
    <rPh sb="3" eb="4">
      <t>マチ</t>
    </rPh>
    <phoneticPr fontId="3"/>
  </si>
  <si>
    <t>警職法による許可</t>
    <rPh sb="0" eb="3">
      <t>ケイショクホウ</t>
    </rPh>
    <rPh sb="6" eb="8">
      <t>キョカ</t>
    </rPh>
    <phoneticPr fontId="3"/>
  </si>
  <si>
    <t>遠刈田温泉字東集団地区</t>
    <rPh sb="0" eb="1">
      <t>トオ</t>
    </rPh>
    <rPh sb="1" eb="3">
      <t>カッタ</t>
    </rPh>
    <rPh sb="3" eb="5">
      <t>オンセン</t>
    </rPh>
    <rPh sb="5" eb="6">
      <t>アザ</t>
    </rPh>
    <rPh sb="6" eb="7">
      <t>ヒガシ</t>
    </rPh>
    <rPh sb="7" eb="9">
      <t>シュウダン</t>
    </rPh>
    <rPh sb="9" eb="11">
      <t>チク</t>
    </rPh>
    <phoneticPr fontId="3"/>
  </si>
  <si>
    <t>小田字芋坊地区</t>
    <rPh sb="0" eb="2">
      <t>オダ</t>
    </rPh>
    <rPh sb="2" eb="3">
      <t>アザ</t>
    </rPh>
    <rPh sb="3" eb="4">
      <t>イモ</t>
    </rPh>
    <rPh sb="4" eb="5">
      <t>ボウ</t>
    </rPh>
    <rPh sb="5" eb="7">
      <t>チク</t>
    </rPh>
    <phoneticPr fontId="3"/>
  </si>
  <si>
    <t>上多田川上（中新田）地区</t>
    <rPh sb="0" eb="1">
      <t>カミ</t>
    </rPh>
    <rPh sb="1" eb="3">
      <t>タダ</t>
    </rPh>
    <rPh sb="3" eb="4">
      <t>ガワ</t>
    </rPh>
    <rPh sb="4" eb="5">
      <t>ウエ</t>
    </rPh>
    <rPh sb="6" eb="9">
      <t>ナカニイダ</t>
    </rPh>
    <rPh sb="10" eb="12">
      <t>チク</t>
    </rPh>
    <phoneticPr fontId="3"/>
  </si>
  <si>
    <t>農地</t>
    <rPh sb="0" eb="2">
      <t>ノウチ</t>
    </rPh>
    <phoneticPr fontId="3"/>
  </si>
  <si>
    <t>荒廃地</t>
    <rPh sb="0" eb="2">
      <t>コウハイ</t>
    </rPh>
    <rPh sb="2" eb="3">
      <t>チ</t>
    </rPh>
    <phoneticPr fontId="3"/>
  </si>
  <si>
    <t>銃器</t>
    <rPh sb="0" eb="2">
      <t>ジュウキ</t>
    </rPh>
    <phoneticPr fontId="3"/>
  </si>
  <si>
    <t>一斗缶が頭にはまったまま抜けないでおり，危険なため緊急捕獲により捕殺</t>
    <rPh sb="0" eb="1">
      <t>イチ</t>
    </rPh>
    <rPh sb="1" eb="2">
      <t>ト</t>
    </rPh>
    <rPh sb="2" eb="3">
      <t>カン</t>
    </rPh>
    <rPh sb="4" eb="5">
      <t>アタマ</t>
    </rPh>
    <rPh sb="12" eb="13">
      <t>ヌ</t>
    </rPh>
    <rPh sb="20" eb="22">
      <t>キケン</t>
    </rPh>
    <rPh sb="25" eb="27">
      <t>キンキュウ</t>
    </rPh>
    <rPh sb="27" eb="29">
      <t>ホカク</t>
    </rPh>
    <rPh sb="32" eb="34">
      <t>ホサツ</t>
    </rPh>
    <phoneticPr fontId="3"/>
  </si>
  <si>
    <t>大字今宿字畑平地区</t>
    <rPh sb="0" eb="2">
      <t>オオアザ</t>
    </rPh>
    <rPh sb="2" eb="3">
      <t>イマ</t>
    </rPh>
    <rPh sb="3" eb="4">
      <t>シュク</t>
    </rPh>
    <rPh sb="4" eb="5">
      <t>アザ</t>
    </rPh>
    <rPh sb="5" eb="6">
      <t>ハタケ</t>
    </rPh>
    <rPh sb="6" eb="7">
      <t>タイ</t>
    </rPh>
    <rPh sb="7" eb="9">
      <t>チク</t>
    </rPh>
    <phoneticPr fontId="3"/>
  </si>
  <si>
    <t>大字今宿字丸丹地区</t>
    <rPh sb="0" eb="2">
      <t>オオアザ</t>
    </rPh>
    <rPh sb="2" eb="3">
      <t>イマ</t>
    </rPh>
    <rPh sb="3" eb="4">
      <t>シュク</t>
    </rPh>
    <rPh sb="4" eb="5">
      <t>アザ</t>
    </rPh>
    <rPh sb="5" eb="6">
      <t>マル</t>
    </rPh>
    <rPh sb="6" eb="7">
      <t>タン</t>
    </rPh>
    <rPh sb="7" eb="9">
      <t>チク</t>
    </rPh>
    <phoneticPr fontId="3"/>
  </si>
  <si>
    <t>田園等の平地，牛舎裏</t>
    <rPh sb="0" eb="3">
      <t>デンエントウ</t>
    </rPh>
    <rPh sb="4" eb="6">
      <t>ヒラチ</t>
    </rPh>
    <rPh sb="7" eb="9">
      <t>ギュウシャ</t>
    </rPh>
    <rPh sb="9" eb="10">
      <t>ウラ</t>
    </rPh>
    <phoneticPr fontId="3"/>
  </si>
  <si>
    <t>林なし</t>
    <rPh sb="0" eb="1">
      <t>ハヤシ</t>
    </rPh>
    <phoneticPr fontId="3"/>
  </si>
  <si>
    <t>大字曲竹字青ノクキ地区</t>
    <rPh sb="0" eb="2">
      <t>オオアザ</t>
    </rPh>
    <rPh sb="2" eb="3">
      <t>マガリ</t>
    </rPh>
    <rPh sb="3" eb="4">
      <t>タケ</t>
    </rPh>
    <rPh sb="4" eb="5">
      <t>アザ</t>
    </rPh>
    <rPh sb="5" eb="6">
      <t>アオ</t>
    </rPh>
    <rPh sb="9" eb="11">
      <t>チク</t>
    </rPh>
    <phoneticPr fontId="3"/>
  </si>
  <si>
    <t>日本梨</t>
    <rPh sb="0" eb="2">
      <t>ニホン</t>
    </rPh>
    <rPh sb="2" eb="3">
      <t>ナシ</t>
    </rPh>
    <phoneticPr fontId="3"/>
  </si>
  <si>
    <t>クリの実</t>
    <rPh sb="3" eb="4">
      <t>ミ</t>
    </rPh>
    <phoneticPr fontId="3"/>
  </si>
  <si>
    <t>沢沿い</t>
    <rPh sb="0" eb="1">
      <t>サワ</t>
    </rPh>
    <rPh sb="1" eb="2">
      <t>ゾ</t>
    </rPh>
    <phoneticPr fontId="3"/>
  </si>
  <si>
    <t>宮字臼久保山地区</t>
    <rPh sb="0" eb="1">
      <t>ミヤ</t>
    </rPh>
    <rPh sb="1" eb="2">
      <t>アザ</t>
    </rPh>
    <rPh sb="2" eb="3">
      <t>ウス</t>
    </rPh>
    <rPh sb="3" eb="5">
      <t>クボ</t>
    </rPh>
    <rPh sb="5" eb="6">
      <t>ヤマ</t>
    </rPh>
    <rPh sb="6" eb="8">
      <t>チク</t>
    </rPh>
    <phoneticPr fontId="3"/>
  </si>
  <si>
    <t>柿，虫，木の実</t>
    <rPh sb="0" eb="1">
      <t>カキ</t>
    </rPh>
    <rPh sb="2" eb="3">
      <t>ムシ</t>
    </rPh>
    <rPh sb="4" eb="5">
      <t>キ</t>
    </rPh>
    <rPh sb="6" eb="7">
      <t>ミ</t>
    </rPh>
    <phoneticPr fontId="3"/>
  </si>
  <si>
    <t>遠刈田温泉字横柴山地区</t>
    <rPh sb="0" eb="1">
      <t>トオ</t>
    </rPh>
    <rPh sb="1" eb="3">
      <t>カッタ</t>
    </rPh>
    <rPh sb="3" eb="5">
      <t>オンセン</t>
    </rPh>
    <rPh sb="5" eb="6">
      <t>アザ</t>
    </rPh>
    <rPh sb="6" eb="7">
      <t>ヨコ</t>
    </rPh>
    <rPh sb="7" eb="9">
      <t>シバヤマ</t>
    </rPh>
    <rPh sb="9" eb="11">
      <t>チク</t>
    </rPh>
    <phoneticPr fontId="3"/>
  </si>
  <si>
    <t>朴沢字山田地区</t>
    <rPh sb="0" eb="1">
      <t>ホオ</t>
    </rPh>
    <rPh sb="1" eb="2">
      <t>ザワ</t>
    </rPh>
    <rPh sb="2" eb="3">
      <t>アザ</t>
    </rPh>
    <rPh sb="3" eb="5">
      <t>ヤマダ</t>
    </rPh>
    <rPh sb="5" eb="7">
      <t>チク</t>
    </rPh>
    <phoneticPr fontId="3"/>
  </si>
  <si>
    <t>平坦な耕作地</t>
    <rPh sb="0" eb="2">
      <t>ヘイタン</t>
    </rPh>
    <rPh sb="3" eb="5">
      <t>コウサク</t>
    </rPh>
    <rPh sb="5" eb="6">
      <t>チ</t>
    </rPh>
    <phoneticPr fontId="3"/>
  </si>
  <si>
    <t>田畑・奥にスギ林</t>
    <rPh sb="0" eb="2">
      <t>タハタ</t>
    </rPh>
    <rPh sb="3" eb="4">
      <t>オク</t>
    </rPh>
    <rPh sb="7" eb="8">
      <t>ハヤシ</t>
    </rPh>
    <phoneticPr fontId="3"/>
  </si>
  <si>
    <t>養鯉場</t>
    <rPh sb="0" eb="2">
      <t>ヨウリ</t>
    </rPh>
    <rPh sb="2" eb="3">
      <t>ジョウ</t>
    </rPh>
    <phoneticPr fontId="3"/>
  </si>
  <si>
    <t>蜂の蜜らしい，雑穀類</t>
    <rPh sb="0" eb="1">
      <t>ハチ</t>
    </rPh>
    <rPh sb="2" eb="3">
      <t>ミツ</t>
    </rPh>
    <rPh sb="7" eb="9">
      <t>ザッコク</t>
    </rPh>
    <rPh sb="9" eb="10">
      <t>ルイ</t>
    </rPh>
    <phoneticPr fontId="3"/>
  </si>
  <si>
    <t>岩出山字葛岡地区</t>
    <rPh sb="0" eb="3">
      <t>イワデヤマ</t>
    </rPh>
    <rPh sb="3" eb="4">
      <t>アザ</t>
    </rPh>
    <rPh sb="4" eb="6">
      <t>クズオカ</t>
    </rPh>
    <rPh sb="6" eb="8">
      <t>チク</t>
    </rPh>
    <phoneticPr fontId="3"/>
  </si>
  <si>
    <t>畜舎裏</t>
    <rPh sb="0" eb="2">
      <t>チクシャ</t>
    </rPh>
    <rPh sb="2" eb="3">
      <t>ウラ</t>
    </rPh>
    <phoneticPr fontId="3"/>
  </si>
  <si>
    <t>宮床字中野地区</t>
    <rPh sb="0" eb="1">
      <t>ミヤ</t>
    </rPh>
    <rPh sb="1" eb="2">
      <t>トコ</t>
    </rPh>
    <rPh sb="2" eb="3">
      <t>アザ</t>
    </rPh>
    <rPh sb="3" eb="5">
      <t>ナカノ</t>
    </rPh>
    <rPh sb="5" eb="7">
      <t>チク</t>
    </rPh>
    <phoneticPr fontId="3"/>
  </si>
  <si>
    <t>吉田字清水地区</t>
    <rPh sb="0" eb="2">
      <t>ヨシダ</t>
    </rPh>
    <rPh sb="2" eb="3">
      <t>アザ</t>
    </rPh>
    <rPh sb="3" eb="5">
      <t>シミズ</t>
    </rPh>
    <rPh sb="5" eb="7">
      <t>チク</t>
    </rPh>
    <phoneticPr fontId="3"/>
  </si>
  <si>
    <t>一迫地区</t>
    <rPh sb="0" eb="2">
      <t>イチハサマ</t>
    </rPh>
    <rPh sb="2" eb="4">
      <t>チク</t>
    </rPh>
    <phoneticPr fontId="3"/>
  </si>
  <si>
    <t>畑地</t>
    <rPh sb="0" eb="2">
      <t>ハタチ</t>
    </rPh>
    <phoneticPr fontId="3"/>
  </si>
  <si>
    <t>米ぬか，リンゴ，最中，柿</t>
    <rPh sb="0" eb="1">
      <t>コメ</t>
    </rPh>
    <rPh sb="8" eb="10">
      <t>モナカ</t>
    </rPh>
    <rPh sb="11" eb="12">
      <t>カキ</t>
    </rPh>
    <phoneticPr fontId="3"/>
  </si>
  <si>
    <t>木の実，虫，柿</t>
    <rPh sb="0" eb="1">
      <t>キ</t>
    </rPh>
    <rPh sb="2" eb="3">
      <t>ミ</t>
    </rPh>
    <rPh sb="4" eb="5">
      <t>ムシ</t>
    </rPh>
    <rPh sb="6" eb="7">
      <t>カキ</t>
    </rPh>
    <phoneticPr fontId="3"/>
  </si>
  <si>
    <t>リンゴ畑</t>
    <rPh sb="3" eb="4">
      <t>バタケ</t>
    </rPh>
    <phoneticPr fontId="3"/>
  </si>
  <si>
    <t>リンゴ，虫</t>
    <rPh sb="4" eb="5">
      <t>ムシ</t>
    </rPh>
    <phoneticPr fontId="3"/>
  </si>
  <si>
    <t>大字平沢字山ノ入地区</t>
    <rPh sb="0" eb="2">
      <t>オオアザ</t>
    </rPh>
    <rPh sb="2" eb="4">
      <t>ヒラサワ</t>
    </rPh>
    <rPh sb="4" eb="5">
      <t>アザ</t>
    </rPh>
    <rPh sb="5" eb="6">
      <t>ヤマ</t>
    </rPh>
    <rPh sb="7" eb="8">
      <t>イ</t>
    </rPh>
    <rPh sb="8" eb="10">
      <t>チク</t>
    </rPh>
    <phoneticPr fontId="3"/>
  </si>
  <si>
    <t>針葉樹</t>
    <rPh sb="0" eb="3">
      <t>シンヨウジュ</t>
    </rPh>
    <phoneticPr fontId="3"/>
  </si>
  <si>
    <t>新川字中屋敷地区</t>
    <rPh sb="0" eb="2">
      <t>ニッカワ</t>
    </rPh>
    <rPh sb="2" eb="3">
      <t>アザ</t>
    </rPh>
    <rPh sb="3" eb="6">
      <t>ナカヤシキ</t>
    </rPh>
    <rPh sb="6" eb="8">
      <t>チク</t>
    </rPh>
    <phoneticPr fontId="3"/>
  </si>
  <si>
    <t>スギ林</t>
    <rPh sb="2" eb="3">
      <t>バヤシ</t>
    </rPh>
    <phoneticPr fontId="3"/>
  </si>
  <si>
    <t>西田中地区</t>
    <rPh sb="0" eb="3">
      <t>ニシタナカ</t>
    </rPh>
    <rPh sb="3" eb="5">
      <t>チク</t>
    </rPh>
    <phoneticPr fontId="3"/>
  </si>
  <si>
    <t>リンゴ畑耕作放棄地</t>
    <rPh sb="3" eb="4">
      <t>バタケ</t>
    </rPh>
    <rPh sb="4" eb="6">
      <t>コウサク</t>
    </rPh>
    <rPh sb="6" eb="8">
      <t>ホウキ</t>
    </rPh>
    <rPh sb="8" eb="9">
      <t>チ</t>
    </rPh>
    <phoneticPr fontId="3"/>
  </si>
  <si>
    <t>リンゴ，草</t>
    <rPh sb="4" eb="5">
      <t>クサ</t>
    </rPh>
    <phoneticPr fontId="3"/>
  </si>
  <si>
    <t>上愛子字道半地区</t>
    <rPh sb="0" eb="1">
      <t>カミ</t>
    </rPh>
    <rPh sb="1" eb="3">
      <t>アヤシ</t>
    </rPh>
    <rPh sb="3" eb="4">
      <t>アザ</t>
    </rPh>
    <rPh sb="4" eb="5">
      <t>ミチ</t>
    </rPh>
    <rPh sb="5" eb="6">
      <t>ハン</t>
    </rPh>
    <rPh sb="6" eb="8">
      <t>チク</t>
    </rPh>
    <phoneticPr fontId="3"/>
  </si>
  <si>
    <t>宮床字高屋敷地区</t>
    <rPh sb="0" eb="1">
      <t>ミヤ</t>
    </rPh>
    <rPh sb="1" eb="2">
      <t>トコ</t>
    </rPh>
    <rPh sb="2" eb="3">
      <t>アザ</t>
    </rPh>
    <rPh sb="3" eb="4">
      <t>タカ</t>
    </rPh>
    <rPh sb="4" eb="6">
      <t>ヤシキ</t>
    </rPh>
    <rPh sb="6" eb="8">
      <t>チク</t>
    </rPh>
    <phoneticPr fontId="3"/>
  </si>
  <si>
    <t>志戸田田子沢地区</t>
    <rPh sb="0" eb="1">
      <t>ココロザシ</t>
    </rPh>
    <rPh sb="1" eb="2">
      <t>ト</t>
    </rPh>
    <rPh sb="2" eb="3">
      <t>タ</t>
    </rPh>
    <rPh sb="3" eb="5">
      <t>タコ</t>
    </rPh>
    <rPh sb="5" eb="6">
      <t>サワ</t>
    </rPh>
    <rPh sb="6" eb="8">
      <t>チク</t>
    </rPh>
    <phoneticPr fontId="3"/>
  </si>
  <si>
    <t>米ぬか，柿</t>
    <rPh sb="0" eb="1">
      <t>コメ</t>
    </rPh>
    <rPh sb="4" eb="5">
      <t>カキ</t>
    </rPh>
    <phoneticPr fontId="3"/>
  </si>
  <si>
    <t>大字平沢字丈六地区</t>
    <rPh sb="0" eb="2">
      <t>オオアザ</t>
    </rPh>
    <rPh sb="2" eb="4">
      <t>ヒラサワ</t>
    </rPh>
    <rPh sb="4" eb="5">
      <t>アザ</t>
    </rPh>
    <rPh sb="5" eb="6">
      <t>ジョウ</t>
    </rPh>
    <rPh sb="6" eb="7">
      <t>ロク</t>
    </rPh>
    <rPh sb="7" eb="9">
      <t>チク</t>
    </rPh>
    <phoneticPr fontId="3"/>
  </si>
  <si>
    <t>向山地区</t>
    <rPh sb="0" eb="2">
      <t>ムカイヤマ</t>
    </rPh>
    <rPh sb="2" eb="4">
      <t>チク</t>
    </rPh>
    <phoneticPr fontId="3"/>
  </si>
  <si>
    <t>草木の根，土</t>
    <rPh sb="0" eb="2">
      <t>クサキ</t>
    </rPh>
    <rPh sb="3" eb="4">
      <t>ネ</t>
    </rPh>
    <rPh sb="5" eb="6">
      <t>ツチ</t>
    </rPh>
    <phoneticPr fontId="3"/>
  </si>
  <si>
    <t>胃の中は空の状態。今の時期初めて見る餌不足。胆のう汁はほとんど無かった。消化の悪いものを食っていたものと思われる。</t>
    <rPh sb="0" eb="1">
      <t>イ</t>
    </rPh>
    <rPh sb="2" eb="3">
      <t>ナカ</t>
    </rPh>
    <rPh sb="4" eb="5">
      <t>カラ</t>
    </rPh>
    <rPh sb="6" eb="8">
      <t>ジョウタイ</t>
    </rPh>
    <rPh sb="9" eb="10">
      <t>イマ</t>
    </rPh>
    <rPh sb="11" eb="13">
      <t>ジキ</t>
    </rPh>
    <rPh sb="13" eb="14">
      <t>ハジ</t>
    </rPh>
    <rPh sb="16" eb="17">
      <t>ミ</t>
    </rPh>
    <rPh sb="18" eb="19">
      <t>エサ</t>
    </rPh>
    <rPh sb="19" eb="21">
      <t>ブソク</t>
    </rPh>
    <rPh sb="22" eb="23">
      <t>タン</t>
    </rPh>
    <rPh sb="25" eb="26">
      <t>ジル</t>
    </rPh>
    <rPh sb="31" eb="32">
      <t>ナ</t>
    </rPh>
    <rPh sb="36" eb="38">
      <t>ショウカ</t>
    </rPh>
    <rPh sb="39" eb="40">
      <t>ワル</t>
    </rPh>
    <rPh sb="44" eb="45">
      <t>ク</t>
    </rPh>
    <rPh sb="52" eb="53">
      <t>オモ</t>
    </rPh>
    <phoneticPr fontId="3"/>
  </si>
  <si>
    <t>1616</t>
  </si>
  <si>
    <t>坪沼字砂田地区</t>
    <rPh sb="0" eb="1">
      <t>ツボ</t>
    </rPh>
    <rPh sb="1" eb="2">
      <t>ヌマ</t>
    </rPh>
    <rPh sb="2" eb="3">
      <t>アザ</t>
    </rPh>
    <rPh sb="3" eb="5">
      <t>スナダ</t>
    </rPh>
    <rPh sb="5" eb="7">
      <t>チク</t>
    </rPh>
    <phoneticPr fontId="3"/>
  </si>
  <si>
    <t>坪沼字青木沢地区</t>
    <rPh sb="0" eb="1">
      <t>ツボ</t>
    </rPh>
    <rPh sb="1" eb="2">
      <t>ヌマ</t>
    </rPh>
    <rPh sb="2" eb="3">
      <t>アザ</t>
    </rPh>
    <rPh sb="3" eb="5">
      <t>アオキ</t>
    </rPh>
    <rPh sb="5" eb="6">
      <t>サワ</t>
    </rPh>
    <rPh sb="6" eb="8">
      <t>チク</t>
    </rPh>
    <phoneticPr fontId="3"/>
  </si>
  <si>
    <t>利府町</t>
    <rPh sb="0" eb="2">
      <t>リフ</t>
    </rPh>
    <rPh sb="2" eb="3">
      <t>チョウ</t>
    </rPh>
    <phoneticPr fontId="3"/>
  </si>
  <si>
    <t>赤沼地区</t>
    <rPh sb="0" eb="2">
      <t>アカヌマ</t>
    </rPh>
    <rPh sb="2" eb="4">
      <t>チク</t>
    </rPh>
    <phoneticPr fontId="3"/>
  </si>
  <si>
    <t>D65</t>
  </si>
  <si>
    <t>三陸自動車道</t>
    <rPh sb="0" eb="2">
      <t>サンリク</t>
    </rPh>
    <rPh sb="2" eb="5">
      <t>ジドウシャ</t>
    </rPh>
    <rPh sb="5" eb="6">
      <t>ドウ</t>
    </rPh>
    <phoneticPr fontId="3"/>
  </si>
  <si>
    <t>大字円田字入山地区</t>
    <rPh sb="0" eb="2">
      <t>オオアザ</t>
    </rPh>
    <rPh sb="2" eb="3">
      <t>エン</t>
    </rPh>
    <rPh sb="3" eb="4">
      <t>タ</t>
    </rPh>
    <rPh sb="4" eb="5">
      <t>アザ</t>
    </rPh>
    <rPh sb="5" eb="7">
      <t>イリヤマ</t>
    </rPh>
    <rPh sb="7" eb="9">
      <t>チク</t>
    </rPh>
    <phoneticPr fontId="3"/>
  </si>
  <si>
    <t>大字川内字四ヶ銘山地区</t>
    <rPh sb="0" eb="2">
      <t>オオアザ</t>
    </rPh>
    <rPh sb="2" eb="4">
      <t>カワウチ</t>
    </rPh>
    <rPh sb="4" eb="5">
      <t>アザ</t>
    </rPh>
    <rPh sb="5" eb="6">
      <t>ヨン</t>
    </rPh>
    <rPh sb="7" eb="8">
      <t>メイ</t>
    </rPh>
    <rPh sb="8" eb="9">
      <t>ヤマ</t>
    </rPh>
    <rPh sb="9" eb="11">
      <t>チク</t>
    </rPh>
    <phoneticPr fontId="3"/>
  </si>
  <si>
    <t>境野字山田95地先</t>
    <rPh sb="0" eb="2">
      <t>サカイノ</t>
    </rPh>
    <rPh sb="2" eb="3">
      <t>アザ</t>
    </rPh>
    <rPh sb="3" eb="5">
      <t>ヤマダ</t>
    </rPh>
    <rPh sb="7" eb="8">
      <t>チ</t>
    </rPh>
    <rPh sb="8" eb="9">
      <t>サキ</t>
    </rPh>
    <phoneticPr fontId="3"/>
  </si>
  <si>
    <t>八幡六丁目地区</t>
    <rPh sb="0" eb="2">
      <t>ハチマン</t>
    </rPh>
    <rPh sb="2" eb="5">
      <t>ロクチョウメ</t>
    </rPh>
    <rPh sb="5" eb="7">
      <t>チク</t>
    </rPh>
    <phoneticPr fontId="3"/>
  </si>
  <si>
    <t>C67</t>
  </si>
  <si>
    <t>大字曲竹字青ノクキ</t>
    <rPh sb="0" eb="2">
      <t>オオアザ</t>
    </rPh>
    <rPh sb="2" eb="3">
      <t>マガリ</t>
    </rPh>
    <rPh sb="3" eb="4">
      <t>タケ</t>
    </rPh>
    <rPh sb="4" eb="5">
      <t>アザ</t>
    </rPh>
    <rPh sb="5" eb="6">
      <t>アオ</t>
    </rPh>
    <phoneticPr fontId="3"/>
  </si>
  <si>
    <t>梨</t>
    <rPh sb="0" eb="1">
      <t>ナシ</t>
    </rPh>
    <phoneticPr fontId="3"/>
  </si>
  <si>
    <t>捕獲数</t>
    <rPh sb="0" eb="2">
      <t>ホカク</t>
    </rPh>
    <rPh sb="2" eb="3">
      <t>スウ</t>
    </rPh>
    <phoneticPr fontId="3"/>
  </si>
  <si>
    <t>うち放獣数</t>
    <rPh sb="2" eb="3">
      <t>ホウ</t>
    </rPh>
    <rPh sb="3" eb="4">
      <t>ジュウ</t>
    </rPh>
    <rPh sb="4" eb="5">
      <t>スウ</t>
    </rPh>
    <phoneticPr fontId="3"/>
  </si>
  <si>
    <t>うち錯誤</t>
    <rPh sb="2" eb="4">
      <t>サクゴ</t>
    </rPh>
    <phoneticPr fontId="3"/>
  </si>
  <si>
    <t>オス/メス</t>
    <phoneticPr fontId="18"/>
  </si>
  <si>
    <t>受理日</t>
    <rPh sb="0" eb="2">
      <t>ジュリ</t>
    </rPh>
    <rPh sb="2" eb="3">
      <t>ビ</t>
    </rPh>
    <phoneticPr fontId="3"/>
  </si>
  <si>
    <t>富谷市</t>
    <rPh sb="0" eb="2">
      <t>トミヤ</t>
    </rPh>
    <rPh sb="2" eb="3">
      <t>シ</t>
    </rPh>
    <phoneticPr fontId="1"/>
  </si>
  <si>
    <t>富谷市</t>
    <rPh sb="0" eb="2">
      <t>トミヤ</t>
    </rPh>
    <rPh sb="2" eb="3">
      <t>シ</t>
    </rPh>
    <phoneticPr fontId="3"/>
  </si>
  <si>
    <t>平成29年度</t>
    <rPh sb="0" eb="2">
      <t>ヘイセイ</t>
    </rPh>
    <rPh sb="4" eb="6">
      <t>ネンド</t>
    </rPh>
    <phoneticPr fontId="3"/>
  </si>
  <si>
    <t>大字川内字上石丸地区</t>
    <rPh sb="0" eb="2">
      <t>オオアザ</t>
    </rPh>
    <rPh sb="2" eb="4">
      <t>カワウチ</t>
    </rPh>
    <rPh sb="4" eb="5">
      <t>アザ</t>
    </rPh>
    <rPh sb="5" eb="6">
      <t>カミ</t>
    </rPh>
    <rPh sb="6" eb="8">
      <t>イシマル</t>
    </rPh>
    <rPh sb="8" eb="10">
      <t>チク</t>
    </rPh>
    <phoneticPr fontId="3"/>
  </si>
  <si>
    <t>山林</t>
    <rPh sb="0" eb="2">
      <t>サンリン</t>
    </rPh>
    <phoneticPr fontId="3"/>
  </si>
  <si>
    <t>七ヶ宿町</t>
    <rPh sb="0" eb="4">
      <t>シチカシュクマチ</t>
    </rPh>
    <phoneticPr fontId="1"/>
  </si>
  <si>
    <t>村田町</t>
    <rPh sb="0" eb="3">
      <t>ムラタマチ</t>
    </rPh>
    <phoneticPr fontId="1"/>
  </si>
  <si>
    <t>柴田町</t>
    <rPh sb="0" eb="3">
      <t>シバタマチ</t>
    </rPh>
    <phoneticPr fontId="1"/>
  </si>
  <si>
    <t>川崎町</t>
    <rPh sb="0" eb="3">
      <t>カワサキマチ</t>
    </rPh>
    <phoneticPr fontId="1"/>
  </si>
  <si>
    <t>仙台市</t>
    <rPh sb="0" eb="3">
      <t>センダイシ</t>
    </rPh>
    <phoneticPr fontId="1"/>
  </si>
  <si>
    <t>塩竈市</t>
    <rPh sb="0" eb="3">
      <t>シオガマシ</t>
    </rPh>
    <phoneticPr fontId="3"/>
  </si>
  <si>
    <t>名取市</t>
    <rPh sb="0" eb="3">
      <t>ナトリシ</t>
    </rPh>
    <phoneticPr fontId="1"/>
  </si>
  <si>
    <t>多賀城市</t>
    <rPh sb="0" eb="4">
      <t>タガジョウシ</t>
    </rPh>
    <phoneticPr fontId="3"/>
  </si>
  <si>
    <t>松島町</t>
    <rPh sb="0" eb="3">
      <t>マツシママチ</t>
    </rPh>
    <phoneticPr fontId="3"/>
  </si>
  <si>
    <t>七ヶ浜町</t>
    <rPh sb="0" eb="4">
      <t>シチガハママチ</t>
    </rPh>
    <phoneticPr fontId="3"/>
  </si>
  <si>
    <t>利府町</t>
    <rPh sb="0" eb="3">
      <t>リフチョウ</t>
    </rPh>
    <phoneticPr fontId="3"/>
  </si>
  <si>
    <t>大和町</t>
    <rPh sb="0" eb="3">
      <t>タイワチョウ</t>
    </rPh>
    <phoneticPr fontId="1"/>
  </si>
  <si>
    <t>大郷町</t>
    <rPh sb="0" eb="3">
      <t>オオサトチョウ</t>
    </rPh>
    <phoneticPr fontId="3"/>
  </si>
  <si>
    <t>大崎市</t>
    <rPh sb="0" eb="3">
      <t>オオサキシ</t>
    </rPh>
    <phoneticPr fontId="1"/>
  </si>
  <si>
    <t>色麻町</t>
    <rPh sb="0" eb="3">
      <t>シカマチョウ</t>
    </rPh>
    <phoneticPr fontId="1"/>
  </si>
  <si>
    <t>涌谷町</t>
    <rPh sb="0" eb="3">
      <t>ワクヤチョウ</t>
    </rPh>
    <phoneticPr fontId="3"/>
  </si>
  <si>
    <t>美里町</t>
    <rPh sb="0" eb="3">
      <t>ミサトチョウ</t>
    </rPh>
    <phoneticPr fontId="3"/>
  </si>
  <si>
    <t>栗原市</t>
    <rPh sb="0" eb="3">
      <t>クリハラシ</t>
    </rPh>
    <phoneticPr fontId="1"/>
  </si>
  <si>
    <t>石巻市</t>
    <rPh sb="0" eb="3">
      <t>イシノマキシ</t>
    </rPh>
    <phoneticPr fontId="3"/>
  </si>
  <si>
    <t>東松島市</t>
    <rPh sb="0" eb="4">
      <t>ヒガシマツシマシ</t>
    </rPh>
    <phoneticPr fontId="3"/>
  </si>
  <si>
    <t>女川町</t>
    <rPh sb="0" eb="3">
      <t>オナガワチョウ</t>
    </rPh>
    <phoneticPr fontId="3"/>
  </si>
  <si>
    <t>登米市</t>
    <rPh sb="0" eb="2">
      <t>トメ</t>
    </rPh>
    <rPh sb="2" eb="3">
      <t>シ</t>
    </rPh>
    <phoneticPr fontId="3"/>
  </si>
  <si>
    <t>気仙沼市</t>
    <rPh sb="0" eb="4">
      <t>ケセンヌマシ</t>
    </rPh>
    <phoneticPr fontId="3"/>
  </si>
  <si>
    <t>南三陸町</t>
    <rPh sb="0" eb="4">
      <t>ミナミサンリクチョウ</t>
    </rPh>
    <phoneticPr fontId="3"/>
  </si>
  <si>
    <t>合計</t>
    <rPh sb="0" eb="2">
      <t>ゴウケイ</t>
    </rPh>
    <phoneticPr fontId="3"/>
  </si>
  <si>
    <t>富谷市</t>
    <rPh sb="0" eb="2">
      <t>トミヤ</t>
    </rPh>
    <rPh sb="2" eb="3">
      <t>シ</t>
    </rPh>
    <phoneticPr fontId="3"/>
  </si>
  <si>
    <t>大凶作</t>
    <rPh sb="0" eb="3">
      <t>ダイキョウサク</t>
    </rPh>
    <phoneticPr fontId="3"/>
  </si>
  <si>
    <t>平成29年度に「皆無」から「大凶作」に名称変更（豊凶指数の数値は変わらず）</t>
    <rPh sb="0" eb="2">
      <t>ヘイセイ</t>
    </rPh>
    <rPh sb="4" eb="5">
      <t>ネン</t>
    </rPh>
    <rPh sb="5" eb="6">
      <t>ド</t>
    </rPh>
    <rPh sb="8" eb="10">
      <t>カイム</t>
    </rPh>
    <rPh sb="14" eb="17">
      <t>ダイキョウサク</t>
    </rPh>
    <rPh sb="19" eb="21">
      <t>メイショウ</t>
    </rPh>
    <rPh sb="21" eb="23">
      <t>ヘンコウ</t>
    </rPh>
    <rPh sb="24" eb="25">
      <t>ホウ</t>
    </rPh>
    <rPh sb="25" eb="26">
      <t>キョウ</t>
    </rPh>
    <rPh sb="26" eb="28">
      <t>シスウ</t>
    </rPh>
    <rPh sb="29" eb="31">
      <t>スウチ</t>
    </rPh>
    <rPh sb="32" eb="33">
      <t>カ</t>
    </rPh>
    <phoneticPr fontId="3"/>
  </si>
  <si>
    <t>0.0</t>
  </si>
  <si>
    <t>E66</t>
  </si>
  <si>
    <t>C75</t>
  </si>
  <si>
    <t>C07</t>
  </si>
  <si>
    <t>C73</t>
  </si>
  <si>
    <t>C43</t>
  </si>
  <si>
    <t>A30</t>
  </si>
  <si>
    <t>C29</t>
  </si>
  <si>
    <t>E04</t>
  </si>
  <si>
    <t>E12</t>
  </si>
  <si>
    <t>A29</t>
  </si>
  <si>
    <t>C90</t>
  </si>
  <si>
    <t>B06</t>
  </si>
  <si>
    <t>B02</t>
  </si>
  <si>
    <t>E13</t>
  </si>
  <si>
    <t>C89</t>
  </si>
  <si>
    <t>E33</t>
  </si>
  <si>
    <t>E43</t>
  </si>
  <si>
    <t>A43</t>
  </si>
  <si>
    <t>C14</t>
  </si>
  <si>
    <t>C21</t>
  </si>
  <si>
    <t>E35</t>
  </si>
  <si>
    <t>C51</t>
  </si>
  <si>
    <t>C55</t>
  </si>
  <si>
    <t>A45</t>
  </si>
  <si>
    <t>E06</t>
  </si>
  <si>
    <t>A27</t>
  </si>
  <si>
    <t>A47</t>
  </si>
  <si>
    <t>B07</t>
  </si>
  <si>
    <t>A22</t>
  </si>
  <si>
    <t>A38</t>
  </si>
  <si>
    <t>C91</t>
  </si>
  <si>
    <t>C35</t>
  </si>
  <si>
    <t>C92</t>
  </si>
  <si>
    <t>C19</t>
  </si>
  <si>
    <t>C28</t>
  </si>
  <si>
    <t>E03</t>
  </si>
  <si>
    <t>A19</t>
  </si>
  <si>
    <t>A32</t>
  </si>
  <si>
    <t>A40</t>
  </si>
  <si>
    <t>E24</t>
  </si>
  <si>
    <t>E14</t>
  </si>
  <si>
    <t>C64</t>
  </si>
  <si>
    <t>C11</t>
  </si>
  <si>
    <t>C27</t>
  </si>
  <si>
    <t>C04</t>
  </si>
  <si>
    <t>C56</t>
  </si>
  <si>
    <t>C42</t>
  </si>
  <si>
    <t>A31</t>
  </si>
  <si>
    <t>C76</t>
  </si>
  <si>
    <t>C49</t>
  </si>
  <si>
    <t>E49</t>
  </si>
  <si>
    <t>C05</t>
  </si>
  <si>
    <t>E26</t>
  </si>
  <si>
    <t>E37</t>
  </si>
  <si>
    <t>C57</t>
  </si>
  <si>
    <t>C50</t>
  </si>
  <si>
    <t>A33</t>
  </si>
  <si>
    <t>C74</t>
  </si>
  <si>
    <t>C44</t>
  </si>
  <si>
    <t>C85</t>
  </si>
  <si>
    <t>C83</t>
  </si>
  <si>
    <t>C84</t>
  </si>
  <si>
    <t>C81</t>
  </si>
  <si>
    <t>※ブナ開花調査は東北森林管理局調べ（豊凶区分4段階〈豊作・並作・凶作・大凶作〉）</t>
    <rPh sb="3" eb="5">
      <t>カイカ</t>
    </rPh>
    <rPh sb="5" eb="7">
      <t>チョウサ</t>
    </rPh>
    <rPh sb="8" eb="10">
      <t>トウホク</t>
    </rPh>
    <rPh sb="10" eb="12">
      <t>シンリン</t>
    </rPh>
    <rPh sb="12" eb="15">
      <t>カンリキョク</t>
    </rPh>
    <rPh sb="15" eb="16">
      <t>シラ</t>
    </rPh>
    <rPh sb="18" eb="19">
      <t>ホウ</t>
    </rPh>
    <rPh sb="19" eb="20">
      <t>キョウ</t>
    </rPh>
    <rPh sb="20" eb="22">
      <t>クブン</t>
    </rPh>
    <rPh sb="23" eb="25">
      <t>ダンカイ</t>
    </rPh>
    <rPh sb="26" eb="28">
      <t>ホウサク</t>
    </rPh>
    <rPh sb="29" eb="30">
      <t>ナミ</t>
    </rPh>
    <rPh sb="30" eb="31">
      <t>サク</t>
    </rPh>
    <rPh sb="32" eb="34">
      <t>キョウサク</t>
    </rPh>
    <rPh sb="35" eb="38">
      <t>ダイキョウサク</t>
    </rPh>
    <phoneticPr fontId="3"/>
  </si>
  <si>
    <t>※ブナ結実時豊凶調査は東北森林管理局調べ（豊凶区分4段階）及び宮城県調べ（豊凶区分3段階〈豊作・並作凶作〉）</t>
    <rPh sb="3" eb="5">
      <t>ケツジツ</t>
    </rPh>
    <rPh sb="5" eb="6">
      <t>ジ</t>
    </rPh>
    <rPh sb="6" eb="8">
      <t>ホウキョウ</t>
    </rPh>
    <rPh sb="8" eb="10">
      <t>チョウサ</t>
    </rPh>
    <rPh sb="11" eb="13">
      <t>トウホク</t>
    </rPh>
    <rPh sb="13" eb="15">
      <t>シンリン</t>
    </rPh>
    <rPh sb="15" eb="18">
      <t>カンリキョク</t>
    </rPh>
    <rPh sb="18" eb="19">
      <t>シラ</t>
    </rPh>
    <rPh sb="21" eb="22">
      <t>ホウ</t>
    </rPh>
    <rPh sb="22" eb="23">
      <t>キョウ</t>
    </rPh>
    <rPh sb="23" eb="25">
      <t>クブン</t>
    </rPh>
    <rPh sb="26" eb="28">
      <t>ダンカイ</t>
    </rPh>
    <rPh sb="29" eb="30">
      <t>オヨ</t>
    </rPh>
    <rPh sb="31" eb="34">
      <t>ミヤギケン</t>
    </rPh>
    <rPh sb="34" eb="35">
      <t>シラ</t>
    </rPh>
    <rPh sb="37" eb="38">
      <t>ホウ</t>
    </rPh>
    <rPh sb="38" eb="39">
      <t>キョウ</t>
    </rPh>
    <rPh sb="39" eb="41">
      <t>クブン</t>
    </rPh>
    <rPh sb="42" eb="44">
      <t>ダンカイ</t>
    </rPh>
    <rPh sb="45" eb="47">
      <t>ホウサク</t>
    </rPh>
    <rPh sb="48" eb="49">
      <t>ナミ</t>
    </rPh>
    <rPh sb="49" eb="50">
      <t>サク</t>
    </rPh>
    <rPh sb="50" eb="52">
      <t>キョウサク</t>
    </rPh>
    <phoneticPr fontId="3"/>
  </si>
  <si>
    <t>県：凶作</t>
    <rPh sb="0" eb="1">
      <t>ケン</t>
    </rPh>
    <rPh sb="2" eb="4">
      <t>キョウサク</t>
    </rPh>
    <phoneticPr fontId="3"/>
  </si>
  <si>
    <t>※事故死はツキノワグマが車に轢かれる等して死亡した件数</t>
    <rPh sb="1" eb="4">
      <t>ジコシ</t>
    </rPh>
    <rPh sb="12" eb="13">
      <t>クルマ</t>
    </rPh>
    <rPh sb="14" eb="15">
      <t>ヒ</t>
    </rPh>
    <rPh sb="18" eb="19">
      <t>トウ</t>
    </rPh>
    <rPh sb="21" eb="23">
      <t>シボウ</t>
    </rPh>
    <rPh sb="25" eb="27">
      <t>ケンスウ</t>
    </rPh>
    <phoneticPr fontId="3"/>
  </si>
  <si>
    <t>不明</t>
    <rPh sb="0" eb="2">
      <t>フメイ</t>
    </rPh>
    <phoneticPr fontId="3"/>
  </si>
  <si>
    <t>仙台</t>
    <rPh sb="0" eb="2">
      <t>センダイ</t>
    </rPh>
    <phoneticPr fontId="3"/>
  </si>
  <si>
    <t>富谷市</t>
    <rPh sb="0" eb="2">
      <t>トミヤ</t>
    </rPh>
    <rPh sb="2" eb="3">
      <t>シ</t>
    </rPh>
    <phoneticPr fontId="3"/>
  </si>
  <si>
    <t>とちの木１丁目６－１６</t>
    <rPh sb="3" eb="4">
      <t>キ</t>
    </rPh>
    <rPh sb="5" eb="7">
      <t>チョウメ</t>
    </rPh>
    <phoneticPr fontId="3"/>
  </si>
  <si>
    <t>休耕地</t>
    <rPh sb="0" eb="3">
      <t>キュウコウチ</t>
    </rPh>
    <phoneticPr fontId="3"/>
  </si>
  <si>
    <t>くくりわな</t>
    <phoneticPr fontId="3"/>
  </si>
  <si>
    <t>オス</t>
    <phoneticPr fontId="18"/>
  </si>
  <si>
    <t>焼却</t>
    <rPh sb="0" eb="2">
      <t>ショウキャク</t>
    </rPh>
    <phoneticPr fontId="3"/>
  </si>
  <si>
    <t>平成30年度</t>
    <rPh sb="0" eb="2">
      <t>ヘイセイ</t>
    </rPh>
    <rPh sb="4" eb="6">
      <t>ネンド</t>
    </rPh>
    <phoneticPr fontId="3"/>
  </si>
  <si>
    <t>1725</t>
    <phoneticPr fontId="3"/>
  </si>
  <si>
    <t>仙台</t>
    <rPh sb="0" eb="2">
      <t>センダイ</t>
    </rPh>
    <phoneticPr fontId="3"/>
  </si>
  <si>
    <t>富谷市</t>
    <rPh sb="0" eb="2">
      <t>トミヤ</t>
    </rPh>
    <rPh sb="2" eb="3">
      <t>シ</t>
    </rPh>
    <phoneticPr fontId="3"/>
  </si>
  <si>
    <t>西成田南田地内</t>
    <rPh sb="0" eb="2">
      <t>ニシナリ</t>
    </rPh>
    <rPh sb="2" eb="3">
      <t>タ</t>
    </rPh>
    <rPh sb="3" eb="5">
      <t>ミナミダ</t>
    </rPh>
    <rPh sb="5" eb="7">
      <t>チナイ</t>
    </rPh>
    <phoneticPr fontId="3"/>
  </si>
  <si>
    <t>山林から川へ</t>
    <rPh sb="0" eb="2">
      <t>サンリン</t>
    </rPh>
    <rPh sb="4" eb="5">
      <t>カワ</t>
    </rPh>
    <phoneticPr fontId="3"/>
  </si>
  <si>
    <t>パトロール実施</t>
    <rPh sb="5" eb="7">
      <t>ジッシ</t>
    </rPh>
    <phoneticPr fontId="3"/>
  </si>
  <si>
    <t>1845</t>
    <phoneticPr fontId="3"/>
  </si>
  <si>
    <t>仙台</t>
    <rPh sb="0" eb="2">
      <t>センダイ</t>
    </rPh>
    <phoneticPr fontId="3"/>
  </si>
  <si>
    <t>富谷市</t>
    <rPh sb="0" eb="2">
      <t>トミヤ</t>
    </rPh>
    <rPh sb="2" eb="3">
      <t>シ</t>
    </rPh>
    <phoneticPr fontId="3"/>
  </si>
  <si>
    <t>堂ヶ沢地内</t>
    <rPh sb="0" eb="1">
      <t>ドウ</t>
    </rPh>
    <rPh sb="2" eb="3">
      <t>サワ</t>
    </rPh>
    <rPh sb="3" eb="5">
      <t>チナイ</t>
    </rPh>
    <phoneticPr fontId="3"/>
  </si>
  <si>
    <t>田</t>
    <rPh sb="0" eb="1">
      <t>タ</t>
    </rPh>
    <phoneticPr fontId="3"/>
  </si>
  <si>
    <t>不明</t>
    <rPh sb="0" eb="2">
      <t>フメイ</t>
    </rPh>
    <phoneticPr fontId="3"/>
  </si>
  <si>
    <t>休憩</t>
    <rPh sb="0" eb="2">
      <t>キュウケイ</t>
    </rPh>
    <phoneticPr fontId="3"/>
  </si>
  <si>
    <t>1710</t>
    <phoneticPr fontId="3"/>
  </si>
  <si>
    <t>穀田角力沢地内</t>
    <rPh sb="0" eb="1">
      <t>コク</t>
    </rPh>
    <rPh sb="1" eb="2">
      <t>タ</t>
    </rPh>
    <rPh sb="2" eb="3">
      <t>カク</t>
    </rPh>
    <rPh sb="3" eb="4">
      <t>チカラ</t>
    </rPh>
    <rPh sb="4" eb="5">
      <t>サワ</t>
    </rPh>
    <rPh sb="5" eb="7">
      <t>チナイ</t>
    </rPh>
    <phoneticPr fontId="3"/>
  </si>
  <si>
    <t>移動</t>
    <rPh sb="0" eb="2">
      <t>イドウ</t>
    </rPh>
    <phoneticPr fontId="3"/>
  </si>
  <si>
    <t>東から西へ</t>
    <rPh sb="0" eb="1">
      <t>ヒガシ</t>
    </rPh>
    <rPh sb="3" eb="4">
      <t>ニシ</t>
    </rPh>
    <phoneticPr fontId="3"/>
  </si>
  <si>
    <t>0900</t>
    <phoneticPr fontId="3"/>
  </si>
  <si>
    <t>東部</t>
    <rPh sb="0" eb="2">
      <t>トウブ</t>
    </rPh>
    <phoneticPr fontId="3"/>
  </si>
  <si>
    <t>東松島市</t>
    <rPh sb="0" eb="4">
      <t>ヒガシマツシマシ</t>
    </rPh>
    <phoneticPr fontId="3"/>
  </si>
  <si>
    <t>大塩字引沢地内</t>
    <rPh sb="0" eb="2">
      <t>オオシオ</t>
    </rPh>
    <rPh sb="2" eb="4">
      <t>ジビ</t>
    </rPh>
    <rPh sb="4" eb="5">
      <t>サワ</t>
    </rPh>
    <rPh sb="5" eb="7">
      <t>チナイ</t>
    </rPh>
    <phoneticPr fontId="3"/>
  </si>
  <si>
    <t>山林</t>
    <rPh sb="0" eb="2">
      <t>サンリン</t>
    </rPh>
    <phoneticPr fontId="3"/>
  </si>
  <si>
    <t>山林へ</t>
    <rPh sb="0" eb="2">
      <t>サンリン</t>
    </rPh>
    <phoneticPr fontId="3"/>
  </si>
  <si>
    <t>1655</t>
    <phoneticPr fontId="3"/>
  </si>
  <si>
    <t>仙台</t>
    <rPh sb="0" eb="2">
      <t>センダイ</t>
    </rPh>
    <phoneticPr fontId="3"/>
  </si>
  <si>
    <t>穀田瀬ノ木地内</t>
    <rPh sb="0" eb="2">
      <t>コクタ</t>
    </rPh>
    <rPh sb="2" eb="3">
      <t>セ</t>
    </rPh>
    <rPh sb="4" eb="5">
      <t>キ</t>
    </rPh>
    <rPh sb="5" eb="7">
      <t>チナイ</t>
    </rPh>
    <phoneticPr fontId="3"/>
  </si>
  <si>
    <t>畑</t>
    <rPh sb="0" eb="1">
      <t>ハタケ</t>
    </rPh>
    <phoneticPr fontId="3"/>
  </si>
  <si>
    <t>不明</t>
    <rPh sb="0" eb="2">
      <t>フメイ</t>
    </rPh>
    <phoneticPr fontId="3"/>
  </si>
  <si>
    <t>移動</t>
    <rPh sb="0" eb="2">
      <t>イドウ</t>
    </rPh>
    <phoneticPr fontId="3"/>
  </si>
  <si>
    <t>東から西へ（山林方面）</t>
    <rPh sb="0" eb="1">
      <t>ヒガシ</t>
    </rPh>
    <rPh sb="3" eb="4">
      <t>ニシ</t>
    </rPh>
    <rPh sb="6" eb="8">
      <t>サンリン</t>
    </rPh>
    <rPh sb="8" eb="10">
      <t>ホウメン</t>
    </rPh>
    <phoneticPr fontId="3"/>
  </si>
  <si>
    <t>1055</t>
    <phoneticPr fontId="3"/>
  </si>
  <si>
    <t>大河原</t>
    <rPh sb="0" eb="3">
      <t>オオカワラ</t>
    </rPh>
    <phoneticPr fontId="3"/>
  </si>
  <si>
    <t>蔵王町</t>
    <rPh sb="0" eb="3">
      <t>ザオウマチ</t>
    </rPh>
    <phoneticPr fontId="3"/>
  </si>
  <si>
    <t>遠刈田温泉字八山地内</t>
    <rPh sb="0" eb="3">
      <t>トオガッタ</t>
    </rPh>
    <rPh sb="3" eb="5">
      <t>オンセン</t>
    </rPh>
    <rPh sb="5" eb="6">
      <t>アザ</t>
    </rPh>
    <rPh sb="6" eb="8">
      <t>ハチヤマ</t>
    </rPh>
    <rPh sb="8" eb="10">
      <t>チナイ</t>
    </rPh>
    <phoneticPr fontId="3"/>
  </si>
  <si>
    <t>河川敷</t>
    <rPh sb="0" eb="3">
      <t>カセンジキ</t>
    </rPh>
    <phoneticPr fontId="3"/>
  </si>
  <si>
    <t>移動</t>
    <rPh sb="0" eb="2">
      <t>イドウ</t>
    </rPh>
    <phoneticPr fontId="3"/>
  </si>
  <si>
    <t>花火による防除</t>
    <rPh sb="0" eb="2">
      <t>ハナビ</t>
    </rPh>
    <rPh sb="5" eb="7">
      <t>ボウジョ</t>
    </rPh>
    <phoneticPr fontId="3"/>
  </si>
  <si>
    <t>1850</t>
    <phoneticPr fontId="3"/>
  </si>
  <si>
    <t>東部</t>
    <rPh sb="0" eb="2">
      <t>トウブ</t>
    </rPh>
    <phoneticPr fontId="3"/>
  </si>
  <si>
    <t>石巻市</t>
    <rPh sb="0" eb="3">
      <t>イシノマキシ</t>
    </rPh>
    <phoneticPr fontId="3"/>
  </si>
  <si>
    <t>鹿妻南１丁目地内</t>
    <rPh sb="0" eb="1">
      <t>シカ</t>
    </rPh>
    <rPh sb="1" eb="2">
      <t>ツマ</t>
    </rPh>
    <rPh sb="2" eb="3">
      <t>ミナミ</t>
    </rPh>
    <rPh sb="4" eb="6">
      <t>チョウメ</t>
    </rPh>
    <rPh sb="6" eb="8">
      <t>チナイ</t>
    </rPh>
    <phoneticPr fontId="3"/>
  </si>
  <si>
    <t>その他</t>
    <rPh sb="2" eb="3">
      <t>タ</t>
    </rPh>
    <phoneticPr fontId="3"/>
  </si>
  <si>
    <t>宅地</t>
    <rPh sb="0" eb="2">
      <t>タクチ</t>
    </rPh>
    <phoneticPr fontId="3"/>
  </si>
  <si>
    <t>山側から住宅地側</t>
    <rPh sb="0" eb="2">
      <t>ヤマガワ</t>
    </rPh>
    <rPh sb="4" eb="7">
      <t>ジュウタクチ</t>
    </rPh>
    <rPh sb="7" eb="8">
      <t>ガワ</t>
    </rPh>
    <phoneticPr fontId="3"/>
  </si>
  <si>
    <t>0750</t>
    <phoneticPr fontId="3"/>
  </si>
  <si>
    <t>東部</t>
    <rPh sb="0" eb="2">
      <t>トウブ</t>
    </rPh>
    <phoneticPr fontId="3"/>
  </si>
  <si>
    <t>石巻市</t>
    <rPh sb="0" eb="3">
      <t>イシノマキシ</t>
    </rPh>
    <phoneticPr fontId="3"/>
  </si>
  <si>
    <t>湊一里塚地内</t>
    <rPh sb="0" eb="1">
      <t>ミナト</t>
    </rPh>
    <rPh sb="1" eb="2">
      <t>イチ</t>
    </rPh>
    <rPh sb="2" eb="3">
      <t>サト</t>
    </rPh>
    <rPh sb="3" eb="4">
      <t>ツカ</t>
    </rPh>
    <rPh sb="4" eb="6">
      <t>チナイ</t>
    </rPh>
    <phoneticPr fontId="3"/>
  </si>
  <si>
    <t>道路</t>
    <rPh sb="0" eb="2">
      <t>ドウロ</t>
    </rPh>
    <phoneticPr fontId="3"/>
  </si>
  <si>
    <t>移動</t>
    <rPh sb="0" eb="2">
      <t>イドウ</t>
    </rPh>
    <phoneticPr fontId="3"/>
  </si>
  <si>
    <t>北へ</t>
    <rPh sb="0" eb="1">
      <t>キタ</t>
    </rPh>
    <phoneticPr fontId="3"/>
  </si>
  <si>
    <t>1445</t>
    <phoneticPr fontId="3"/>
  </si>
  <si>
    <t>仙台</t>
    <rPh sb="0" eb="2">
      <t>センダイ</t>
    </rPh>
    <phoneticPr fontId="3"/>
  </si>
  <si>
    <t>富谷市</t>
    <rPh sb="0" eb="2">
      <t>トミヤ</t>
    </rPh>
    <rPh sb="2" eb="3">
      <t>シ</t>
    </rPh>
    <phoneticPr fontId="3"/>
  </si>
  <si>
    <t>穀田地内</t>
    <rPh sb="0" eb="1">
      <t>コク</t>
    </rPh>
    <rPh sb="1" eb="2">
      <t>タ</t>
    </rPh>
    <rPh sb="2" eb="4">
      <t>チナイ</t>
    </rPh>
    <phoneticPr fontId="3"/>
  </si>
  <si>
    <t>田</t>
    <rPh sb="0" eb="1">
      <t>タ</t>
    </rPh>
    <phoneticPr fontId="3"/>
  </si>
  <si>
    <t>山林へ</t>
    <rPh sb="0" eb="2">
      <t>サンリン</t>
    </rPh>
    <phoneticPr fontId="3"/>
  </si>
  <si>
    <t>0955</t>
    <phoneticPr fontId="3"/>
  </si>
  <si>
    <t>穀田土屋沢地内</t>
    <rPh sb="0" eb="1">
      <t>コク</t>
    </rPh>
    <rPh sb="1" eb="2">
      <t>タ</t>
    </rPh>
    <rPh sb="2" eb="4">
      <t>ツチヤ</t>
    </rPh>
    <rPh sb="4" eb="5">
      <t>サワ</t>
    </rPh>
    <rPh sb="5" eb="7">
      <t>チナイ</t>
    </rPh>
    <phoneticPr fontId="3"/>
  </si>
  <si>
    <t>不明</t>
    <rPh sb="0" eb="2">
      <t>フメイ</t>
    </rPh>
    <phoneticPr fontId="3"/>
  </si>
  <si>
    <t>1110</t>
    <phoneticPr fontId="3"/>
  </si>
  <si>
    <t>その他</t>
    <rPh sb="2" eb="3">
      <t>タ</t>
    </rPh>
    <phoneticPr fontId="3"/>
  </si>
  <si>
    <t>0840</t>
    <phoneticPr fontId="3"/>
  </si>
  <si>
    <t>石積松貝地内</t>
    <rPh sb="0" eb="2">
      <t>イシヅミ</t>
    </rPh>
    <rPh sb="2" eb="3">
      <t>マツ</t>
    </rPh>
    <rPh sb="3" eb="4">
      <t>ガイ</t>
    </rPh>
    <rPh sb="4" eb="6">
      <t>チナイ</t>
    </rPh>
    <phoneticPr fontId="3"/>
  </si>
  <si>
    <t>宅地</t>
    <rPh sb="0" eb="2">
      <t>タクチ</t>
    </rPh>
    <phoneticPr fontId="3"/>
  </si>
  <si>
    <t>仙台市青葉区</t>
    <rPh sb="0" eb="3">
      <t>センダイシ</t>
    </rPh>
    <rPh sb="3" eb="6">
      <t>アオバク</t>
    </rPh>
    <phoneticPr fontId="3"/>
  </si>
  <si>
    <t>上愛子字道半地内</t>
    <rPh sb="0" eb="3">
      <t>カミアヤシ</t>
    </rPh>
    <rPh sb="3" eb="4">
      <t>アザ</t>
    </rPh>
    <rPh sb="4" eb="5">
      <t>ミチ</t>
    </rPh>
    <rPh sb="5" eb="6">
      <t>ハン</t>
    </rPh>
    <rPh sb="6" eb="8">
      <t>チナイ</t>
    </rPh>
    <phoneticPr fontId="3"/>
  </si>
  <si>
    <t>イノシシ用箱わな</t>
    <rPh sb="4" eb="5">
      <t>ヨウ</t>
    </rPh>
    <rPh sb="5" eb="6">
      <t>ハコ</t>
    </rPh>
    <phoneticPr fontId="3"/>
  </si>
  <si>
    <t>米ぬかの食痕あり</t>
    <rPh sb="0" eb="1">
      <t>コメ</t>
    </rPh>
    <rPh sb="4" eb="6">
      <t>ショッコン</t>
    </rPh>
    <phoneticPr fontId="3"/>
  </si>
  <si>
    <t>早朝</t>
    <rPh sb="0" eb="2">
      <t>ソウチョウ</t>
    </rPh>
    <phoneticPr fontId="3"/>
  </si>
  <si>
    <t>大河原</t>
    <rPh sb="0" eb="3">
      <t>オオカワラ</t>
    </rPh>
    <phoneticPr fontId="3"/>
  </si>
  <si>
    <t>遠刈田温泉字横柴山地内</t>
    <rPh sb="0" eb="3">
      <t>トオガッタ</t>
    </rPh>
    <rPh sb="3" eb="5">
      <t>オンセン</t>
    </rPh>
    <rPh sb="5" eb="6">
      <t>アザ</t>
    </rPh>
    <rPh sb="6" eb="7">
      <t>ヨコ</t>
    </rPh>
    <rPh sb="7" eb="9">
      <t>シバヤマ</t>
    </rPh>
    <rPh sb="9" eb="11">
      <t>チナイ</t>
    </rPh>
    <phoneticPr fontId="3"/>
  </si>
  <si>
    <t>孵化施設</t>
    <rPh sb="0" eb="2">
      <t>フカ</t>
    </rPh>
    <rPh sb="2" eb="4">
      <t>シセツ</t>
    </rPh>
    <phoneticPr fontId="3"/>
  </si>
  <si>
    <t>不明</t>
    <rPh sb="0" eb="2">
      <t>フメイ</t>
    </rPh>
    <phoneticPr fontId="3"/>
  </si>
  <si>
    <t>食痕</t>
    <rPh sb="0" eb="2">
      <t>ショッコン</t>
    </rPh>
    <phoneticPr fontId="3"/>
  </si>
  <si>
    <t>イワナ，足跡あり</t>
    <rPh sb="4" eb="6">
      <t>アシアト</t>
    </rPh>
    <phoneticPr fontId="3"/>
  </si>
  <si>
    <t>1200</t>
    <phoneticPr fontId="3"/>
  </si>
  <si>
    <t>仙台</t>
    <rPh sb="0" eb="2">
      <t>センダイ</t>
    </rPh>
    <phoneticPr fontId="3"/>
  </si>
  <si>
    <t>芋沢字横向山地内</t>
    <rPh sb="0" eb="2">
      <t>イモザワ</t>
    </rPh>
    <rPh sb="2" eb="3">
      <t>アザ</t>
    </rPh>
    <rPh sb="3" eb="4">
      <t>ヨコ</t>
    </rPh>
    <rPh sb="4" eb="5">
      <t>ム</t>
    </rPh>
    <rPh sb="5" eb="6">
      <t>ヤマ</t>
    </rPh>
    <rPh sb="6" eb="8">
      <t>チナイ</t>
    </rPh>
    <phoneticPr fontId="3"/>
  </si>
  <si>
    <t>米ぬかの食痕あり，映像あり</t>
    <rPh sb="0" eb="1">
      <t>コメ</t>
    </rPh>
    <rPh sb="4" eb="6">
      <t>ショッコン</t>
    </rPh>
    <rPh sb="9" eb="11">
      <t>エイゾウ</t>
    </rPh>
    <phoneticPr fontId="3"/>
  </si>
  <si>
    <t>1330</t>
    <phoneticPr fontId="3"/>
  </si>
  <si>
    <t>北部</t>
    <rPh sb="0" eb="2">
      <t>ホクブ</t>
    </rPh>
    <phoneticPr fontId="3"/>
  </si>
  <si>
    <t>大崎市</t>
    <rPh sb="0" eb="3">
      <t>オオサキシ</t>
    </rPh>
    <phoneticPr fontId="3"/>
  </si>
  <si>
    <t>鳴子温泉字星沼地区</t>
    <rPh sb="0" eb="2">
      <t>ナルコ</t>
    </rPh>
    <rPh sb="2" eb="4">
      <t>オンセン</t>
    </rPh>
    <rPh sb="4" eb="5">
      <t>アザ</t>
    </rPh>
    <rPh sb="5" eb="7">
      <t>ホシヌマ</t>
    </rPh>
    <rPh sb="7" eb="9">
      <t>チク</t>
    </rPh>
    <phoneticPr fontId="3"/>
  </si>
  <si>
    <t>その他</t>
    <rPh sb="2" eb="3">
      <t>タ</t>
    </rPh>
    <phoneticPr fontId="3"/>
  </si>
  <si>
    <t>駐車場</t>
    <rPh sb="0" eb="3">
      <t>チュウシャジョウ</t>
    </rPh>
    <phoneticPr fontId="3"/>
  </si>
  <si>
    <t>3頭：50cm前後，70cm前後，100cm以上</t>
    <rPh sb="1" eb="2">
      <t>アタマ</t>
    </rPh>
    <rPh sb="7" eb="9">
      <t>ゼンゴ</t>
    </rPh>
    <rPh sb="14" eb="16">
      <t>ゼンゴ</t>
    </rPh>
    <rPh sb="22" eb="24">
      <t>イジョウ</t>
    </rPh>
    <phoneticPr fontId="3"/>
  </si>
  <si>
    <t>1800</t>
    <phoneticPr fontId="3"/>
  </si>
  <si>
    <t>鳴子温泉字上川原地区</t>
    <rPh sb="0" eb="2">
      <t>ナルコ</t>
    </rPh>
    <rPh sb="2" eb="4">
      <t>オンセン</t>
    </rPh>
    <rPh sb="4" eb="5">
      <t>アザ</t>
    </rPh>
    <rPh sb="5" eb="6">
      <t>ウエ</t>
    </rPh>
    <rPh sb="6" eb="8">
      <t>カワハラ</t>
    </rPh>
    <rPh sb="8" eb="10">
      <t>チク</t>
    </rPh>
    <phoneticPr fontId="3"/>
  </si>
  <si>
    <t>宅地</t>
    <rPh sb="0" eb="2">
      <t>タクチ</t>
    </rPh>
    <phoneticPr fontId="3"/>
  </si>
  <si>
    <t>不明</t>
    <rPh sb="0" eb="2">
      <t>フメイ</t>
    </rPh>
    <phoneticPr fontId="3"/>
  </si>
  <si>
    <t>移動</t>
    <rPh sb="0" eb="2">
      <t>イドウ</t>
    </rPh>
    <phoneticPr fontId="3"/>
  </si>
  <si>
    <t>1730</t>
    <phoneticPr fontId="3"/>
  </si>
  <si>
    <t>中学校</t>
    <rPh sb="0" eb="3">
      <t>チュウガッコウ</t>
    </rPh>
    <phoneticPr fontId="3"/>
  </si>
  <si>
    <t>70cm前後</t>
    <rPh sb="4" eb="6">
      <t>ゼンゴ</t>
    </rPh>
    <phoneticPr fontId="3"/>
  </si>
  <si>
    <t>山側へ</t>
    <rPh sb="0" eb="2">
      <t>ヤマガワ</t>
    </rPh>
    <phoneticPr fontId="3"/>
  </si>
  <si>
    <t>2100</t>
    <phoneticPr fontId="3"/>
  </si>
  <si>
    <t>仙台</t>
    <rPh sb="0" eb="2">
      <t>センダイ</t>
    </rPh>
    <phoneticPr fontId="3"/>
  </si>
  <si>
    <t>仙台市青葉区</t>
    <rPh sb="0" eb="3">
      <t>センダイシ</t>
    </rPh>
    <rPh sb="3" eb="6">
      <t>アオバク</t>
    </rPh>
    <phoneticPr fontId="3"/>
  </si>
  <si>
    <t>大倉字高畑地内</t>
    <rPh sb="0" eb="2">
      <t>オオクラ</t>
    </rPh>
    <rPh sb="2" eb="3">
      <t>アザ</t>
    </rPh>
    <rPh sb="3" eb="5">
      <t>タカバタケ</t>
    </rPh>
    <rPh sb="5" eb="6">
      <t>チ</t>
    </rPh>
    <rPh sb="6" eb="7">
      <t>ナイ</t>
    </rPh>
    <phoneticPr fontId="3"/>
  </si>
  <si>
    <t>その他</t>
    <rPh sb="2" eb="3">
      <t>タ</t>
    </rPh>
    <phoneticPr fontId="3"/>
  </si>
  <si>
    <t>ダム管理事務所敷地内</t>
    <rPh sb="2" eb="4">
      <t>カンリ</t>
    </rPh>
    <rPh sb="4" eb="7">
      <t>ジムショ</t>
    </rPh>
    <rPh sb="7" eb="9">
      <t>シキチ</t>
    </rPh>
    <rPh sb="9" eb="10">
      <t>ナイ</t>
    </rPh>
    <phoneticPr fontId="3"/>
  </si>
  <si>
    <t>移動</t>
    <rPh sb="0" eb="2">
      <t>イドウ</t>
    </rPh>
    <phoneticPr fontId="3"/>
  </si>
  <si>
    <t>0627</t>
    <phoneticPr fontId="3"/>
  </si>
  <si>
    <t>芋沢字大勝草地内</t>
    <rPh sb="0" eb="2">
      <t>イモザワ</t>
    </rPh>
    <rPh sb="2" eb="3">
      <t>アザ</t>
    </rPh>
    <rPh sb="3" eb="5">
      <t>オオカツ</t>
    </rPh>
    <rPh sb="5" eb="6">
      <t>クサ</t>
    </rPh>
    <rPh sb="6" eb="8">
      <t>チナイ</t>
    </rPh>
    <phoneticPr fontId="3"/>
  </si>
  <si>
    <t>道路</t>
    <rPh sb="0" eb="2">
      <t>ドウロ</t>
    </rPh>
    <phoneticPr fontId="3"/>
  </si>
  <si>
    <t>1610</t>
    <phoneticPr fontId="3"/>
  </si>
  <si>
    <t>芋沢字大勝草上野原地内</t>
    <rPh sb="0" eb="2">
      <t>イモザワ</t>
    </rPh>
    <rPh sb="2" eb="3">
      <t>アザ</t>
    </rPh>
    <rPh sb="3" eb="5">
      <t>オオカツ</t>
    </rPh>
    <rPh sb="5" eb="6">
      <t>クサ</t>
    </rPh>
    <rPh sb="6" eb="9">
      <t>ウエノハラ</t>
    </rPh>
    <rPh sb="9" eb="11">
      <t>チナイ</t>
    </rPh>
    <phoneticPr fontId="3"/>
  </si>
  <si>
    <t>不明</t>
    <rPh sb="0" eb="2">
      <t>フメイ</t>
    </rPh>
    <phoneticPr fontId="3"/>
  </si>
  <si>
    <t>1600</t>
    <phoneticPr fontId="3"/>
  </si>
  <si>
    <t>大崎市</t>
    <rPh sb="0" eb="3">
      <t>オオサキシ</t>
    </rPh>
    <phoneticPr fontId="3"/>
  </si>
  <si>
    <t>鳴子温泉字黒崎地内</t>
    <rPh sb="0" eb="2">
      <t>ナルコ</t>
    </rPh>
    <rPh sb="2" eb="4">
      <t>オンセン</t>
    </rPh>
    <rPh sb="4" eb="5">
      <t>アザ</t>
    </rPh>
    <rPh sb="5" eb="7">
      <t>クロサキ</t>
    </rPh>
    <rPh sb="7" eb="9">
      <t>チナイ</t>
    </rPh>
    <phoneticPr fontId="3"/>
  </si>
  <si>
    <t>線路内</t>
    <rPh sb="0" eb="3">
      <t>センロナイ</t>
    </rPh>
    <phoneticPr fontId="3"/>
  </si>
  <si>
    <t>休憩</t>
    <rPh sb="0" eb="2">
      <t>キュウケイ</t>
    </rPh>
    <phoneticPr fontId="3"/>
  </si>
  <si>
    <t>1830</t>
    <phoneticPr fontId="3"/>
  </si>
  <si>
    <t>富谷市</t>
    <rPh sb="0" eb="2">
      <t>トミヤ</t>
    </rPh>
    <rPh sb="2" eb="3">
      <t>シ</t>
    </rPh>
    <phoneticPr fontId="3"/>
  </si>
  <si>
    <t>富谷清水沢地内</t>
    <rPh sb="0" eb="2">
      <t>トミヤ</t>
    </rPh>
    <rPh sb="2" eb="5">
      <t>シミズサワ</t>
    </rPh>
    <rPh sb="5" eb="7">
      <t>チナイ</t>
    </rPh>
    <phoneticPr fontId="3"/>
  </si>
  <si>
    <t>宅地</t>
    <rPh sb="0" eb="2">
      <t>タクチ</t>
    </rPh>
    <phoneticPr fontId="3"/>
  </si>
  <si>
    <t>1640</t>
    <phoneticPr fontId="3"/>
  </si>
  <si>
    <t>山林</t>
    <rPh sb="0" eb="2">
      <t>サンリン</t>
    </rPh>
    <phoneticPr fontId="3"/>
  </si>
  <si>
    <t>1610</t>
    <phoneticPr fontId="3"/>
  </si>
  <si>
    <t>北部</t>
    <rPh sb="0" eb="2">
      <t>ホクブ</t>
    </rPh>
    <phoneticPr fontId="3"/>
  </si>
  <si>
    <t>鳴子温泉字玉ノ木スキー場中腹</t>
    <rPh sb="0" eb="2">
      <t>ナルコ</t>
    </rPh>
    <rPh sb="2" eb="4">
      <t>オンセン</t>
    </rPh>
    <rPh sb="4" eb="5">
      <t>アザ</t>
    </rPh>
    <rPh sb="5" eb="6">
      <t>タマ</t>
    </rPh>
    <rPh sb="7" eb="8">
      <t>キ</t>
    </rPh>
    <rPh sb="11" eb="12">
      <t>ジョウ</t>
    </rPh>
    <rPh sb="12" eb="14">
      <t>チュウフク</t>
    </rPh>
    <phoneticPr fontId="3"/>
  </si>
  <si>
    <t>旧玉ノ木スキー場</t>
    <rPh sb="0" eb="1">
      <t>キュウ</t>
    </rPh>
    <rPh sb="1" eb="2">
      <t>タマ</t>
    </rPh>
    <rPh sb="3" eb="4">
      <t>キ</t>
    </rPh>
    <rPh sb="7" eb="8">
      <t>ジョウ</t>
    </rPh>
    <phoneticPr fontId="3"/>
  </si>
  <si>
    <t>50cm前後</t>
    <rPh sb="4" eb="6">
      <t>ゼンゴ</t>
    </rPh>
    <phoneticPr fontId="3"/>
  </si>
  <si>
    <t>1040</t>
    <phoneticPr fontId="3"/>
  </si>
  <si>
    <t>大崎市</t>
    <rPh sb="0" eb="3">
      <t>オオサキシ</t>
    </rPh>
    <phoneticPr fontId="3"/>
  </si>
  <si>
    <t>鳴子温泉字石ノ梅地区</t>
    <rPh sb="0" eb="2">
      <t>ナルコ</t>
    </rPh>
    <rPh sb="2" eb="4">
      <t>オンセン</t>
    </rPh>
    <rPh sb="4" eb="5">
      <t>アザ</t>
    </rPh>
    <rPh sb="5" eb="6">
      <t>イシ</t>
    </rPh>
    <rPh sb="7" eb="8">
      <t>ウメ</t>
    </rPh>
    <rPh sb="8" eb="10">
      <t>チク</t>
    </rPh>
    <phoneticPr fontId="3"/>
  </si>
  <si>
    <t>その他</t>
    <rPh sb="2" eb="3">
      <t>タ</t>
    </rPh>
    <phoneticPr fontId="3"/>
  </si>
  <si>
    <t>老人ホーム敷地内</t>
    <rPh sb="0" eb="2">
      <t>ロウジン</t>
    </rPh>
    <rPh sb="5" eb="8">
      <t>シキチナイ</t>
    </rPh>
    <phoneticPr fontId="3"/>
  </si>
  <si>
    <t>不明</t>
    <rPh sb="0" eb="2">
      <t>フメイ</t>
    </rPh>
    <phoneticPr fontId="3"/>
  </si>
  <si>
    <t>移動</t>
    <rPh sb="0" eb="2">
      <t>イドウ</t>
    </rPh>
    <phoneticPr fontId="3"/>
  </si>
  <si>
    <t>1900</t>
    <phoneticPr fontId="3"/>
  </si>
  <si>
    <t>仙台</t>
    <rPh sb="0" eb="2">
      <t>センダイ</t>
    </rPh>
    <phoneticPr fontId="3"/>
  </si>
  <si>
    <t>利府町</t>
    <rPh sb="0" eb="3">
      <t>リフチョウ</t>
    </rPh>
    <phoneticPr fontId="3"/>
  </si>
  <si>
    <t>森郷字内ノ目北地内</t>
    <rPh sb="0" eb="1">
      <t>モリ</t>
    </rPh>
    <rPh sb="1" eb="2">
      <t>サト</t>
    </rPh>
    <rPh sb="2" eb="3">
      <t>アザ</t>
    </rPh>
    <rPh sb="3" eb="4">
      <t>ウチ</t>
    </rPh>
    <rPh sb="5" eb="6">
      <t>メ</t>
    </rPh>
    <rPh sb="6" eb="7">
      <t>キタ</t>
    </rPh>
    <rPh sb="7" eb="8">
      <t>チ</t>
    </rPh>
    <rPh sb="8" eb="9">
      <t>ナイ</t>
    </rPh>
    <phoneticPr fontId="3"/>
  </si>
  <si>
    <t>道路</t>
    <rPh sb="0" eb="2">
      <t>ドウロ</t>
    </rPh>
    <phoneticPr fontId="3"/>
  </si>
  <si>
    <t>不明</t>
    <rPh sb="0" eb="2">
      <t>フメイ</t>
    </rPh>
    <phoneticPr fontId="3"/>
  </si>
  <si>
    <t>移動</t>
    <rPh sb="0" eb="2">
      <t>イドウ</t>
    </rPh>
    <phoneticPr fontId="3"/>
  </si>
  <si>
    <t>0820</t>
    <phoneticPr fontId="3"/>
  </si>
  <si>
    <t>大河原</t>
    <rPh sb="0" eb="3">
      <t>オオカワラ</t>
    </rPh>
    <phoneticPr fontId="3"/>
  </si>
  <si>
    <t>蔵王町</t>
    <rPh sb="0" eb="3">
      <t>ザオウマチ</t>
    </rPh>
    <phoneticPr fontId="3"/>
  </si>
  <si>
    <t>遠刈田温泉字京急蔵王エコーランド敷地内</t>
    <rPh sb="0" eb="3">
      <t>トオガッタ</t>
    </rPh>
    <rPh sb="3" eb="5">
      <t>オンセン</t>
    </rPh>
    <rPh sb="5" eb="6">
      <t>アザ</t>
    </rPh>
    <rPh sb="6" eb="8">
      <t>ケイキュウ</t>
    </rPh>
    <rPh sb="8" eb="10">
      <t>ザオウ</t>
    </rPh>
    <rPh sb="16" eb="19">
      <t>シキチナイ</t>
    </rPh>
    <phoneticPr fontId="3"/>
  </si>
  <si>
    <t>山林へ</t>
    <rPh sb="0" eb="2">
      <t>サンリン</t>
    </rPh>
    <phoneticPr fontId="3"/>
  </si>
  <si>
    <t>1650</t>
    <phoneticPr fontId="3"/>
  </si>
  <si>
    <t>仙台</t>
    <rPh sb="0" eb="2">
      <t>センダイ</t>
    </rPh>
    <phoneticPr fontId="3"/>
  </si>
  <si>
    <t>大和町</t>
    <rPh sb="0" eb="3">
      <t>タイワチョウ</t>
    </rPh>
    <phoneticPr fontId="3"/>
  </si>
  <si>
    <t>吉田字中峯地内</t>
    <rPh sb="0" eb="2">
      <t>ヨシダ</t>
    </rPh>
    <rPh sb="2" eb="3">
      <t>アザ</t>
    </rPh>
    <rPh sb="3" eb="5">
      <t>ナカミネ</t>
    </rPh>
    <rPh sb="5" eb="7">
      <t>チナイ</t>
    </rPh>
    <phoneticPr fontId="3"/>
  </si>
  <si>
    <t>道路</t>
    <rPh sb="0" eb="2">
      <t>ドウロ</t>
    </rPh>
    <phoneticPr fontId="3"/>
  </si>
  <si>
    <t>移動</t>
    <rPh sb="0" eb="2">
      <t>イドウ</t>
    </rPh>
    <phoneticPr fontId="3"/>
  </si>
  <si>
    <t>西から東へ</t>
    <rPh sb="0" eb="1">
      <t>ニシ</t>
    </rPh>
    <rPh sb="3" eb="4">
      <t>ヒガシ</t>
    </rPh>
    <phoneticPr fontId="3"/>
  </si>
  <si>
    <t>1530</t>
    <phoneticPr fontId="3"/>
  </si>
  <si>
    <t>1730</t>
    <phoneticPr fontId="3"/>
  </si>
  <si>
    <t>1430</t>
    <phoneticPr fontId="3"/>
  </si>
  <si>
    <t>北部</t>
    <rPh sb="0" eb="2">
      <t>ホクブ</t>
    </rPh>
    <phoneticPr fontId="3"/>
  </si>
  <si>
    <t>鳴子温泉字中野地内</t>
    <rPh sb="0" eb="2">
      <t>ナルコ</t>
    </rPh>
    <rPh sb="2" eb="4">
      <t>オンセン</t>
    </rPh>
    <rPh sb="4" eb="5">
      <t>アザ</t>
    </rPh>
    <rPh sb="5" eb="7">
      <t>ナカノ</t>
    </rPh>
    <rPh sb="7" eb="9">
      <t>チナイ</t>
    </rPh>
    <phoneticPr fontId="3"/>
  </si>
  <si>
    <t>その他</t>
    <rPh sb="2" eb="3">
      <t>タ</t>
    </rPh>
    <phoneticPr fontId="3"/>
  </si>
  <si>
    <t>公園内</t>
    <rPh sb="0" eb="3">
      <t>コウエンナイ</t>
    </rPh>
    <phoneticPr fontId="3"/>
  </si>
  <si>
    <t>河原へ</t>
    <rPh sb="0" eb="2">
      <t>カワラ</t>
    </rPh>
    <phoneticPr fontId="3"/>
  </si>
  <si>
    <t>1830</t>
    <phoneticPr fontId="3"/>
  </si>
  <si>
    <t>鳴子温泉字久田地内</t>
    <rPh sb="0" eb="4">
      <t>ナルコオンセン</t>
    </rPh>
    <rPh sb="4" eb="5">
      <t>アザ</t>
    </rPh>
    <rPh sb="5" eb="7">
      <t>ヒサタ</t>
    </rPh>
    <rPh sb="7" eb="9">
      <t>チナイ</t>
    </rPh>
    <phoneticPr fontId="3"/>
  </si>
  <si>
    <t>山林</t>
    <rPh sb="0" eb="2">
      <t>サンリン</t>
    </rPh>
    <phoneticPr fontId="3"/>
  </si>
  <si>
    <t>山林へ</t>
    <rPh sb="0" eb="2">
      <t>サンリン</t>
    </rPh>
    <phoneticPr fontId="3"/>
  </si>
  <si>
    <t>0900</t>
    <phoneticPr fontId="3"/>
  </si>
  <si>
    <t>大河原</t>
    <rPh sb="0" eb="3">
      <t>オオカワラ</t>
    </rPh>
    <phoneticPr fontId="3"/>
  </si>
  <si>
    <t>七ヶ宿町</t>
    <rPh sb="0" eb="3">
      <t>シチカシュク</t>
    </rPh>
    <rPh sb="3" eb="4">
      <t>マチ</t>
    </rPh>
    <phoneticPr fontId="3"/>
  </si>
  <si>
    <t>小泉賀籠沢地内</t>
    <rPh sb="0" eb="2">
      <t>コイズミ</t>
    </rPh>
    <rPh sb="2" eb="3">
      <t>ガ</t>
    </rPh>
    <rPh sb="3" eb="4">
      <t>カゴ</t>
    </rPh>
    <rPh sb="4" eb="5">
      <t>サワ</t>
    </rPh>
    <rPh sb="5" eb="7">
      <t>チナイ</t>
    </rPh>
    <phoneticPr fontId="3"/>
  </si>
  <si>
    <t>尾根へ</t>
    <rPh sb="0" eb="2">
      <t>オネ</t>
    </rPh>
    <phoneticPr fontId="3"/>
  </si>
  <si>
    <t>0630</t>
    <phoneticPr fontId="3"/>
  </si>
  <si>
    <t>蔵王町</t>
    <rPh sb="0" eb="3">
      <t>ザオウマチ</t>
    </rPh>
    <phoneticPr fontId="3"/>
  </si>
  <si>
    <t>遠刈田温泉字山水宛敷地内</t>
    <rPh sb="0" eb="3">
      <t>トオガッタ</t>
    </rPh>
    <rPh sb="3" eb="5">
      <t>オンセン</t>
    </rPh>
    <rPh sb="5" eb="6">
      <t>アザ</t>
    </rPh>
    <rPh sb="6" eb="8">
      <t>ヤマミズ</t>
    </rPh>
    <rPh sb="8" eb="9">
      <t>ア</t>
    </rPh>
    <rPh sb="9" eb="11">
      <t>シキチ</t>
    </rPh>
    <rPh sb="11" eb="12">
      <t>ナイ</t>
    </rPh>
    <phoneticPr fontId="3"/>
  </si>
  <si>
    <t>1550</t>
    <phoneticPr fontId="3"/>
  </si>
  <si>
    <t>仙台</t>
    <rPh sb="0" eb="2">
      <t>センダイ</t>
    </rPh>
    <phoneticPr fontId="3"/>
  </si>
  <si>
    <t>富谷市</t>
    <rPh sb="0" eb="2">
      <t>トミヤ</t>
    </rPh>
    <rPh sb="2" eb="3">
      <t>シ</t>
    </rPh>
    <phoneticPr fontId="3"/>
  </si>
  <si>
    <t>明石地内</t>
    <rPh sb="0" eb="2">
      <t>アカイシ</t>
    </rPh>
    <rPh sb="2" eb="4">
      <t>チナイ</t>
    </rPh>
    <phoneticPr fontId="3"/>
  </si>
  <si>
    <t>田</t>
    <rPh sb="0" eb="1">
      <t>タ</t>
    </rPh>
    <phoneticPr fontId="3"/>
  </si>
  <si>
    <t>不明</t>
    <rPh sb="0" eb="2">
      <t>フメイ</t>
    </rPh>
    <phoneticPr fontId="3"/>
  </si>
  <si>
    <t>移動</t>
    <rPh sb="0" eb="2">
      <t>イドウ</t>
    </rPh>
    <phoneticPr fontId="3"/>
  </si>
  <si>
    <t>1751</t>
    <phoneticPr fontId="3"/>
  </si>
  <si>
    <t>石積地内</t>
    <rPh sb="0" eb="2">
      <t>イシヅミ</t>
    </rPh>
    <rPh sb="2" eb="4">
      <t>チナイ</t>
    </rPh>
    <phoneticPr fontId="3"/>
  </si>
  <si>
    <t>東から西へ</t>
    <rPh sb="0" eb="1">
      <t>ヒガシ</t>
    </rPh>
    <rPh sb="3" eb="4">
      <t>ニシ</t>
    </rPh>
    <phoneticPr fontId="3"/>
  </si>
  <si>
    <t>1134</t>
    <phoneticPr fontId="3"/>
  </si>
  <si>
    <t>利府町</t>
    <rPh sb="0" eb="3">
      <t>リフチョウ</t>
    </rPh>
    <phoneticPr fontId="3"/>
  </si>
  <si>
    <t>しらかし台インターチェンジ付近</t>
    <rPh sb="4" eb="5">
      <t>ダイ</t>
    </rPh>
    <rPh sb="13" eb="15">
      <t>フキン</t>
    </rPh>
    <phoneticPr fontId="3"/>
  </si>
  <si>
    <t>道路</t>
    <rPh sb="0" eb="2">
      <t>ドウロ</t>
    </rPh>
    <phoneticPr fontId="3"/>
  </si>
  <si>
    <t>山林へ</t>
    <rPh sb="0" eb="2">
      <t>サンリン</t>
    </rPh>
    <phoneticPr fontId="3"/>
  </si>
  <si>
    <t>1030</t>
    <phoneticPr fontId="3"/>
  </si>
  <si>
    <t>北部</t>
    <rPh sb="0" eb="2">
      <t>ホクブ</t>
    </rPh>
    <phoneticPr fontId="3"/>
  </si>
  <si>
    <t>大崎市</t>
    <rPh sb="0" eb="3">
      <t>オオサキシ</t>
    </rPh>
    <phoneticPr fontId="3"/>
  </si>
  <si>
    <t>鳴子温泉赤這地内</t>
    <rPh sb="0" eb="2">
      <t>ナルコ</t>
    </rPh>
    <rPh sb="2" eb="4">
      <t>オンセン</t>
    </rPh>
    <rPh sb="4" eb="5">
      <t>アカ</t>
    </rPh>
    <rPh sb="5" eb="6">
      <t>ハ</t>
    </rPh>
    <rPh sb="6" eb="8">
      <t>チナイ</t>
    </rPh>
    <phoneticPr fontId="3"/>
  </si>
  <si>
    <t>その他</t>
    <rPh sb="2" eb="3">
      <t>タ</t>
    </rPh>
    <phoneticPr fontId="3"/>
  </si>
  <si>
    <t>宅地</t>
    <rPh sb="0" eb="2">
      <t>タクチ</t>
    </rPh>
    <phoneticPr fontId="3"/>
  </si>
  <si>
    <t>休憩</t>
    <rPh sb="0" eb="2">
      <t>キュウケイ</t>
    </rPh>
    <phoneticPr fontId="3"/>
  </si>
  <si>
    <t>今後目撃し，身の危険を感じた場合は警察に連絡するよう指導</t>
    <rPh sb="0" eb="2">
      <t>コンゴ</t>
    </rPh>
    <rPh sb="2" eb="4">
      <t>モクゲキ</t>
    </rPh>
    <rPh sb="6" eb="7">
      <t>ミ</t>
    </rPh>
    <rPh sb="8" eb="10">
      <t>キケン</t>
    </rPh>
    <rPh sb="11" eb="12">
      <t>カン</t>
    </rPh>
    <rPh sb="14" eb="16">
      <t>バアイ</t>
    </rPh>
    <rPh sb="17" eb="19">
      <t>ケイサツ</t>
    </rPh>
    <rPh sb="20" eb="22">
      <t>レンラク</t>
    </rPh>
    <rPh sb="26" eb="28">
      <t>シドウ</t>
    </rPh>
    <phoneticPr fontId="3"/>
  </si>
  <si>
    <t>1825</t>
    <phoneticPr fontId="3"/>
  </si>
  <si>
    <t>栗原</t>
    <rPh sb="0" eb="2">
      <t>クリハラ</t>
    </rPh>
    <phoneticPr fontId="3"/>
  </si>
  <si>
    <t>栗原市</t>
    <rPh sb="0" eb="3">
      <t>クリハラシ</t>
    </rPh>
    <phoneticPr fontId="3"/>
  </si>
  <si>
    <t>鶯沢袋向山地内</t>
    <rPh sb="0" eb="2">
      <t>ウグイスザワ</t>
    </rPh>
    <rPh sb="2" eb="3">
      <t>フクロ</t>
    </rPh>
    <rPh sb="3" eb="4">
      <t>ムカイ</t>
    </rPh>
    <rPh sb="4" eb="5">
      <t>ヤマ</t>
    </rPh>
    <rPh sb="5" eb="7">
      <t>チナイ</t>
    </rPh>
    <phoneticPr fontId="3"/>
  </si>
  <si>
    <t>山林</t>
    <rPh sb="0" eb="2">
      <t>サンリン</t>
    </rPh>
    <phoneticPr fontId="3"/>
  </si>
  <si>
    <t>1100</t>
    <phoneticPr fontId="3"/>
  </si>
  <si>
    <t>一迫柳目馬伏沢地内</t>
    <rPh sb="0" eb="2">
      <t>イチハザマ</t>
    </rPh>
    <rPh sb="2" eb="3">
      <t>ヤナギ</t>
    </rPh>
    <rPh sb="3" eb="4">
      <t>メ</t>
    </rPh>
    <rPh sb="4" eb="5">
      <t>ウマ</t>
    </rPh>
    <rPh sb="5" eb="6">
      <t>フ</t>
    </rPh>
    <rPh sb="6" eb="7">
      <t>サワ</t>
    </rPh>
    <rPh sb="7" eb="9">
      <t>チナイ</t>
    </rPh>
    <phoneticPr fontId="3"/>
  </si>
  <si>
    <t>1049</t>
    <phoneticPr fontId="3"/>
  </si>
  <si>
    <t>大和町</t>
    <rPh sb="0" eb="3">
      <t>タイワチョウ</t>
    </rPh>
    <phoneticPr fontId="3"/>
  </si>
  <si>
    <t>小野荒井小野新道付近</t>
    <rPh sb="0" eb="2">
      <t>オノ</t>
    </rPh>
    <rPh sb="2" eb="4">
      <t>アライ</t>
    </rPh>
    <rPh sb="4" eb="6">
      <t>オノ</t>
    </rPh>
    <rPh sb="6" eb="8">
      <t>シンドウ</t>
    </rPh>
    <rPh sb="8" eb="10">
      <t>フキン</t>
    </rPh>
    <phoneticPr fontId="3"/>
  </si>
  <si>
    <t>0930</t>
    <phoneticPr fontId="3"/>
  </si>
  <si>
    <t>色麻町</t>
    <rPh sb="0" eb="3">
      <t>シカマチョウ</t>
    </rPh>
    <phoneticPr fontId="3"/>
  </si>
  <si>
    <t>四竃字赤欠地内</t>
    <rPh sb="0" eb="1">
      <t>ヨ</t>
    </rPh>
    <rPh sb="1" eb="2">
      <t>ソウ</t>
    </rPh>
    <rPh sb="2" eb="3">
      <t>アザ</t>
    </rPh>
    <rPh sb="3" eb="4">
      <t>アカ</t>
    </rPh>
    <rPh sb="4" eb="5">
      <t>ケツ</t>
    </rPh>
    <rPh sb="5" eb="6">
      <t>チ</t>
    </rPh>
    <rPh sb="6" eb="7">
      <t>ナイ</t>
    </rPh>
    <phoneticPr fontId="3"/>
  </si>
  <si>
    <t>王城寺方面へ</t>
    <rPh sb="0" eb="1">
      <t>オウ</t>
    </rPh>
    <rPh sb="1" eb="2">
      <t>シロ</t>
    </rPh>
    <rPh sb="2" eb="3">
      <t>テラ</t>
    </rPh>
    <rPh sb="3" eb="5">
      <t>ホウメン</t>
    </rPh>
    <phoneticPr fontId="3"/>
  </si>
  <si>
    <t>1500</t>
    <phoneticPr fontId="3"/>
  </si>
  <si>
    <t>鳴子温泉字蓬田地内</t>
    <rPh sb="0" eb="2">
      <t>ナルコ</t>
    </rPh>
    <rPh sb="2" eb="4">
      <t>オンセン</t>
    </rPh>
    <rPh sb="4" eb="5">
      <t>アザ</t>
    </rPh>
    <rPh sb="5" eb="7">
      <t>ヨモギダ</t>
    </rPh>
    <rPh sb="7" eb="9">
      <t>チナイ</t>
    </rPh>
    <phoneticPr fontId="3"/>
  </si>
  <si>
    <t>宅地付近</t>
    <rPh sb="0" eb="2">
      <t>タクチ</t>
    </rPh>
    <rPh sb="2" eb="4">
      <t>フキン</t>
    </rPh>
    <phoneticPr fontId="3"/>
  </si>
  <si>
    <t>採食中</t>
    <rPh sb="0" eb="2">
      <t>サイショク</t>
    </rPh>
    <rPh sb="2" eb="3">
      <t>チュウ</t>
    </rPh>
    <phoneticPr fontId="3"/>
  </si>
  <si>
    <t>敷地内ゴミ</t>
    <rPh sb="0" eb="3">
      <t>シキチナイ</t>
    </rPh>
    <phoneticPr fontId="3"/>
  </si>
  <si>
    <t>自宅を訪ねるも不在</t>
    <rPh sb="0" eb="2">
      <t>ジタク</t>
    </rPh>
    <rPh sb="3" eb="4">
      <t>タズ</t>
    </rPh>
    <rPh sb="7" eb="9">
      <t>フザイ</t>
    </rPh>
    <phoneticPr fontId="3"/>
  </si>
  <si>
    <t>1130</t>
    <phoneticPr fontId="3"/>
  </si>
  <si>
    <t>岩出山字下真山三十刈地内</t>
    <rPh sb="0" eb="3">
      <t>イワデヤマ</t>
    </rPh>
    <rPh sb="3" eb="4">
      <t>アザ</t>
    </rPh>
    <rPh sb="4" eb="5">
      <t>シタ</t>
    </rPh>
    <rPh sb="5" eb="7">
      <t>マヤマ</t>
    </rPh>
    <rPh sb="7" eb="9">
      <t>サンジュウ</t>
    </rPh>
    <rPh sb="9" eb="10">
      <t>カ</t>
    </rPh>
    <rPh sb="10" eb="12">
      <t>チナイ</t>
    </rPh>
    <phoneticPr fontId="3"/>
  </si>
  <si>
    <t>北東へ</t>
    <rPh sb="0" eb="2">
      <t>ホクトウ</t>
    </rPh>
    <phoneticPr fontId="3"/>
  </si>
  <si>
    <t>1730</t>
    <phoneticPr fontId="3"/>
  </si>
  <si>
    <t>仙台市太白区</t>
    <rPh sb="0" eb="3">
      <t>センダイシ</t>
    </rPh>
    <rPh sb="3" eb="6">
      <t>タイハクク</t>
    </rPh>
    <phoneticPr fontId="3"/>
  </si>
  <si>
    <t>坪沼字大八上</t>
    <rPh sb="0" eb="2">
      <t>ツボヌマ</t>
    </rPh>
    <rPh sb="2" eb="3">
      <t>アザ</t>
    </rPh>
    <rPh sb="3" eb="4">
      <t>オオ</t>
    </rPh>
    <rPh sb="4" eb="5">
      <t>ハチ</t>
    </rPh>
    <rPh sb="5" eb="6">
      <t>ウエ</t>
    </rPh>
    <phoneticPr fontId="3"/>
  </si>
  <si>
    <t>0600</t>
    <phoneticPr fontId="3"/>
  </si>
  <si>
    <t>坪沼字長田西</t>
    <rPh sb="0" eb="2">
      <t>ツボヌマ</t>
    </rPh>
    <rPh sb="2" eb="3">
      <t>アザ</t>
    </rPh>
    <rPh sb="3" eb="5">
      <t>オサダ</t>
    </rPh>
    <rPh sb="5" eb="6">
      <t>ニシ</t>
    </rPh>
    <phoneticPr fontId="3"/>
  </si>
  <si>
    <t>2000</t>
    <phoneticPr fontId="3"/>
  </si>
  <si>
    <t>秋保町長袋字舘ヶ沢地内</t>
    <rPh sb="0" eb="3">
      <t>アキウマチ</t>
    </rPh>
    <rPh sb="3" eb="4">
      <t>ナガ</t>
    </rPh>
    <rPh sb="4" eb="5">
      <t>フクロ</t>
    </rPh>
    <rPh sb="5" eb="6">
      <t>アザ</t>
    </rPh>
    <rPh sb="6" eb="7">
      <t>タチ</t>
    </rPh>
    <rPh sb="8" eb="9">
      <t>サワ</t>
    </rPh>
    <rPh sb="9" eb="11">
      <t>チナイ</t>
    </rPh>
    <phoneticPr fontId="3"/>
  </si>
  <si>
    <t>物置の外壁破壊・米ぬかの入った袋を引きずった痕</t>
    <rPh sb="0" eb="2">
      <t>モノオキ</t>
    </rPh>
    <rPh sb="3" eb="5">
      <t>ガイヘキ</t>
    </rPh>
    <rPh sb="5" eb="7">
      <t>ハカイ</t>
    </rPh>
    <rPh sb="8" eb="9">
      <t>コメ</t>
    </rPh>
    <rPh sb="12" eb="13">
      <t>ハイ</t>
    </rPh>
    <rPh sb="15" eb="16">
      <t>フクロ</t>
    </rPh>
    <rPh sb="17" eb="18">
      <t>ヒ</t>
    </rPh>
    <rPh sb="22" eb="23">
      <t>アト</t>
    </rPh>
    <phoneticPr fontId="3"/>
  </si>
  <si>
    <t>仙台市泉区</t>
    <rPh sb="0" eb="3">
      <t>センダイシ</t>
    </rPh>
    <rPh sb="3" eb="5">
      <t>イズミク</t>
    </rPh>
    <phoneticPr fontId="3"/>
  </si>
  <si>
    <t>根白石字八反田地内</t>
    <rPh sb="0" eb="3">
      <t>ネノシロイシ</t>
    </rPh>
    <rPh sb="3" eb="4">
      <t>アザ</t>
    </rPh>
    <rPh sb="4" eb="7">
      <t>ハッタンダ</t>
    </rPh>
    <rPh sb="7" eb="9">
      <t>チナイ</t>
    </rPh>
    <phoneticPr fontId="3"/>
  </si>
  <si>
    <t>錯誤捕獲</t>
    <rPh sb="0" eb="2">
      <t>サクゴ</t>
    </rPh>
    <rPh sb="2" eb="4">
      <t>ホカク</t>
    </rPh>
    <phoneticPr fontId="3"/>
  </si>
  <si>
    <t>実施隊による止め刺し</t>
    <rPh sb="0" eb="3">
      <t>ジッシタイ</t>
    </rPh>
    <rPh sb="6" eb="7">
      <t>ト</t>
    </rPh>
    <rPh sb="8" eb="9">
      <t>サ</t>
    </rPh>
    <phoneticPr fontId="3"/>
  </si>
  <si>
    <t>2200</t>
    <phoneticPr fontId="3"/>
  </si>
  <si>
    <t>仙台市青葉区</t>
    <rPh sb="0" eb="3">
      <t>センダイシ</t>
    </rPh>
    <rPh sb="3" eb="6">
      <t>アオバク</t>
    </rPh>
    <phoneticPr fontId="3"/>
  </si>
  <si>
    <t>郷六字龍沢地内</t>
    <rPh sb="0" eb="1">
      <t>ゴウ</t>
    </rPh>
    <rPh sb="1" eb="2">
      <t>ロク</t>
    </rPh>
    <rPh sb="2" eb="3">
      <t>アザ</t>
    </rPh>
    <rPh sb="3" eb="4">
      <t>タツ</t>
    </rPh>
    <rPh sb="4" eb="5">
      <t>サワ</t>
    </rPh>
    <rPh sb="5" eb="7">
      <t>チナイ</t>
    </rPh>
    <phoneticPr fontId="3"/>
  </si>
  <si>
    <t>1915</t>
    <phoneticPr fontId="3"/>
  </si>
  <si>
    <t>熊ヶ根字壇ノ原地内</t>
    <rPh sb="0" eb="1">
      <t>クマ</t>
    </rPh>
    <rPh sb="2" eb="3">
      <t>ネ</t>
    </rPh>
    <rPh sb="3" eb="4">
      <t>アザ</t>
    </rPh>
    <rPh sb="4" eb="5">
      <t>ダン</t>
    </rPh>
    <rPh sb="6" eb="7">
      <t>ハラ</t>
    </rPh>
    <rPh sb="7" eb="9">
      <t>チナイ</t>
    </rPh>
    <phoneticPr fontId="3"/>
  </si>
  <si>
    <t>車と衝突</t>
    <rPh sb="0" eb="1">
      <t>クルマ</t>
    </rPh>
    <rPh sb="2" eb="4">
      <t>ショウトツ</t>
    </rPh>
    <phoneticPr fontId="3"/>
  </si>
  <si>
    <t>0130</t>
    <phoneticPr fontId="3"/>
  </si>
  <si>
    <t>中山台西地内</t>
    <rPh sb="0" eb="2">
      <t>ナカヤマ</t>
    </rPh>
    <rPh sb="2" eb="3">
      <t>ダイ</t>
    </rPh>
    <rPh sb="3" eb="4">
      <t>ニシ</t>
    </rPh>
    <rPh sb="4" eb="6">
      <t>チナイ</t>
    </rPh>
    <phoneticPr fontId="3"/>
  </si>
  <si>
    <t>1615</t>
    <phoneticPr fontId="3"/>
  </si>
  <si>
    <t>北部</t>
    <rPh sb="0" eb="2">
      <t>ホクブ</t>
    </rPh>
    <phoneticPr fontId="3"/>
  </si>
  <si>
    <t>大崎市</t>
    <rPh sb="0" eb="3">
      <t>オオサキシ</t>
    </rPh>
    <phoneticPr fontId="3"/>
  </si>
  <si>
    <t>鳴子温泉字上鳴子</t>
    <rPh sb="0" eb="2">
      <t>ナルコ</t>
    </rPh>
    <rPh sb="2" eb="4">
      <t>オンセン</t>
    </rPh>
    <rPh sb="4" eb="5">
      <t>アザ</t>
    </rPh>
    <rPh sb="5" eb="6">
      <t>カミ</t>
    </rPh>
    <rPh sb="6" eb="8">
      <t>ナルコ</t>
    </rPh>
    <phoneticPr fontId="3"/>
  </si>
  <si>
    <t>道路</t>
    <rPh sb="0" eb="2">
      <t>ドウロ</t>
    </rPh>
    <phoneticPr fontId="3"/>
  </si>
  <si>
    <t>移動</t>
    <rPh sb="0" eb="2">
      <t>イドウ</t>
    </rPh>
    <phoneticPr fontId="3"/>
  </si>
  <si>
    <t>山林へ</t>
    <rPh sb="0" eb="2">
      <t>サンリン</t>
    </rPh>
    <phoneticPr fontId="3"/>
  </si>
  <si>
    <t>1425</t>
    <phoneticPr fontId="3"/>
  </si>
  <si>
    <t>鳴子温泉字中屋敷</t>
    <rPh sb="0" eb="2">
      <t>ナルコ</t>
    </rPh>
    <rPh sb="2" eb="4">
      <t>オンセン</t>
    </rPh>
    <rPh sb="4" eb="5">
      <t>アザ</t>
    </rPh>
    <rPh sb="5" eb="8">
      <t>ナカヤシキ</t>
    </rPh>
    <phoneticPr fontId="3"/>
  </si>
  <si>
    <t>1800</t>
    <phoneticPr fontId="3"/>
  </si>
  <si>
    <t>築館芋埣八ツ又沢地内</t>
    <rPh sb="0" eb="2">
      <t>ツキダテ</t>
    </rPh>
    <rPh sb="2" eb="4">
      <t>イモゾネ</t>
    </rPh>
    <rPh sb="4" eb="5">
      <t>ハチ</t>
    </rPh>
    <rPh sb="6" eb="7">
      <t>マタ</t>
    </rPh>
    <rPh sb="7" eb="8">
      <t>サワ</t>
    </rPh>
    <rPh sb="8" eb="10">
      <t>チナイ</t>
    </rPh>
    <phoneticPr fontId="3"/>
  </si>
  <si>
    <t>神社</t>
    <rPh sb="0" eb="2">
      <t>ジンジャ</t>
    </rPh>
    <phoneticPr fontId="3"/>
  </si>
  <si>
    <t>1622</t>
    <phoneticPr fontId="3"/>
  </si>
  <si>
    <t>金成柧木沢地内</t>
    <rPh sb="0" eb="2">
      <t>カンナリ</t>
    </rPh>
    <rPh sb="3" eb="4">
      <t>キ</t>
    </rPh>
    <rPh sb="4" eb="5">
      <t>サワ</t>
    </rPh>
    <rPh sb="5" eb="7">
      <t>チナイ</t>
    </rPh>
    <phoneticPr fontId="3"/>
  </si>
  <si>
    <t>山林</t>
    <rPh sb="0" eb="2">
      <t>サンリン</t>
    </rPh>
    <phoneticPr fontId="3"/>
  </si>
  <si>
    <t>牧草地</t>
    <rPh sb="0" eb="3">
      <t>ボクソウチ</t>
    </rPh>
    <phoneticPr fontId="3"/>
  </si>
  <si>
    <t>３頭：50cm以上2頭，100cm以上1頭</t>
    <rPh sb="1" eb="2">
      <t>アタマ</t>
    </rPh>
    <rPh sb="7" eb="9">
      <t>イジョウ</t>
    </rPh>
    <rPh sb="10" eb="11">
      <t>アタマ</t>
    </rPh>
    <rPh sb="17" eb="19">
      <t>イジョウ</t>
    </rPh>
    <rPh sb="20" eb="21">
      <t>アタマ</t>
    </rPh>
    <phoneticPr fontId="3"/>
  </si>
  <si>
    <t>南へ</t>
    <rPh sb="0" eb="1">
      <t>ミナミ</t>
    </rPh>
    <phoneticPr fontId="3"/>
  </si>
  <si>
    <t>0945</t>
    <phoneticPr fontId="3"/>
  </si>
  <si>
    <t>築館字芋埣八ツ又地内</t>
    <rPh sb="0" eb="2">
      <t>ツキダテ</t>
    </rPh>
    <rPh sb="2" eb="3">
      <t>アザ</t>
    </rPh>
    <rPh sb="3" eb="5">
      <t>イモゾネ</t>
    </rPh>
    <rPh sb="5" eb="6">
      <t>ハチ</t>
    </rPh>
    <rPh sb="7" eb="8">
      <t>マタ</t>
    </rPh>
    <rPh sb="8" eb="10">
      <t>チナイ</t>
    </rPh>
    <phoneticPr fontId="3"/>
  </si>
  <si>
    <t>1603</t>
    <phoneticPr fontId="3"/>
  </si>
  <si>
    <t>一迫真坂字山の上地内</t>
    <rPh sb="0" eb="2">
      <t>イチハザマ</t>
    </rPh>
    <rPh sb="2" eb="4">
      <t>マサカ</t>
    </rPh>
    <rPh sb="4" eb="5">
      <t>アザ</t>
    </rPh>
    <rPh sb="5" eb="6">
      <t>ヤマ</t>
    </rPh>
    <rPh sb="7" eb="8">
      <t>ウエ</t>
    </rPh>
    <rPh sb="8" eb="10">
      <t>チナイ</t>
    </rPh>
    <phoneticPr fontId="3"/>
  </si>
  <si>
    <t>その他</t>
    <rPh sb="2" eb="3">
      <t>タ</t>
    </rPh>
    <phoneticPr fontId="3"/>
  </si>
  <si>
    <t>宅地付近</t>
    <rPh sb="0" eb="2">
      <t>タクチ</t>
    </rPh>
    <rPh sb="2" eb="4">
      <t>フキン</t>
    </rPh>
    <phoneticPr fontId="3"/>
  </si>
  <si>
    <t>草採食</t>
    <rPh sb="0" eb="1">
      <t>クサ</t>
    </rPh>
    <rPh sb="1" eb="3">
      <t>サイショク</t>
    </rPh>
    <phoneticPr fontId="3"/>
  </si>
  <si>
    <t>後日再確認</t>
    <rPh sb="0" eb="2">
      <t>ゴジツ</t>
    </rPh>
    <rPh sb="2" eb="5">
      <t>サイカクニン</t>
    </rPh>
    <phoneticPr fontId="3"/>
  </si>
  <si>
    <t>0950</t>
    <phoneticPr fontId="3"/>
  </si>
  <si>
    <t>栗原</t>
    <rPh sb="0" eb="2">
      <t>クリハラ</t>
    </rPh>
    <phoneticPr fontId="3"/>
  </si>
  <si>
    <t>栗駒芋埣地内</t>
    <rPh sb="0" eb="2">
      <t>クリコマ</t>
    </rPh>
    <rPh sb="2" eb="4">
      <t>イモゾネ</t>
    </rPh>
    <rPh sb="4" eb="6">
      <t>チナイ</t>
    </rPh>
    <phoneticPr fontId="3"/>
  </si>
  <si>
    <t>1630</t>
    <phoneticPr fontId="3"/>
  </si>
  <si>
    <t>仙台</t>
    <rPh sb="0" eb="2">
      <t>センダイ</t>
    </rPh>
    <phoneticPr fontId="3"/>
  </si>
  <si>
    <t>大郷町</t>
    <rPh sb="0" eb="3">
      <t>オオサトチョウ</t>
    </rPh>
    <phoneticPr fontId="3"/>
  </si>
  <si>
    <t>大松沢地内</t>
    <rPh sb="0" eb="2">
      <t>オオマツ</t>
    </rPh>
    <rPh sb="2" eb="3">
      <t>ザワ</t>
    </rPh>
    <rPh sb="3" eb="5">
      <t>チナイ</t>
    </rPh>
    <phoneticPr fontId="3"/>
  </si>
  <si>
    <t>不明</t>
    <rPh sb="0" eb="2">
      <t>フメイ</t>
    </rPh>
    <phoneticPr fontId="3"/>
  </si>
  <si>
    <t>1030</t>
    <phoneticPr fontId="3"/>
  </si>
  <si>
    <t>仙台市泉区</t>
    <rPh sb="0" eb="3">
      <t>センダイシ</t>
    </rPh>
    <rPh sb="3" eb="5">
      <t>イズミク</t>
    </rPh>
    <phoneticPr fontId="3"/>
  </si>
  <si>
    <t>泉ヶ岳登山水神コース内</t>
    <rPh sb="0" eb="1">
      <t>イズミ</t>
    </rPh>
    <rPh sb="2" eb="3">
      <t>タケ</t>
    </rPh>
    <rPh sb="3" eb="5">
      <t>トザン</t>
    </rPh>
    <rPh sb="5" eb="7">
      <t>スイジン</t>
    </rPh>
    <rPh sb="10" eb="11">
      <t>ナイ</t>
    </rPh>
    <phoneticPr fontId="3"/>
  </si>
  <si>
    <t>木に留まるクマと下にいるクマ</t>
    <rPh sb="0" eb="1">
      <t>キ</t>
    </rPh>
    <rPh sb="2" eb="3">
      <t>トド</t>
    </rPh>
    <rPh sb="8" eb="9">
      <t>シタ</t>
    </rPh>
    <phoneticPr fontId="3"/>
  </si>
  <si>
    <t>入山規制措置も</t>
    <rPh sb="0" eb="2">
      <t>ニュウザン</t>
    </rPh>
    <rPh sb="2" eb="4">
      <t>キセイ</t>
    </rPh>
    <rPh sb="4" eb="6">
      <t>ソチ</t>
    </rPh>
    <phoneticPr fontId="3"/>
  </si>
  <si>
    <t>1720</t>
    <phoneticPr fontId="3"/>
  </si>
  <si>
    <t>加美町</t>
    <rPh sb="0" eb="3">
      <t>カミマチ</t>
    </rPh>
    <phoneticPr fontId="3"/>
  </si>
  <si>
    <t>宮崎字南</t>
    <rPh sb="0" eb="2">
      <t>ミヤザキ</t>
    </rPh>
    <rPh sb="2" eb="3">
      <t>アザ</t>
    </rPh>
    <rPh sb="3" eb="4">
      <t>ミナミ</t>
    </rPh>
    <phoneticPr fontId="3"/>
  </si>
  <si>
    <t>0600</t>
    <phoneticPr fontId="3"/>
  </si>
  <si>
    <t>占川小野字大窪地内</t>
    <rPh sb="0" eb="1">
      <t>ウラナ</t>
    </rPh>
    <rPh sb="1" eb="2">
      <t>カワ</t>
    </rPh>
    <rPh sb="2" eb="4">
      <t>オノ</t>
    </rPh>
    <rPh sb="4" eb="5">
      <t>アザ</t>
    </rPh>
    <rPh sb="5" eb="7">
      <t>オオクボ</t>
    </rPh>
    <rPh sb="7" eb="9">
      <t>チナイ</t>
    </rPh>
    <phoneticPr fontId="3"/>
  </si>
  <si>
    <t>田</t>
    <rPh sb="0" eb="1">
      <t>タ</t>
    </rPh>
    <phoneticPr fontId="3"/>
  </si>
  <si>
    <t>田を横断</t>
    <rPh sb="0" eb="1">
      <t>タ</t>
    </rPh>
    <rPh sb="2" eb="4">
      <t>オウダン</t>
    </rPh>
    <phoneticPr fontId="3"/>
  </si>
  <si>
    <t>1910</t>
    <phoneticPr fontId="3"/>
  </si>
  <si>
    <t>栗原市</t>
    <rPh sb="0" eb="3">
      <t>クリハラシ</t>
    </rPh>
    <phoneticPr fontId="3"/>
  </si>
  <si>
    <t>花山字本沢浅布地内</t>
    <rPh sb="0" eb="2">
      <t>ハナヤマ</t>
    </rPh>
    <rPh sb="2" eb="3">
      <t>アザ</t>
    </rPh>
    <rPh sb="3" eb="5">
      <t>モトサワ</t>
    </rPh>
    <rPh sb="5" eb="6">
      <t>アサ</t>
    </rPh>
    <rPh sb="6" eb="7">
      <t>ヌノ</t>
    </rPh>
    <rPh sb="7" eb="9">
      <t>チナイ</t>
    </rPh>
    <phoneticPr fontId="3"/>
  </si>
  <si>
    <t>川へ</t>
    <rPh sb="0" eb="1">
      <t>カワ</t>
    </rPh>
    <phoneticPr fontId="3"/>
  </si>
  <si>
    <t>0800</t>
    <phoneticPr fontId="3"/>
  </si>
  <si>
    <t>栗原</t>
    <rPh sb="0" eb="2">
      <t>クリハラ</t>
    </rPh>
    <phoneticPr fontId="3"/>
  </si>
  <si>
    <t>一迫真坂字山の上地内</t>
    <rPh sb="0" eb="2">
      <t>イチハザマ</t>
    </rPh>
    <rPh sb="2" eb="4">
      <t>マサカ</t>
    </rPh>
    <rPh sb="4" eb="5">
      <t>アザ</t>
    </rPh>
    <rPh sb="5" eb="6">
      <t>ヤマ</t>
    </rPh>
    <rPh sb="7" eb="8">
      <t>ウエ</t>
    </rPh>
    <rPh sb="8" eb="10">
      <t>チナイ</t>
    </rPh>
    <phoneticPr fontId="3"/>
  </si>
  <si>
    <t>道路</t>
    <rPh sb="0" eb="2">
      <t>ドウロ</t>
    </rPh>
    <phoneticPr fontId="3"/>
  </si>
  <si>
    <t>移動</t>
    <rPh sb="0" eb="2">
      <t>イドウ</t>
    </rPh>
    <phoneticPr fontId="3"/>
  </si>
  <si>
    <t>山林へ</t>
    <rPh sb="0" eb="2">
      <t>サンリン</t>
    </rPh>
    <phoneticPr fontId="3"/>
  </si>
  <si>
    <t>1125</t>
    <phoneticPr fontId="3"/>
  </si>
  <si>
    <t>花山字草木沢大笹地内</t>
    <rPh sb="0" eb="2">
      <t>ハナヤマ</t>
    </rPh>
    <rPh sb="2" eb="3">
      <t>アザ</t>
    </rPh>
    <rPh sb="3" eb="6">
      <t>クサキサワ</t>
    </rPh>
    <rPh sb="6" eb="8">
      <t>オオササ</t>
    </rPh>
    <rPh sb="8" eb="10">
      <t>チナイ</t>
    </rPh>
    <phoneticPr fontId="3"/>
  </si>
  <si>
    <t>宅地付近</t>
    <rPh sb="0" eb="2">
      <t>タクチ</t>
    </rPh>
    <rPh sb="2" eb="4">
      <t>フキン</t>
    </rPh>
    <phoneticPr fontId="3"/>
  </si>
  <si>
    <t>1520</t>
    <phoneticPr fontId="3"/>
  </si>
  <si>
    <t>高清水北原地内</t>
    <rPh sb="0" eb="3">
      <t>タカシミズ</t>
    </rPh>
    <rPh sb="3" eb="5">
      <t>キタハラ</t>
    </rPh>
    <rPh sb="5" eb="7">
      <t>チナイ</t>
    </rPh>
    <phoneticPr fontId="3"/>
  </si>
  <si>
    <t>1355</t>
    <phoneticPr fontId="3"/>
  </si>
  <si>
    <t>北部</t>
    <rPh sb="0" eb="2">
      <t>ホクブ</t>
    </rPh>
    <phoneticPr fontId="3"/>
  </si>
  <si>
    <t>大崎市</t>
    <rPh sb="0" eb="3">
      <t>オオサキシ</t>
    </rPh>
    <phoneticPr fontId="3"/>
  </si>
  <si>
    <t>岩出山下野目字南山地内</t>
    <rPh sb="0" eb="3">
      <t>イワデヤマ</t>
    </rPh>
    <rPh sb="3" eb="5">
      <t>シモノ</t>
    </rPh>
    <rPh sb="5" eb="6">
      <t>メ</t>
    </rPh>
    <rPh sb="6" eb="7">
      <t>アザ</t>
    </rPh>
    <rPh sb="7" eb="9">
      <t>ミナミヤマ</t>
    </rPh>
    <rPh sb="9" eb="11">
      <t>チナイ</t>
    </rPh>
    <phoneticPr fontId="3"/>
  </si>
  <si>
    <t>1615</t>
    <phoneticPr fontId="3"/>
  </si>
  <si>
    <t>岩出山下野目字泉山地内</t>
    <rPh sb="0" eb="3">
      <t>イワデヤマ</t>
    </rPh>
    <rPh sb="3" eb="5">
      <t>シモノ</t>
    </rPh>
    <rPh sb="5" eb="6">
      <t>メ</t>
    </rPh>
    <rPh sb="6" eb="7">
      <t>アザ</t>
    </rPh>
    <rPh sb="7" eb="9">
      <t>イズミヤマ</t>
    </rPh>
    <rPh sb="9" eb="11">
      <t>チナイ</t>
    </rPh>
    <phoneticPr fontId="3"/>
  </si>
  <si>
    <t>田</t>
    <rPh sb="0" eb="1">
      <t>タ</t>
    </rPh>
    <phoneticPr fontId="3"/>
  </si>
  <si>
    <t>1600</t>
    <phoneticPr fontId="3"/>
  </si>
  <si>
    <t>一迫狐崎浦の沢地内</t>
    <rPh sb="0" eb="2">
      <t>イチハザマ</t>
    </rPh>
    <rPh sb="2" eb="3">
      <t>キツネ</t>
    </rPh>
    <rPh sb="3" eb="4">
      <t>サキ</t>
    </rPh>
    <rPh sb="4" eb="5">
      <t>ウラ</t>
    </rPh>
    <rPh sb="6" eb="7">
      <t>サワ</t>
    </rPh>
    <rPh sb="7" eb="9">
      <t>チナイ</t>
    </rPh>
    <phoneticPr fontId="3"/>
  </si>
  <si>
    <t>刈り払い等</t>
    <rPh sb="0" eb="1">
      <t>カ</t>
    </rPh>
    <rPh sb="2" eb="3">
      <t>ハラ</t>
    </rPh>
    <rPh sb="4" eb="5">
      <t>ナド</t>
    </rPh>
    <phoneticPr fontId="3"/>
  </si>
  <si>
    <t>1845</t>
    <phoneticPr fontId="3"/>
  </si>
  <si>
    <t>栗原</t>
    <rPh sb="0" eb="2">
      <t>クリハラ</t>
    </rPh>
    <phoneticPr fontId="3"/>
  </si>
  <si>
    <t>栗原市</t>
    <rPh sb="0" eb="3">
      <t>クリハラシ</t>
    </rPh>
    <phoneticPr fontId="3"/>
  </si>
  <si>
    <t>栗駒片子沢杉屋敷地内</t>
    <rPh sb="0" eb="2">
      <t>クリコマ</t>
    </rPh>
    <rPh sb="2" eb="4">
      <t>カタコ</t>
    </rPh>
    <rPh sb="4" eb="5">
      <t>サワ</t>
    </rPh>
    <rPh sb="5" eb="6">
      <t>スギ</t>
    </rPh>
    <rPh sb="6" eb="7">
      <t>ヤ</t>
    </rPh>
    <rPh sb="7" eb="9">
      <t>シキチ</t>
    </rPh>
    <rPh sb="9" eb="10">
      <t>ナイ</t>
    </rPh>
    <phoneticPr fontId="3"/>
  </si>
  <si>
    <t>その他</t>
    <rPh sb="2" eb="3">
      <t>タ</t>
    </rPh>
    <phoneticPr fontId="3"/>
  </si>
  <si>
    <t>宅地</t>
    <rPh sb="0" eb="2">
      <t>タクチ</t>
    </rPh>
    <phoneticPr fontId="3"/>
  </si>
  <si>
    <t>移動</t>
    <rPh sb="0" eb="2">
      <t>イドウ</t>
    </rPh>
    <phoneticPr fontId="3"/>
  </si>
  <si>
    <t>山林へ</t>
    <rPh sb="0" eb="2">
      <t>サンリン</t>
    </rPh>
    <phoneticPr fontId="3"/>
  </si>
  <si>
    <t>0600</t>
    <phoneticPr fontId="3"/>
  </si>
  <si>
    <t>北部</t>
    <rPh sb="0" eb="2">
      <t>ホクブ</t>
    </rPh>
    <phoneticPr fontId="3"/>
  </si>
  <si>
    <t>大崎市</t>
    <rPh sb="0" eb="3">
      <t>オオサキシ</t>
    </rPh>
    <phoneticPr fontId="3"/>
  </si>
  <si>
    <t>古川小野字人窪地内</t>
    <rPh sb="0" eb="2">
      <t>フルカワ</t>
    </rPh>
    <rPh sb="2" eb="4">
      <t>オノ</t>
    </rPh>
    <rPh sb="4" eb="5">
      <t>アザ</t>
    </rPh>
    <rPh sb="5" eb="6">
      <t>ヒト</t>
    </rPh>
    <rPh sb="6" eb="7">
      <t>クボ</t>
    </rPh>
    <rPh sb="7" eb="9">
      <t>チナイ</t>
    </rPh>
    <phoneticPr fontId="3"/>
  </si>
  <si>
    <t>田</t>
    <rPh sb="0" eb="1">
      <t>タ</t>
    </rPh>
    <phoneticPr fontId="3"/>
  </si>
  <si>
    <t>1215</t>
    <phoneticPr fontId="3"/>
  </si>
  <si>
    <t>鳴子温泉字末沢</t>
    <rPh sb="0" eb="2">
      <t>ナルコ</t>
    </rPh>
    <rPh sb="2" eb="4">
      <t>オンセン</t>
    </rPh>
    <rPh sb="4" eb="5">
      <t>アザ</t>
    </rPh>
    <rPh sb="5" eb="6">
      <t>スエ</t>
    </rPh>
    <rPh sb="6" eb="7">
      <t>サワ</t>
    </rPh>
    <phoneticPr fontId="3"/>
  </si>
  <si>
    <t>道路</t>
    <rPh sb="0" eb="2">
      <t>ドウロ</t>
    </rPh>
    <phoneticPr fontId="3"/>
  </si>
  <si>
    <t>不明</t>
    <rPh sb="0" eb="2">
      <t>フメイ</t>
    </rPh>
    <phoneticPr fontId="3"/>
  </si>
  <si>
    <t>病身敷地方向へ</t>
    <rPh sb="0" eb="2">
      <t>ビョウシン</t>
    </rPh>
    <rPh sb="2" eb="4">
      <t>シキチ</t>
    </rPh>
    <rPh sb="4" eb="6">
      <t>ホウコウ</t>
    </rPh>
    <phoneticPr fontId="3"/>
  </si>
  <si>
    <t>1715</t>
    <phoneticPr fontId="3"/>
  </si>
  <si>
    <t>田尻沼部字西北山地内</t>
    <rPh sb="0" eb="2">
      <t>タジリ</t>
    </rPh>
    <rPh sb="2" eb="4">
      <t>ヌマベ</t>
    </rPh>
    <rPh sb="4" eb="5">
      <t>アザ</t>
    </rPh>
    <rPh sb="5" eb="6">
      <t>ニシ</t>
    </rPh>
    <rPh sb="6" eb="8">
      <t>キタヤマ</t>
    </rPh>
    <rPh sb="8" eb="10">
      <t>チナイ</t>
    </rPh>
    <phoneticPr fontId="3"/>
  </si>
  <si>
    <t>山林</t>
    <rPh sb="0" eb="2">
      <t>サンリン</t>
    </rPh>
    <phoneticPr fontId="3"/>
  </si>
  <si>
    <t>2100</t>
    <phoneticPr fontId="3"/>
  </si>
  <si>
    <t>田尻沼部字富岡浦地内</t>
    <rPh sb="0" eb="2">
      <t>タジリ</t>
    </rPh>
    <rPh sb="2" eb="4">
      <t>ヌマベ</t>
    </rPh>
    <rPh sb="4" eb="5">
      <t>アザ</t>
    </rPh>
    <rPh sb="5" eb="7">
      <t>トミオカ</t>
    </rPh>
    <rPh sb="7" eb="8">
      <t>ウラ</t>
    </rPh>
    <rPh sb="8" eb="10">
      <t>チナイ</t>
    </rPh>
    <phoneticPr fontId="3"/>
  </si>
  <si>
    <t>1130</t>
    <phoneticPr fontId="3"/>
  </si>
  <si>
    <t>仙台</t>
    <rPh sb="0" eb="2">
      <t>センダイ</t>
    </rPh>
    <phoneticPr fontId="3"/>
  </si>
  <si>
    <t>大和町</t>
    <rPh sb="0" eb="3">
      <t>タイワチョウ</t>
    </rPh>
    <phoneticPr fontId="3"/>
  </si>
  <si>
    <t>宮床山田地内</t>
    <rPh sb="0" eb="1">
      <t>ミヤ</t>
    </rPh>
    <rPh sb="1" eb="2">
      <t>ユカ</t>
    </rPh>
    <rPh sb="2" eb="4">
      <t>ヤマダ</t>
    </rPh>
    <rPh sb="4" eb="6">
      <t>チナイ</t>
    </rPh>
    <phoneticPr fontId="3"/>
  </si>
  <si>
    <t>0910</t>
    <phoneticPr fontId="3"/>
  </si>
  <si>
    <t>加美町</t>
    <rPh sb="0" eb="3">
      <t>カミマチ</t>
    </rPh>
    <phoneticPr fontId="3"/>
  </si>
  <si>
    <t>字小瀬屋敷地内</t>
    <rPh sb="0" eb="1">
      <t>アザ</t>
    </rPh>
    <rPh sb="1" eb="3">
      <t>オゼ</t>
    </rPh>
    <rPh sb="3" eb="5">
      <t>ヤシキ</t>
    </rPh>
    <rPh sb="5" eb="7">
      <t>チナイ</t>
    </rPh>
    <phoneticPr fontId="3"/>
  </si>
  <si>
    <t>1551</t>
    <phoneticPr fontId="3"/>
  </si>
  <si>
    <t>鳴子温泉字鳴子峡遊歩道</t>
    <rPh sb="0" eb="2">
      <t>ナルコ</t>
    </rPh>
    <rPh sb="2" eb="4">
      <t>オンセン</t>
    </rPh>
    <rPh sb="4" eb="5">
      <t>アザ</t>
    </rPh>
    <rPh sb="5" eb="8">
      <t>ナルコキョウ</t>
    </rPh>
    <rPh sb="8" eb="11">
      <t>ユウホドウ</t>
    </rPh>
    <phoneticPr fontId="3"/>
  </si>
  <si>
    <t>0805</t>
    <phoneticPr fontId="3"/>
  </si>
  <si>
    <t>鶯沢袋島巡地内</t>
    <rPh sb="0" eb="2">
      <t>ウグイスザワ</t>
    </rPh>
    <rPh sb="2" eb="3">
      <t>フクロ</t>
    </rPh>
    <rPh sb="3" eb="4">
      <t>シマ</t>
    </rPh>
    <rPh sb="4" eb="5">
      <t>メグ</t>
    </rPh>
    <rPh sb="5" eb="7">
      <t>チナイ</t>
    </rPh>
    <phoneticPr fontId="3"/>
  </si>
  <si>
    <t>0830</t>
    <phoneticPr fontId="3"/>
  </si>
  <si>
    <t>北部</t>
    <rPh sb="0" eb="2">
      <t>ホクブ</t>
    </rPh>
    <phoneticPr fontId="3"/>
  </si>
  <si>
    <t>大崎市</t>
    <rPh sb="0" eb="3">
      <t>オオサキシ</t>
    </rPh>
    <phoneticPr fontId="3"/>
  </si>
  <si>
    <t>鳴子温泉字鷲ノ巣地内</t>
    <rPh sb="0" eb="2">
      <t>ナルコ</t>
    </rPh>
    <rPh sb="2" eb="4">
      <t>オンセン</t>
    </rPh>
    <rPh sb="4" eb="5">
      <t>アザ</t>
    </rPh>
    <rPh sb="5" eb="6">
      <t>ワシ</t>
    </rPh>
    <rPh sb="7" eb="8">
      <t>ス</t>
    </rPh>
    <rPh sb="8" eb="10">
      <t>チナイ</t>
    </rPh>
    <phoneticPr fontId="3"/>
  </si>
  <si>
    <t>ため池</t>
    <rPh sb="2" eb="3">
      <t>イケ</t>
    </rPh>
    <phoneticPr fontId="3"/>
  </si>
  <si>
    <t>移動</t>
    <rPh sb="0" eb="2">
      <t>イドウ</t>
    </rPh>
    <phoneticPr fontId="3"/>
  </si>
  <si>
    <t>潟沼方面へ</t>
    <rPh sb="0" eb="1">
      <t>ガタ</t>
    </rPh>
    <rPh sb="1" eb="2">
      <t>ヌマ</t>
    </rPh>
    <rPh sb="2" eb="4">
      <t>ホウメン</t>
    </rPh>
    <phoneticPr fontId="3"/>
  </si>
  <si>
    <t>1255</t>
    <phoneticPr fontId="3"/>
  </si>
  <si>
    <t>北部</t>
    <rPh sb="0" eb="2">
      <t>ホクブ</t>
    </rPh>
    <phoneticPr fontId="3"/>
  </si>
  <si>
    <t>大崎市</t>
    <rPh sb="0" eb="3">
      <t>オオサキシ</t>
    </rPh>
    <phoneticPr fontId="3"/>
  </si>
  <si>
    <t>鳴子温泉字鷲ノ巣地内</t>
    <rPh sb="0" eb="2">
      <t>ナルコ</t>
    </rPh>
    <rPh sb="2" eb="4">
      <t>オンセン</t>
    </rPh>
    <rPh sb="4" eb="5">
      <t>アザ</t>
    </rPh>
    <rPh sb="5" eb="6">
      <t>ワシ</t>
    </rPh>
    <rPh sb="7" eb="8">
      <t>ス</t>
    </rPh>
    <rPh sb="8" eb="10">
      <t>チナイ</t>
    </rPh>
    <phoneticPr fontId="3"/>
  </si>
  <si>
    <t>その他</t>
    <rPh sb="2" eb="3">
      <t>タ</t>
    </rPh>
    <phoneticPr fontId="3"/>
  </si>
  <si>
    <t>宅地</t>
    <rPh sb="0" eb="2">
      <t>タクチ</t>
    </rPh>
    <phoneticPr fontId="3"/>
  </si>
  <si>
    <t>移動</t>
    <rPh sb="0" eb="2">
      <t>イドウ</t>
    </rPh>
    <phoneticPr fontId="3"/>
  </si>
  <si>
    <t>1830</t>
    <phoneticPr fontId="3"/>
  </si>
  <si>
    <t>仙台</t>
    <rPh sb="0" eb="2">
      <t>センダイ</t>
    </rPh>
    <phoneticPr fontId="3"/>
  </si>
  <si>
    <t>富谷市</t>
    <rPh sb="0" eb="2">
      <t>トミヤ</t>
    </rPh>
    <rPh sb="2" eb="3">
      <t>シ</t>
    </rPh>
    <phoneticPr fontId="3"/>
  </si>
  <si>
    <t>富谷高屋敷地内</t>
    <rPh sb="0" eb="2">
      <t>トミヤ</t>
    </rPh>
    <rPh sb="2" eb="5">
      <t>タカヤシキ</t>
    </rPh>
    <rPh sb="5" eb="7">
      <t>チナイ</t>
    </rPh>
    <phoneticPr fontId="3"/>
  </si>
  <si>
    <t>山林</t>
    <rPh sb="0" eb="2">
      <t>サンリン</t>
    </rPh>
    <phoneticPr fontId="3"/>
  </si>
  <si>
    <t>西へ</t>
    <rPh sb="0" eb="1">
      <t>ニシ</t>
    </rPh>
    <phoneticPr fontId="3"/>
  </si>
  <si>
    <t>0600</t>
    <phoneticPr fontId="3"/>
  </si>
  <si>
    <t>仙台市青葉区</t>
    <rPh sb="0" eb="3">
      <t>センダイシ</t>
    </rPh>
    <rPh sb="3" eb="6">
      <t>アオバク</t>
    </rPh>
    <phoneticPr fontId="3"/>
  </si>
  <si>
    <t>作並字滝ノ上地内</t>
    <rPh sb="0" eb="2">
      <t>サクナミ</t>
    </rPh>
    <rPh sb="2" eb="3">
      <t>アザ</t>
    </rPh>
    <rPh sb="3" eb="4">
      <t>タキ</t>
    </rPh>
    <rPh sb="5" eb="6">
      <t>ウエ</t>
    </rPh>
    <rPh sb="6" eb="8">
      <t>チナイ</t>
    </rPh>
    <phoneticPr fontId="3"/>
  </si>
  <si>
    <t>1000</t>
    <phoneticPr fontId="3"/>
  </si>
  <si>
    <t>大衡村</t>
    <rPh sb="0" eb="3">
      <t>オオヒラムラ</t>
    </rPh>
    <phoneticPr fontId="3"/>
  </si>
  <si>
    <t>奥田字荒屋敷地内</t>
    <rPh sb="0" eb="2">
      <t>オクダ</t>
    </rPh>
    <rPh sb="2" eb="3">
      <t>アザ</t>
    </rPh>
    <rPh sb="3" eb="6">
      <t>アラヤシキ</t>
    </rPh>
    <rPh sb="6" eb="8">
      <t>チナイ</t>
    </rPh>
    <phoneticPr fontId="3"/>
  </si>
  <si>
    <t>道路</t>
    <rPh sb="0" eb="2">
      <t>ドウロ</t>
    </rPh>
    <phoneticPr fontId="3"/>
  </si>
  <si>
    <t>0745</t>
    <phoneticPr fontId="3"/>
  </si>
  <si>
    <t>岩出山字上真山九十田地内</t>
    <rPh sb="0" eb="3">
      <t>イワデヤマ</t>
    </rPh>
    <rPh sb="3" eb="4">
      <t>アザ</t>
    </rPh>
    <rPh sb="4" eb="5">
      <t>カミ</t>
    </rPh>
    <rPh sb="5" eb="7">
      <t>マヤマ</t>
    </rPh>
    <rPh sb="7" eb="9">
      <t>キュウジュウ</t>
    </rPh>
    <rPh sb="9" eb="10">
      <t>タ</t>
    </rPh>
    <rPh sb="10" eb="11">
      <t>チ</t>
    </rPh>
    <rPh sb="11" eb="12">
      <t>ナイ</t>
    </rPh>
    <phoneticPr fontId="3"/>
  </si>
  <si>
    <t>1130</t>
    <phoneticPr fontId="3"/>
  </si>
  <si>
    <t>大河原</t>
    <rPh sb="0" eb="3">
      <t>オオカワラ</t>
    </rPh>
    <phoneticPr fontId="3"/>
  </si>
  <si>
    <t>白石市</t>
    <rPh sb="0" eb="3">
      <t>シロイシシ</t>
    </rPh>
    <phoneticPr fontId="3"/>
  </si>
  <si>
    <t>白川津田字内堀地内</t>
    <rPh sb="0" eb="2">
      <t>シラカワ</t>
    </rPh>
    <rPh sb="2" eb="4">
      <t>ツダ</t>
    </rPh>
    <rPh sb="4" eb="5">
      <t>アザ</t>
    </rPh>
    <rPh sb="5" eb="7">
      <t>ウチボリ</t>
    </rPh>
    <rPh sb="7" eb="9">
      <t>チナイ</t>
    </rPh>
    <phoneticPr fontId="3"/>
  </si>
  <si>
    <t>田</t>
    <rPh sb="0" eb="1">
      <t>タ</t>
    </rPh>
    <phoneticPr fontId="3"/>
  </si>
  <si>
    <t>川の方へ</t>
    <rPh sb="0" eb="1">
      <t>カワ</t>
    </rPh>
    <rPh sb="2" eb="3">
      <t>ホウ</t>
    </rPh>
    <phoneticPr fontId="3"/>
  </si>
  <si>
    <t>1710</t>
    <phoneticPr fontId="3"/>
  </si>
  <si>
    <t>三本木伊賀字大洞地内</t>
    <rPh sb="0" eb="3">
      <t>サンボンギ</t>
    </rPh>
    <rPh sb="3" eb="5">
      <t>イガ</t>
    </rPh>
    <rPh sb="5" eb="6">
      <t>アザ</t>
    </rPh>
    <rPh sb="6" eb="8">
      <t>オオホラ</t>
    </rPh>
    <rPh sb="8" eb="10">
      <t>チナイ</t>
    </rPh>
    <phoneticPr fontId="3"/>
  </si>
  <si>
    <t>山林へ</t>
    <rPh sb="0" eb="2">
      <t>サンリン</t>
    </rPh>
    <phoneticPr fontId="3"/>
  </si>
  <si>
    <t>0830</t>
    <phoneticPr fontId="3"/>
  </si>
  <si>
    <t>鳴子温泉字馬場地内</t>
    <rPh sb="0" eb="2">
      <t>ナルコ</t>
    </rPh>
    <rPh sb="2" eb="4">
      <t>オンセン</t>
    </rPh>
    <rPh sb="4" eb="5">
      <t>アザ</t>
    </rPh>
    <rPh sb="5" eb="7">
      <t>ババ</t>
    </rPh>
    <rPh sb="7" eb="9">
      <t>チナイ</t>
    </rPh>
    <phoneticPr fontId="3"/>
  </si>
  <si>
    <t>河川方向へ</t>
    <rPh sb="0" eb="2">
      <t>カセン</t>
    </rPh>
    <rPh sb="2" eb="4">
      <t>ホウコウ</t>
    </rPh>
    <phoneticPr fontId="3"/>
  </si>
  <si>
    <t>1600</t>
    <phoneticPr fontId="3"/>
  </si>
  <si>
    <t>栗原</t>
    <rPh sb="0" eb="2">
      <t>クリハラ</t>
    </rPh>
    <phoneticPr fontId="3"/>
  </si>
  <si>
    <t>築館字芋埣柿木原地内</t>
    <rPh sb="0" eb="2">
      <t>ツキダテ</t>
    </rPh>
    <rPh sb="2" eb="3">
      <t>アザ</t>
    </rPh>
    <rPh sb="3" eb="5">
      <t>イモゾネ</t>
    </rPh>
    <rPh sb="5" eb="6">
      <t>カキ</t>
    </rPh>
    <rPh sb="6" eb="7">
      <t>キ</t>
    </rPh>
    <rPh sb="7" eb="8">
      <t>ハラ</t>
    </rPh>
    <rPh sb="8" eb="10">
      <t>チナイ</t>
    </rPh>
    <phoneticPr fontId="3"/>
  </si>
  <si>
    <t>不明</t>
    <rPh sb="0" eb="2">
      <t>フメイ</t>
    </rPh>
    <phoneticPr fontId="3"/>
  </si>
  <si>
    <t>1330</t>
    <phoneticPr fontId="3"/>
  </si>
  <si>
    <t>一迫柳目字馬伏沢地内</t>
    <rPh sb="0" eb="2">
      <t>イチハザマ</t>
    </rPh>
    <rPh sb="2" eb="3">
      <t>ヤナギ</t>
    </rPh>
    <rPh sb="3" eb="4">
      <t>メ</t>
    </rPh>
    <rPh sb="4" eb="5">
      <t>アザ</t>
    </rPh>
    <rPh sb="5" eb="6">
      <t>ウマ</t>
    </rPh>
    <rPh sb="6" eb="7">
      <t>フ</t>
    </rPh>
    <rPh sb="7" eb="8">
      <t>サワ</t>
    </rPh>
    <rPh sb="8" eb="10">
      <t>チナイ</t>
    </rPh>
    <phoneticPr fontId="3"/>
  </si>
  <si>
    <t>畑</t>
    <rPh sb="0" eb="1">
      <t>ハタケ</t>
    </rPh>
    <phoneticPr fontId="3"/>
  </si>
  <si>
    <t>たけのこ収穫</t>
    <rPh sb="4" eb="6">
      <t>シュウカク</t>
    </rPh>
    <phoneticPr fontId="3"/>
  </si>
  <si>
    <t>0500</t>
    <phoneticPr fontId="3"/>
  </si>
  <si>
    <t>築館字下宮野浦ノ沢地内</t>
    <rPh sb="0" eb="2">
      <t>ツキダテ</t>
    </rPh>
    <rPh sb="2" eb="3">
      <t>アザ</t>
    </rPh>
    <rPh sb="3" eb="6">
      <t>シモミヤノ</t>
    </rPh>
    <rPh sb="6" eb="7">
      <t>ウラ</t>
    </rPh>
    <rPh sb="8" eb="9">
      <t>サワ</t>
    </rPh>
    <rPh sb="9" eb="11">
      <t>チナイ</t>
    </rPh>
    <phoneticPr fontId="3"/>
  </si>
  <si>
    <t>堆肥舎</t>
    <rPh sb="0" eb="2">
      <t>タイヒ</t>
    </rPh>
    <rPh sb="2" eb="3">
      <t>シャ</t>
    </rPh>
    <phoneticPr fontId="3"/>
  </si>
  <si>
    <t>自主防除</t>
    <rPh sb="0" eb="2">
      <t>ジシュ</t>
    </rPh>
    <rPh sb="2" eb="4">
      <t>ボウジョ</t>
    </rPh>
    <phoneticPr fontId="3"/>
  </si>
  <si>
    <t>0930</t>
    <phoneticPr fontId="3"/>
  </si>
  <si>
    <t>蔵王町</t>
    <rPh sb="0" eb="3">
      <t>ザオウマチ</t>
    </rPh>
    <phoneticPr fontId="3"/>
  </si>
  <si>
    <t>遠刈田温泉字北山地内</t>
    <rPh sb="0" eb="3">
      <t>トオガッタ</t>
    </rPh>
    <rPh sb="3" eb="5">
      <t>オンセン</t>
    </rPh>
    <rPh sb="5" eb="6">
      <t>アザ</t>
    </rPh>
    <rPh sb="6" eb="8">
      <t>キタヤマ</t>
    </rPh>
    <rPh sb="8" eb="10">
      <t>チナイ</t>
    </rPh>
    <phoneticPr fontId="3"/>
  </si>
  <si>
    <t>0800</t>
    <phoneticPr fontId="3"/>
  </si>
  <si>
    <t>鳴子温泉字久田地内</t>
    <rPh sb="0" eb="2">
      <t>ナルコ</t>
    </rPh>
    <rPh sb="2" eb="4">
      <t>オンセン</t>
    </rPh>
    <rPh sb="4" eb="5">
      <t>アザ</t>
    </rPh>
    <rPh sb="5" eb="7">
      <t>ヒサダ</t>
    </rPh>
    <rPh sb="7" eb="9">
      <t>チナイ</t>
    </rPh>
    <phoneticPr fontId="3"/>
  </si>
  <si>
    <t>タケノコ</t>
    <phoneticPr fontId="3"/>
  </si>
  <si>
    <t>0850</t>
    <phoneticPr fontId="3"/>
  </si>
  <si>
    <t>三本木伊賀字大洞伊賀北橋付近</t>
    <rPh sb="0" eb="3">
      <t>サンボンギ</t>
    </rPh>
    <rPh sb="3" eb="5">
      <t>イガ</t>
    </rPh>
    <rPh sb="5" eb="6">
      <t>アザ</t>
    </rPh>
    <rPh sb="6" eb="8">
      <t>オオホラ</t>
    </rPh>
    <rPh sb="8" eb="10">
      <t>イガ</t>
    </rPh>
    <rPh sb="10" eb="12">
      <t>キタハシ</t>
    </rPh>
    <rPh sb="12" eb="14">
      <t>フキン</t>
    </rPh>
    <phoneticPr fontId="3"/>
  </si>
  <si>
    <t>1430</t>
    <phoneticPr fontId="3"/>
  </si>
  <si>
    <t>鳴子温泉字町地内</t>
    <rPh sb="0" eb="2">
      <t>ナルコ</t>
    </rPh>
    <rPh sb="2" eb="4">
      <t>オンセン</t>
    </rPh>
    <rPh sb="4" eb="5">
      <t>アザ</t>
    </rPh>
    <rPh sb="5" eb="6">
      <t>マチ</t>
    </rPh>
    <rPh sb="6" eb="8">
      <t>チナイ</t>
    </rPh>
    <phoneticPr fontId="3"/>
  </si>
  <si>
    <t>1700</t>
    <phoneticPr fontId="3"/>
  </si>
  <si>
    <t>利府町</t>
    <rPh sb="0" eb="3">
      <t>リフチョウ</t>
    </rPh>
    <phoneticPr fontId="3"/>
  </si>
  <si>
    <t>神谷沢字菅野沢地内</t>
    <rPh sb="0" eb="2">
      <t>カミタニ</t>
    </rPh>
    <rPh sb="2" eb="3">
      <t>サワ</t>
    </rPh>
    <rPh sb="3" eb="4">
      <t>アザ</t>
    </rPh>
    <rPh sb="4" eb="6">
      <t>スガノ</t>
    </rPh>
    <rPh sb="6" eb="7">
      <t>サワ</t>
    </rPh>
    <rPh sb="7" eb="9">
      <t>チナイ</t>
    </rPh>
    <phoneticPr fontId="3"/>
  </si>
  <si>
    <t>笹の葉（？）</t>
    <rPh sb="0" eb="1">
      <t>ササ</t>
    </rPh>
    <rPh sb="2" eb="3">
      <t>ハ</t>
    </rPh>
    <phoneticPr fontId="3"/>
  </si>
  <si>
    <t>1820</t>
    <phoneticPr fontId="3"/>
  </si>
  <si>
    <t>東部</t>
    <rPh sb="0" eb="2">
      <t>トウブ</t>
    </rPh>
    <phoneticPr fontId="3"/>
  </si>
  <si>
    <t>石巻市</t>
    <rPh sb="0" eb="3">
      <t>イシノマキシ</t>
    </rPh>
    <phoneticPr fontId="3"/>
  </si>
  <si>
    <t>鹿妻南１丁目地内</t>
    <rPh sb="0" eb="2">
      <t>カヅマ</t>
    </rPh>
    <rPh sb="2" eb="3">
      <t>ミナミ</t>
    </rPh>
    <rPh sb="4" eb="6">
      <t>チョウメ</t>
    </rPh>
    <rPh sb="6" eb="8">
      <t>チナイ</t>
    </rPh>
    <phoneticPr fontId="3"/>
  </si>
  <si>
    <t>道路</t>
    <rPh sb="0" eb="2">
      <t>ドウロ</t>
    </rPh>
    <phoneticPr fontId="3"/>
  </si>
  <si>
    <t>移動</t>
    <rPh sb="0" eb="2">
      <t>イドウ</t>
    </rPh>
    <phoneticPr fontId="3"/>
  </si>
  <si>
    <t>東に移動</t>
    <rPh sb="0" eb="1">
      <t>ヒガシ</t>
    </rPh>
    <rPh sb="2" eb="4">
      <t>イドウ</t>
    </rPh>
    <phoneticPr fontId="3"/>
  </si>
  <si>
    <t>令和元年度</t>
    <rPh sb="0" eb="1">
      <t>レイ</t>
    </rPh>
    <rPh sb="1" eb="2">
      <t>カズ</t>
    </rPh>
    <rPh sb="2" eb="4">
      <t>ガンネン</t>
    </rPh>
    <rPh sb="3" eb="5">
      <t>ネンド</t>
    </rPh>
    <phoneticPr fontId="3"/>
  </si>
  <si>
    <t>並作</t>
    <rPh sb="0" eb="2">
      <t>ナミサク</t>
    </rPh>
    <phoneticPr fontId="3"/>
  </si>
  <si>
    <t>0500</t>
    <phoneticPr fontId="3"/>
  </si>
  <si>
    <t>仙台</t>
    <rPh sb="0" eb="2">
      <t>センダイ</t>
    </rPh>
    <phoneticPr fontId="3"/>
  </si>
  <si>
    <t>富谷市</t>
    <rPh sb="0" eb="2">
      <t>トミヤ</t>
    </rPh>
    <rPh sb="2" eb="3">
      <t>シ</t>
    </rPh>
    <phoneticPr fontId="3"/>
  </si>
  <si>
    <t>成田３丁目地内</t>
    <rPh sb="0" eb="2">
      <t>ナリタ</t>
    </rPh>
    <rPh sb="3" eb="5">
      <t>チョウメ</t>
    </rPh>
    <rPh sb="5" eb="7">
      <t>チナイ</t>
    </rPh>
    <phoneticPr fontId="3"/>
  </si>
  <si>
    <t>採食中</t>
    <rPh sb="0" eb="2">
      <t>サイショク</t>
    </rPh>
    <rPh sb="2" eb="3">
      <t>チュウ</t>
    </rPh>
    <phoneticPr fontId="3"/>
  </si>
  <si>
    <t>不明</t>
    <rPh sb="0" eb="2">
      <t>フメイ</t>
    </rPh>
    <phoneticPr fontId="3"/>
  </si>
  <si>
    <t>1900</t>
    <phoneticPr fontId="3"/>
  </si>
  <si>
    <t>その他</t>
    <rPh sb="2" eb="3">
      <t>タ</t>
    </rPh>
    <phoneticPr fontId="3"/>
  </si>
  <si>
    <t>移動</t>
    <rPh sb="0" eb="2">
      <t>イドウ</t>
    </rPh>
    <phoneticPr fontId="3"/>
  </si>
  <si>
    <t>0815</t>
    <phoneticPr fontId="3"/>
  </si>
  <si>
    <t>1705</t>
    <phoneticPr fontId="3"/>
  </si>
  <si>
    <t>爆竹，ラジオ</t>
    <rPh sb="0" eb="2">
      <t>バクチク</t>
    </rPh>
    <phoneticPr fontId="3"/>
  </si>
  <si>
    <t>0840</t>
    <phoneticPr fontId="3"/>
  </si>
  <si>
    <t>休憩</t>
    <rPh sb="0" eb="2">
      <t>キュウケイ</t>
    </rPh>
    <phoneticPr fontId="3"/>
  </si>
  <si>
    <t>有害鳥獣捕獲を申請予定</t>
    <rPh sb="0" eb="2">
      <t>ユウガイ</t>
    </rPh>
    <rPh sb="2" eb="4">
      <t>チョウジュウ</t>
    </rPh>
    <rPh sb="4" eb="6">
      <t>ホカク</t>
    </rPh>
    <rPh sb="7" eb="9">
      <t>シンセイ</t>
    </rPh>
    <rPh sb="9" eb="11">
      <t>ヨテイ</t>
    </rPh>
    <phoneticPr fontId="3"/>
  </si>
  <si>
    <t>0820</t>
    <phoneticPr fontId="3"/>
  </si>
  <si>
    <t>1000</t>
    <phoneticPr fontId="3"/>
  </si>
  <si>
    <t>築館字八沢竹ノ下前地内</t>
    <rPh sb="0" eb="2">
      <t>ツキダテ</t>
    </rPh>
    <rPh sb="2" eb="3">
      <t>アザ</t>
    </rPh>
    <rPh sb="3" eb="4">
      <t>ハチ</t>
    </rPh>
    <rPh sb="4" eb="5">
      <t>サワ</t>
    </rPh>
    <rPh sb="5" eb="6">
      <t>タケ</t>
    </rPh>
    <rPh sb="7" eb="8">
      <t>シタ</t>
    </rPh>
    <rPh sb="8" eb="9">
      <t>マエ</t>
    </rPh>
    <rPh sb="9" eb="11">
      <t>チナイ</t>
    </rPh>
    <phoneticPr fontId="3"/>
  </si>
  <si>
    <t>宅地内</t>
    <rPh sb="0" eb="3">
      <t>タクチナイ</t>
    </rPh>
    <phoneticPr fontId="3"/>
  </si>
  <si>
    <t>米３０ｋｇ（糞等あり）</t>
    <rPh sb="0" eb="1">
      <t>コメ</t>
    </rPh>
    <rPh sb="6" eb="7">
      <t>フン</t>
    </rPh>
    <rPh sb="7" eb="8">
      <t>トウ</t>
    </rPh>
    <phoneticPr fontId="3"/>
  </si>
  <si>
    <t>センサー付き照明の設置等</t>
    <rPh sb="4" eb="5">
      <t>ツ</t>
    </rPh>
    <rPh sb="6" eb="8">
      <t>ショウメイ</t>
    </rPh>
    <rPh sb="9" eb="11">
      <t>セッチ</t>
    </rPh>
    <rPh sb="11" eb="12">
      <t>トウ</t>
    </rPh>
    <phoneticPr fontId="3"/>
  </si>
  <si>
    <t>1510</t>
    <phoneticPr fontId="3"/>
  </si>
  <si>
    <t>西成田南田地内</t>
    <rPh sb="0" eb="2">
      <t>ニシナリ</t>
    </rPh>
    <rPh sb="2" eb="3">
      <t>タ</t>
    </rPh>
    <rPh sb="3" eb="5">
      <t>ミナミダ</t>
    </rPh>
    <rPh sb="5" eb="7">
      <t>チナイ</t>
    </rPh>
    <phoneticPr fontId="3"/>
  </si>
  <si>
    <t>山林</t>
    <rPh sb="0" eb="2">
      <t>サンリン</t>
    </rPh>
    <phoneticPr fontId="3"/>
  </si>
  <si>
    <t>山林へ</t>
    <rPh sb="0" eb="2">
      <t>サンリン</t>
    </rPh>
    <phoneticPr fontId="3"/>
  </si>
  <si>
    <t>0750</t>
    <phoneticPr fontId="3"/>
  </si>
  <si>
    <t>大倉字大原新田地内</t>
    <rPh sb="0" eb="2">
      <t>オオクラ</t>
    </rPh>
    <rPh sb="2" eb="3">
      <t>アザ</t>
    </rPh>
    <rPh sb="3" eb="5">
      <t>オオハラ</t>
    </rPh>
    <rPh sb="5" eb="7">
      <t>シンデン</t>
    </rPh>
    <rPh sb="7" eb="9">
      <t>チナイ</t>
    </rPh>
    <phoneticPr fontId="3"/>
  </si>
  <si>
    <t>施設地内</t>
    <rPh sb="0" eb="2">
      <t>シセツ</t>
    </rPh>
    <rPh sb="2" eb="4">
      <t>チナイ</t>
    </rPh>
    <phoneticPr fontId="3"/>
  </si>
  <si>
    <t>1915</t>
    <phoneticPr fontId="3"/>
  </si>
  <si>
    <t>大河原</t>
    <rPh sb="0" eb="3">
      <t>オオカワラ</t>
    </rPh>
    <phoneticPr fontId="3"/>
  </si>
  <si>
    <t>蔵王町</t>
    <rPh sb="0" eb="3">
      <t>ザオウマチ</t>
    </rPh>
    <phoneticPr fontId="3"/>
  </si>
  <si>
    <t>大字円田字堤</t>
    <rPh sb="0" eb="2">
      <t>オオアザ</t>
    </rPh>
    <rPh sb="2" eb="3">
      <t>エン</t>
    </rPh>
    <rPh sb="3" eb="4">
      <t>タ</t>
    </rPh>
    <rPh sb="4" eb="5">
      <t>アザ</t>
    </rPh>
    <rPh sb="5" eb="6">
      <t>ツツミ</t>
    </rPh>
    <phoneticPr fontId="3"/>
  </si>
  <si>
    <t>道路</t>
    <rPh sb="0" eb="2">
      <t>ドウロ</t>
    </rPh>
    <phoneticPr fontId="3"/>
  </si>
  <si>
    <t>道路東側へ</t>
    <rPh sb="0" eb="2">
      <t>ドウロ</t>
    </rPh>
    <rPh sb="2" eb="4">
      <t>ヒガシガワ</t>
    </rPh>
    <phoneticPr fontId="3"/>
  </si>
  <si>
    <t>0940</t>
    <phoneticPr fontId="3"/>
  </si>
  <si>
    <t>花山字本沢萩ノ原地内</t>
    <rPh sb="0" eb="2">
      <t>ハナヤマ</t>
    </rPh>
    <rPh sb="2" eb="3">
      <t>アザ</t>
    </rPh>
    <rPh sb="3" eb="5">
      <t>モトサワ</t>
    </rPh>
    <rPh sb="5" eb="6">
      <t>ハギ</t>
    </rPh>
    <rPh sb="7" eb="8">
      <t>ハラ</t>
    </rPh>
    <rPh sb="8" eb="10">
      <t>チナイ</t>
    </rPh>
    <phoneticPr fontId="3"/>
  </si>
  <si>
    <t>畑</t>
    <rPh sb="0" eb="1">
      <t>ハタケ</t>
    </rPh>
    <phoneticPr fontId="3"/>
  </si>
  <si>
    <t>足跡</t>
    <rPh sb="0" eb="2">
      <t>アシアト</t>
    </rPh>
    <phoneticPr fontId="3"/>
  </si>
  <si>
    <t>電気柵</t>
    <rPh sb="0" eb="3">
      <t>デンキサク</t>
    </rPh>
    <phoneticPr fontId="3"/>
  </si>
  <si>
    <t>0900</t>
    <phoneticPr fontId="3"/>
  </si>
  <si>
    <t>栗駒片子沢浦ノ沢地内</t>
    <rPh sb="0" eb="2">
      <t>クリコマ</t>
    </rPh>
    <rPh sb="2" eb="3">
      <t>カタ</t>
    </rPh>
    <rPh sb="3" eb="4">
      <t>コ</t>
    </rPh>
    <rPh sb="4" eb="5">
      <t>サワ</t>
    </rPh>
    <rPh sb="5" eb="6">
      <t>ウラ</t>
    </rPh>
    <rPh sb="7" eb="8">
      <t>サワ</t>
    </rPh>
    <rPh sb="8" eb="10">
      <t>チナイ</t>
    </rPh>
    <phoneticPr fontId="3"/>
  </si>
  <si>
    <t>畜舎</t>
    <rPh sb="0" eb="2">
      <t>チクシャ</t>
    </rPh>
    <phoneticPr fontId="3"/>
  </si>
  <si>
    <t>鶏のひな</t>
    <rPh sb="0" eb="1">
      <t>ニワトリ</t>
    </rPh>
    <phoneticPr fontId="3"/>
  </si>
  <si>
    <t>トタン板等</t>
    <rPh sb="3" eb="4">
      <t>イタ</t>
    </rPh>
    <rPh sb="4" eb="5">
      <t>トウ</t>
    </rPh>
    <phoneticPr fontId="3"/>
  </si>
  <si>
    <t>0500</t>
    <phoneticPr fontId="3"/>
  </si>
  <si>
    <t>金成大平地内</t>
    <rPh sb="0" eb="2">
      <t>カンナリ</t>
    </rPh>
    <rPh sb="2" eb="4">
      <t>オオヒラ</t>
    </rPh>
    <rPh sb="4" eb="5">
      <t>チ</t>
    </rPh>
    <rPh sb="5" eb="6">
      <t>ナイ</t>
    </rPh>
    <phoneticPr fontId="3"/>
  </si>
  <si>
    <t>ハウス（ネギ）</t>
    <phoneticPr fontId="3"/>
  </si>
  <si>
    <t>はちみつ</t>
    <phoneticPr fontId="3"/>
  </si>
  <si>
    <t>2038</t>
    <phoneticPr fontId="3"/>
  </si>
  <si>
    <t>築館字照越浅松沢地内</t>
    <rPh sb="0" eb="2">
      <t>ツキダテ</t>
    </rPh>
    <rPh sb="2" eb="3">
      <t>アザ</t>
    </rPh>
    <rPh sb="3" eb="4">
      <t>テ</t>
    </rPh>
    <rPh sb="4" eb="5">
      <t>コ</t>
    </rPh>
    <rPh sb="5" eb="6">
      <t>アサ</t>
    </rPh>
    <rPh sb="6" eb="8">
      <t>マツサワ</t>
    </rPh>
    <rPh sb="8" eb="10">
      <t>チナイ</t>
    </rPh>
    <phoneticPr fontId="3"/>
  </si>
  <si>
    <t>1737</t>
    <phoneticPr fontId="3"/>
  </si>
  <si>
    <t>松島町</t>
    <rPh sb="0" eb="3">
      <t>マツシママチ</t>
    </rPh>
    <phoneticPr fontId="3"/>
  </si>
  <si>
    <t>初原字原地内</t>
    <rPh sb="0" eb="1">
      <t>ハツ</t>
    </rPh>
    <rPh sb="1" eb="2">
      <t>ハラ</t>
    </rPh>
    <rPh sb="2" eb="3">
      <t>アザ</t>
    </rPh>
    <rPh sb="3" eb="4">
      <t>ハラ</t>
    </rPh>
    <rPh sb="4" eb="6">
      <t>チナイ</t>
    </rPh>
    <phoneticPr fontId="3"/>
  </si>
  <si>
    <t>1030</t>
    <phoneticPr fontId="3"/>
  </si>
  <si>
    <t>松島字桜岡入付近</t>
    <rPh sb="0" eb="2">
      <t>マツシマ</t>
    </rPh>
    <rPh sb="2" eb="3">
      <t>アザ</t>
    </rPh>
    <rPh sb="3" eb="5">
      <t>サクラオカ</t>
    </rPh>
    <rPh sb="5" eb="6">
      <t>ハイ</t>
    </rPh>
    <rPh sb="6" eb="8">
      <t>フキン</t>
    </rPh>
    <phoneticPr fontId="3"/>
  </si>
  <si>
    <t>1910</t>
    <phoneticPr fontId="3"/>
  </si>
  <si>
    <t>西成田上八西刈地内</t>
    <rPh sb="0" eb="2">
      <t>ニシナリ</t>
    </rPh>
    <rPh sb="2" eb="3">
      <t>タ</t>
    </rPh>
    <rPh sb="3" eb="4">
      <t>ウエ</t>
    </rPh>
    <rPh sb="4" eb="5">
      <t>ハチ</t>
    </rPh>
    <rPh sb="5" eb="6">
      <t>ニシ</t>
    </rPh>
    <rPh sb="6" eb="7">
      <t>カ</t>
    </rPh>
    <rPh sb="7" eb="9">
      <t>チナイ</t>
    </rPh>
    <phoneticPr fontId="3"/>
  </si>
  <si>
    <t>1845</t>
    <phoneticPr fontId="3"/>
  </si>
  <si>
    <t>仙台市青葉区</t>
    <rPh sb="0" eb="3">
      <t>センダイシ</t>
    </rPh>
    <rPh sb="3" eb="6">
      <t>アオバク</t>
    </rPh>
    <phoneticPr fontId="3"/>
  </si>
  <si>
    <t>芋沢字下清水下地内</t>
    <rPh sb="0" eb="2">
      <t>イモザワ</t>
    </rPh>
    <rPh sb="2" eb="3">
      <t>アザ</t>
    </rPh>
    <rPh sb="3" eb="4">
      <t>シタ</t>
    </rPh>
    <rPh sb="4" eb="6">
      <t>シミズ</t>
    </rPh>
    <rPh sb="6" eb="7">
      <t>シタ</t>
    </rPh>
    <rPh sb="7" eb="9">
      <t>チナイ</t>
    </rPh>
    <phoneticPr fontId="3"/>
  </si>
  <si>
    <t>1600</t>
    <phoneticPr fontId="3"/>
  </si>
  <si>
    <t>大衡村</t>
    <rPh sb="0" eb="3">
      <t>オオヒラムラ</t>
    </rPh>
    <phoneticPr fontId="3"/>
  </si>
  <si>
    <t>大衡字新田地内</t>
    <rPh sb="0" eb="2">
      <t>オオヒラ</t>
    </rPh>
    <rPh sb="2" eb="3">
      <t>アザ</t>
    </rPh>
    <rPh sb="3" eb="5">
      <t>シンデン</t>
    </rPh>
    <rPh sb="5" eb="7">
      <t>チナイ</t>
    </rPh>
    <phoneticPr fontId="3"/>
  </si>
  <si>
    <t>加美町</t>
    <rPh sb="0" eb="3">
      <t>カミマチ</t>
    </rPh>
    <phoneticPr fontId="3"/>
  </si>
  <si>
    <t>下多田川大道端地内</t>
    <rPh sb="0" eb="1">
      <t>シタ</t>
    </rPh>
    <rPh sb="1" eb="3">
      <t>タダ</t>
    </rPh>
    <rPh sb="3" eb="4">
      <t>カワ</t>
    </rPh>
    <rPh sb="4" eb="7">
      <t>オオミチバタ</t>
    </rPh>
    <rPh sb="7" eb="9">
      <t>チナイ</t>
    </rPh>
    <phoneticPr fontId="3"/>
  </si>
  <si>
    <t>3頭：50cm前後2頭，100cm以上1頭</t>
    <rPh sb="1" eb="2">
      <t>アタマ</t>
    </rPh>
    <rPh sb="7" eb="9">
      <t>ゼンゴ</t>
    </rPh>
    <rPh sb="10" eb="11">
      <t>アタマ</t>
    </rPh>
    <rPh sb="17" eb="19">
      <t>イジョウ</t>
    </rPh>
    <rPh sb="20" eb="21">
      <t>アタマ</t>
    </rPh>
    <phoneticPr fontId="3"/>
  </si>
  <si>
    <t>1130</t>
    <phoneticPr fontId="3"/>
  </si>
  <si>
    <t>北部</t>
    <rPh sb="0" eb="2">
      <t>ホクブ</t>
    </rPh>
    <phoneticPr fontId="3"/>
  </si>
  <si>
    <t>大崎市</t>
    <rPh sb="0" eb="3">
      <t>オオサキシ</t>
    </rPh>
    <phoneticPr fontId="3"/>
  </si>
  <si>
    <t>三本木桑折字大日向地内</t>
    <rPh sb="0" eb="3">
      <t>サンボンギ</t>
    </rPh>
    <rPh sb="3" eb="5">
      <t>コオリ</t>
    </rPh>
    <rPh sb="5" eb="6">
      <t>アザ</t>
    </rPh>
    <rPh sb="6" eb="9">
      <t>オオヒナタ</t>
    </rPh>
    <rPh sb="9" eb="11">
      <t>チナイ</t>
    </rPh>
    <phoneticPr fontId="3"/>
  </si>
  <si>
    <t>竹林へ</t>
    <rPh sb="0" eb="2">
      <t>チクリン</t>
    </rPh>
    <phoneticPr fontId="3"/>
  </si>
  <si>
    <t>0945</t>
    <phoneticPr fontId="3"/>
  </si>
  <si>
    <t>三本木坂本字安寺前地内</t>
    <rPh sb="0" eb="3">
      <t>サンボンギ</t>
    </rPh>
    <rPh sb="3" eb="5">
      <t>サカモト</t>
    </rPh>
    <rPh sb="5" eb="6">
      <t>アザ</t>
    </rPh>
    <rPh sb="6" eb="7">
      <t>ヤス</t>
    </rPh>
    <rPh sb="7" eb="8">
      <t>テラ</t>
    </rPh>
    <rPh sb="8" eb="9">
      <t>マエ</t>
    </rPh>
    <rPh sb="9" eb="11">
      <t>チナイ</t>
    </rPh>
    <phoneticPr fontId="3"/>
  </si>
  <si>
    <t>1430</t>
    <phoneticPr fontId="3"/>
  </si>
  <si>
    <t>三本木桑折字萱刈庭地内</t>
    <rPh sb="0" eb="3">
      <t>サンボンギ</t>
    </rPh>
    <rPh sb="3" eb="5">
      <t>コオリ</t>
    </rPh>
    <rPh sb="5" eb="6">
      <t>アザ</t>
    </rPh>
    <rPh sb="6" eb="7">
      <t>カヤ</t>
    </rPh>
    <rPh sb="7" eb="8">
      <t>カ</t>
    </rPh>
    <rPh sb="8" eb="9">
      <t>ニワ</t>
    </rPh>
    <rPh sb="9" eb="10">
      <t>チ</t>
    </rPh>
    <rPh sb="10" eb="11">
      <t>ナイ</t>
    </rPh>
    <phoneticPr fontId="3"/>
  </si>
  <si>
    <t>田</t>
    <rPh sb="0" eb="1">
      <t>タ</t>
    </rPh>
    <phoneticPr fontId="3"/>
  </si>
  <si>
    <t>三本木伊賀字鹿島地内</t>
    <rPh sb="0" eb="3">
      <t>サンボンギ</t>
    </rPh>
    <rPh sb="3" eb="5">
      <t>イガ</t>
    </rPh>
    <rPh sb="5" eb="6">
      <t>アザ</t>
    </rPh>
    <rPh sb="6" eb="8">
      <t>カシマ</t>
    </rPh>
    <rPh sb="8" eb="10">
      <t>チナイ</t>
    </rPh>
    <phoneticPr fontId="3"/>
  </si>
  <si>
    <t>三本木蟻ヶ袋地内</t>
    <rPh sb="0" eb="3">
      <t>サンボンギ</t>
    </rPh>
    <rPh sb="3" eb="4">
      <t>アリ</t>
    </rPh>
    <rPh sb="5" eb="6">
      <t>フクロ</t>
    </rPh>
    <rPh sb="6" eb="8">
      <t>チナイ</t>
    </rPh>
    <phoneticPr fontId="3"/>
  </si>
  <si>
    <t>1800</t>
    <phoneticPr fontId="3"/>
  </si>
  <si>
    <t>鳴子温泉字末沢地内</t>
    <rPh sb="0" eb="2">
      <t>ナルコ</t>
    </rPh>
    <rPh sb="2" eb="4">
      <t>オンセン</t>
    </rPh>
    <rPh sb="4" eb="5">
      <t>アザ</t>
    </rPh>
    <rPh sb="5" eb="6">
      <t>スエ</t>
    </rPh>
    <rPh sb="6" eb="7">
      <t>サワ</t>
    </rPh>
    <rPh sb="7" eb="9">
      <t>チナイ</t>
    </rPh>
    <phoneticPr fontId="3"/>
  </si>
  <si>
    <t>鳴子温泉字大畑地内</t>
    <rPh sb="0" eb="2">
      <t>ナルコ</t>
    </rPh>
    <rPh sb="2" eb="4">
      <t>オンセン</t>
    </rPh>
    <rPh sb="4" eb="5">
      <t>アザ</t>
    </rPh>
    <rPh sb="5" eb="7">
      <t>オオハタ</t>
    </rPh>
    <rPh sb="7" eb="9">
      <t>チナイ</t>
    </rPh>
    <phoneticPr fontId="3"/>
  </si>
  <si>
    <t>1700</t>
    <phoneticPr fontId="3"/>
  </si>
  <si>
    <t>0647</t>
    <phoneticPr fontId="3"/>
  </si>
  <si>
    <t>鳴子温泉字岩淵地内</t>
    <rPh sb="0" eb="2">
      <t>ナルコ</t>
    </rPh>
    <rPh sb="2" eb="4">
      <t>オンセン</t>
    </rPh>
    <rPh sb="4" eb="5">
      <t>アザ</t>
    </rPh>
    <rPh sb="5" eb="7">
      <t>イワブチ</t>
    </rPh>
    <rPh sb="7" eb="9">
      <t>チナイ</t>
    </rPh>
    <phoneticPr fontId="3"/>
  </si>
  <si>
    <t>宅地付近</t>
    <rPh sb="0" eb="2">
      <t>タクチ</t>
    </rPh>
    <rPh sb="2" eb="4">
      <t>フキン</t>
    </rPh>
    <phoneticPr fontId="3"/>
  </si>
  <si>
    <t>河川方向へ</t>
    <rPh sb="0" eb="2">
      <t>カセン</t>
    </rPh>
    <rPh sb="2" eb="4">
      <t>ホウコウ</t>
    </rPh>
    <phoneticPr fontId="3"/>
  </si>
  <si>
    <t>1500</t>
    <phoneticPr fontId="3"/>
  </si>
  <si>
    <t>岩出山字下真山莇沢地内</t>
    <rPh sb="0" eb="3">
      <t>イワデヤマ</t>
    </rPh>
    <rPh sb="3" eb="4">
      <t>アザ</t>
    </rPh>
    <rPh sb="4" eb="5">
      <t>シタ</t>
    </rPh>
    <rPh sb="5" eb="7">
      <t>マヤマ</t>
    </rPh>
    <rPh sb="8" eb="9">
      <t>サワ</t>
    </rPh>
    <rPh sb="9" eb="11">
      <t>チナイ</t>
    </rPh>
    <phoneticPr fontId="3"/>
  </si>
  <si>
    <t>3頭：70cm前後1頭，100cm以上2頭</t>
    <rPh sb="1" eb="2">
      <t>アタマ</t>
    </rPh>
    <rPh sb="7" eb="9">
      <t>ゼンゴ</t>
    </rPh>
    <rPh sb="10" eb="11">
      <t>アタマ</t>
    </rPh>
    <rPh sb="17" eb="19">
      <t>イジョウ</t>
    </rPh>
    <rPh sb="20" eb="21">
      <t>アタマ</t>
    </rPh>
    <phoneticPr fontId="3"/>
  </si>
  <si>
    <t>1234</t>
    <phoneticPr fontId="3"/>
  </si>
  <si>
    <t>鳴子温泉字中屋敷地内</t>
    <rPh sb="0" eb="2">
      <t>ナルコ</t>
    </rPh>
    <rPh sb="2" eb="4">
      <t>オンセン</t>
    </rPh>
    <rPh sb="4" eb="5">
      <t>アザ</t>
    </rPh>
    <rPh sb="5" eb="8">
      <t>ナカヤシキ</t>
    </rPh>
    <rPh sb="8" eb="10">
      <t>チナイ</t>
    </rPh>
    <phoneticPr fontId="3"/>
  </si>
  <si>
    <t>0905</t>
    <phoneticPr fontId="3"/>
  </si>
  <si>
    <t>鳴子温泉字新屋敷地内</t>
    <rPh sb="0" eb="2">
      <t>ナルコ</t>
    </rPh>
    <rPh sb="2" eb="4">
      <t>オンセン</t>
    </rPh>
    <rPh sb="4" eb="5">
      <t>アザ</t>
    </rPh>
    <rPh sb="5" eb="8">
      <t>シンヤシキ</t>
    </rPh>
    <rPh sb="8" eb="10">
      <t>チナイ</t>
    </rPh>
    <phoneticPr fontId="3"/>
  </si>
  <si>
    <t>爆竹</t>
    <rPh sb="0" eb="2">
      <t>バクチク</t>
    </rPh>
    <phoneticPr fontId="3"/>
  </si>
  <si>
    <t>1420</t>
    <phoneticPr fontId="3"/>
  </si>
  <si>
    <t>鳴子温泉字町地内</t>
    <rPh sb="0" eb="2">
      <t>ナルコ</t>
    </rPh>
    <rPh sb="2" eb="4">
      <t>オンセン</t>
    </rPh>
    <rPh sb="4" eb="5">
      <t>アザ</t>
    </rPh>
    <rPh sb="5" eb="6">
      <t>マチ</t>
    </rPh>
    <rPh sb="6" eb="8">
      <t>チナイ</t>
    </rPh>
    <phoneticPr fontId="3"/>
  </si>
  <si>
    <t>造園店内</t>
    <rPh sb="0" eb="2">
      <t>ゾウエン</t>
    </rPh>
    <rPh sb="2" eb="3">
      <t>ミセ</t>
    </rPh>
    <rPh sb="3" eb="4">
      <t>ナイ</t>
    </rPh>
    <phoneticPr fontId="3"/>
  </si>
  <si>
    <t>岩出山字上川原町地内</t>
    <rPh sb="0" eb="3">
      <t>イワデヤマ</t>
    </rPh>
    <rPh sb="3" eb="4">
      <t>アザ</t>
    </rPh>
    <rPh sb="4" eb="5">
      <t>ウエ</t>
    </rPh>
    <rPh sb="5" eb="7">
      <t>カワハラ</t>
    </rPh>
    <rPh sb="7" eb="8">
      <t>マチ</t>
    </rPh>
    <rPh sb="8" eb="10">
      <t>チナイ</t>
    </rPh>
    <phoneticPr fontId="3"/>
  </si>
  <si>
    <t>1830</t>
    <phoneticPr fontId="3"/>
  </si>
  <si>
    <t>鳴子温泉字中野地内</t>
    <rPh sb="0" eb="2">
      <t>ナルコ</t>
    </rPh>
    <rPh sb="2" eb="4">
      <t>オンセン</t>
    </rPh>
    <rPh sb="4" eb="5">
      <t>アザ</t>
    </rPh>
    <rPh sb="5" eb="7">
      <t>ナカノ</t>
    </rPh>
    <rPh sb="7" eb="9">
      <t>チナイ</t>
    </rPh>
    <phoneticPr fontId="3"/>
  </si>
  <si>
    <t>住宅地</t>
    <rPh sb="0" eb="2">
      <t>ジュウタク</t>
    </rPh>
    <rPh sb="2" eb="3">
      <t>チ</t>
    </rPh>
    <phoneticPr fontId="3"/>
  </si>
  <si>
    <t>1850</t>
    <phoneticPr fontId="3"/>
  </si>
  <si>
    <t>登米</t>
    <rPh sb="0" eb="2">
      <t>トメ</t>
    </rPh>
    <phoneticPr fontId="3"/>
  </si>
  <si>
    <t>登米市</t>
    <rPh sb="0" eb="3">
      <t>トメシ</t>
    </rPh>
    <phoneticPr fontId="3"/>
  </si>
  <si>
    <t>迫町新田字田上地内</t>
    <rPh sb="0" eb="1">
      <t>ハサマ</t>
    </rPh>
    <rPh sb="1" eb="2">
      <t>マチ</t>
    </rPh>
    <rPh sb="2" eb="4">
      <t>シンデン</t>
    </rPh>
    <rPh sb="4" eb="5">
      <t>アザ</t>
    </rPh>
    <rPh sb="5" eb="7">
      <t>タノウエ</t>
    </rPh>
    <rPh sb="7" eb="8">
      <t>チ</t>
    </rPh>
    <rPh sb="8" eb="9">
      <t>ナイ</t>
    </rPh>
    <phoneticPr fontId="3"/>
  </si>
  <si>
    <t>道路</t>
    <rPh sb="0" eb="2">
      <t>ドウロ</t>
    </rPh>
    <phoneticPr fontId="3"/>
  </si>
  <si>
    <t>移動</t>
    <rPh sb="0" eb="2">
      <t>イドウ</t>
    </rPh>
    <phoneticPr fontId="3"/>
  </si>
  <si>
    <t>山林へ</t>
    <rPh sb="0" eb="2">
      <t>サンリン</t>
    </rPh>
    <phoneticPr fontId="3"/>
  </si>
  <si>
    <t>0500</t>
    <phoneticPr fontId="3"/>
  </si>
  <si>
    <t>北部</t>
    <rPh sb="0" eb="2">
      <t>ホクブ</t>
    </rPh>
    <phoneticPr fontId="3"/>
  </si>
  <si>
    <t>色麻町</t>
    <rPh sb="0" eb="3">
      <t>シカマチョウ</t>
    </rPh>
    <phoneticPr fontId="3"/>
  </si>
  <si>
    <t>王城寺字新山下地内</t>
    <rPh sb="0" eb="1">
      <t>オウ</t>
    </rPh>
    <rPh sb="1" eb="2">
      <t>シロ</t>
    </rPh>
    <rPh sb="2" eb="3">
      <t>テラ</t>
    </rPh>
    <rPh sb="3" eb="4">
      <t>アザ</t>
    </rPh>
    <rPh sb="4" eb="6">
      <t>ニイヤマ</t>
    </rPh>
    <rPh sb="6" eb="7">
      <t>シタ</t>
    </rPh>
    <rPh sb="7" eb="9">
      <t>チナイ</t>
    </rPh>
    <phoneticPr fontId="3"/>
  </si>
  <si>
    <t>畑</t>
    <rPh sb="0" eb="1">
      <t>ハタケ</t>
    </rPh>
    <phoneticPr fontId="3"/>
  </si>
  <si>
    <t>0000</t>
    <phoneticPr fontId="3"/>
  </si>
  <si>
    <t>王城寺字権三前二番地内</t>
    <rPh sb="0" eb="1">
      <t>オウ</t>
    </rPh>
    <rPh sb="1" eb="2">
      <t>シロ</t>
    </rPh>
    <rPh sb="2" eb="3">
      <t>テラ</t>
    </rPh>
    <rPh sb="3" eb="4">
      <t>アザ</t>
    </rPh>
    <rPh sb="4" eb="5">
      <t>ケン</t>
    </rPh>
    <rPh sb="5" eb="6">
      <t>サン</t>
    </rPh>
    <rPh sb="6" eb="7">
      <t>マエ</t>
    </rPh>
    <rPh sb="7" eb="9">
      <t>ニバン</t>
    </rPh>
    <rPh sb="9" eb="11">
      <t>チナイ</t>
    </rPh>
    <phoneticPr fontId="3"/>
  </si>
  <si>
    <t>その他</t>
    <rPh sb="2" eb="3">
      <t>タ</t>
    </rPh>
    <phoneticPr fontId="3"/>
  </si>
  <si>
    <t>宅地内</t>
    <rPh sb="0" eb="2">
      <t>タクチ</t>
    </rPh>
    <rPh sb="2" eb="3">
      <t>ナイ</t>
    </rPh>
    <phoneticPr fontId="3"/>
  </si>
  <si>
    <t>人身被害</t>
    <rPh sb="0" eb="2">
      <t>ジンシン</t>
    </rPh>
    <rPh sb="2" eb="4">
      <t>ヒガイ</t>
    </rPh>
    <phoneticPr fontId="3"/>
  </si>
  <si>
    <t>米ぬか及びタケノコ等残渣</t>
    <rPh sb="0" eb="1">
      <t>コメ</t>
    </rPh>
    <rPh sb="3" eb="4">
      <t>オヨ</t>
    </rPh>
    <rPh sb="9" eb="10">
      <t>トウ</t>
    </rPh>
    <rPh sb="10" eb="12">
      <t>ザンサ</t>
    </rPh>
    <phoneticPr fontId="3"/>
  </si>
  <si>
    <t>1810</t>
    <phoneticPr fontId="3"/>
  </si>
  <si>
    <t>仙台</t>
    <rPh sb="0" eb="2">
      <t>センダイ</t>
    </rPh>
    <phoneticPr fontId="3"/>
  </si>
  <si>
    <t>富谷市</t>
    <rPh sb="0" eb="2">
      <t>トミヤ</t>
    </rPh>
    <rPh sb="2" eb="3">
      <t>シ</t>
    </rPh>
    <phoneticPr fontId="3"/>
  </si>
  <si>
    <t>山林</t>
    <rPh sb="0" eb="2">
      <t>サンリン</t>
    </rPh>
    <phoneticPr fontId="3"/>
  </si>
  <si>
    <t>不明</t>
    <rPh sb="0" eb="2">
      <t>フメイ</t>
    </rPh>
    <phoneticPr fontId="3"/>
  </si>
  <si>
    <t>1445</t>
    <phoneticPr fontId="3"/>
  </si>
  <si>
    <t>大倉大原新田</t>
    <rPh sb="0" eb="2">
      <t>オオクラ</t>
    </rPh>
    <rPh sb="2" eb="4">
      <t>オオハラ</t>
    </rPh>
    <rPh sb="4" eb="6">
      <t>シンデン</t>
    </rPh>
    <phoneticPr fontId="3"/>
  </si>
  <si>
    <t>1815</t>
    <phoneticPr fontId="3"/>
  </si>
  <si>
    <t>若柳武鎗木売沢地内</t>
    <rPh sb="0" eb="2">
      <t>ワカヤナギ</t>
    </rPh>
    <rPh sb="2" eb="3">
      <t>タケ</t>
    </rPh>
    <rPh sb="3" eb="4">
      <t>ヤリ</t>
    </rPh>
    <rPh sb="4" eb="5">
      <t>キ</t>
    </rPh>
    <rPh sb="5" eb="6">
      <t>ウ</t>
    </rPh>
    <rPh sb="6" eb="7">
      <t>サワ</t>
    </rPh>
    <rPh sb="7" eb="9">
      <t>チナイ</t>
    </rPh>
    <phoneticPr fontId="3"/>
  </si>
  <si>
    <t>3頭：大きさ不明</t>
    <rPh sb="1" eb="2">
      <t>アタマ</t>
    </rPh>
    <rPh sb="3" eb="4">
      <t>オオ</t>
    </rPh>
    <rPh sb="6" eb="8">
      <t>フメイ</t>
    </rPh>
    <phoneticPr fontId="3"/>
  </si>
  <si>
    <t>道路を横断</t>
    <rPh sb="0" eb="2">
      <t>ドウロ</t>
    </rPh>
    <rPh sb="3" eb="5">
      <t>オウダン</t>
    </rPh>
    <phoneticPr fontId="3"/>
  </si>
  <si>
    <t>1800</t>
    <phoneticPr fontId="3"/>
  </si>
  <si>
    <t>築館萩沢地内</t>
    <rPh sb="0" eb="2">
      <t>ツキダテ</t>
    </rPh>
    <rPh sb="2" eb="4">
      <t>ハギサワ</t>
    </rPh>
    <rPh sb="4" eb="6">
      <t>チナイ</t>
    </rPh>
    <phoneticPr fontId="3"/>
  </si>
  <si>
    <t>1940</t>
    <phoneticPr fontId="3"/>
  </si>
  <si>
    <t>築館字築館新八ツ沢地内</t>
    <rPh sb="0" eb="2">
      <t>ツキダテ</t>
    </rPh>
    <rPh sb="2" eb="3">
      <t>アザ</t>
    </rPh>
    <rPh sb="3" eb="5">
      <t>ツキダテ</t>
    </rPh>
    <rPh sb="5" eb="6">
      <t>シン</t>
    </rPh>
    <rPh sb="6" eb="7">
      <t>ハチ</t>
    </rPh>
    <rPh sb="8" eb="9">
      <t>サワ</t>
    </rPh>
    <rPh sb="9" eb="11">
      <t>チナイ</t>
    </rPh>
    <phoneticPr fontId="3"/>
  </si>
  <si>
    <t>0100</t>
    <phoneticPr fontId="3"/>
  </si>
  <si>
    <t>築館字八沢竹ノ下前地内</t>
    <rPh sb="0" eb="2">
      <t>ツキダテ</t>
    </rPh>
    <rPh sb="2" eb="3">
      <t>アザ</t>
    </rPh>
    <rPh sb="3" eb="4">
      <t>ハチ</t>
    </rPh>
    <rPh sb="4" eb="5">
      <t>サワ</t>
    </rPh>
    <rPh sb="5" eb="6">
      <t>タケ</t>
    </rPh>
    <rPh sb="7" eb="8">
      <t>シタ</t>
    </rPh>
    <rPh sb="8" eb="9">
      <t>マエ</t>
    </rPh>
    <rPh sb="9" eb="11">
      <t>チナイ</t>
    </rPh>
    <phoneticPr fontId="3"/>
  </si>
  <si>
    <t>コンポスト</t>
    <phoneticPr fontId="3"/>
  </si>
  <si>
    <t>足跡</t>
    <rPh sb="0" eb="2">
      <t>アシアト</t>
    </rPh>
    <phoneticPr fontId="3"/>
  </si>
  <si>
    <t>18㎝</t>
    <phoneticPr fontId="3"/>
  </si>
  <si>
    <t>コンポスト除去</t>
    <rPh sb="5" eb="7">
      <t>ジョキョ</t>
    </rPh>
    <phoneticPr fontId="3"/>
  </si>
  <si>
    <t>1625</t>
    <phoneticPr fontId="3"/>
  </si>
  <si>
    <t>大衡村</t>
    <rPh sb="0" eb="3">
      <t>オオヒラムラ</t>
    </rPh>
    <phoneticPr fontId="3"/>
  </si>
  <si>
    <t>大瓜字沓掛地内</t>
    <rPh sb="0" eb="2">
      <t>オオウリ</t>
    </rPh>
    <rPh sb="2" eb="3">
      <t>アザ</t>
    </rPh>
    <rPh sb="3" eb="4">
      <t>クツ</t>
    </rPh>
    <rPh sb="4" eb="5">
      <t>カ</t>
    </rPh>
    <rPh sb="5" eb="7">
      <t>チナイ</t>
    </rPh>
    <phoneticPr fontId="3"/>
  </si>
  <si>
    <t>田へ</t>
    <rPh sb="0" eb="1">
      <t>タ</t>
    </rPh>
    <phoneticPr fontId="3"/>
  </si>
  <si>
    <t>1945</t>
    <phoneticPr fontId="3"/>
  </si>
  <si>
    <t>気仙沼</t>
    <rPh sb="0" eb="3">
      <t>ケセンヌマ</t>
    </rPh>
    <phoneticPr fontId="3"/>
  </si>
  <si>
    <t>気仙沼市</t>
    <rPh sb="0" eb="4">
      <t>ケセンヌマシ</t>
    </rPh>
    <phoneticPr fontId="3"/>
  </si>
  <si>
    <t>渡戸地内</t>
    <rPh sb="0" eb="1">
      <t>ワタリ</t>
    </rPh>
    <rPh sb="1" eb="2">
      <t>ド</t>
    </rPh>
    <rPh sb="2" eb="4">
      <t>チナイ</t>
    </rPh>
    <phoneticPr fontId="3"/>
  </si>
  <si>
    <t>その他</t>
    <rPh sb="2" eb="3">
      <t>タ</t>
    </rPh>
    <phoneticPr fontId="3"/>
  </si>
  <si>
    <t>宅地</t>
    <rPh sb="0" eb="2">
      <t>タクチ</t>
    </rPh>
    <phoneticPr fontId="3"/>
  </si>
  <si>
    <t>移動</t>
    <rPh sb="0" eb="2">
      <t>イドウ</t>
    </rPh>
    <phoneticPr fontId="3"/>
  </si>
  <si>
    <t>納屋から移動</t>
    <rPh sb="0" eb="2">
      <t>ナヤ</t>
    </rPh>
    <rPh sb="4" eb="6">
      <t>イドウ</t>
    </rPh>
    <phoneticPr fontId="3"/>
  </si>
  <si>
    <t>防護柵設置</t>
    <rPh sb="0" eb="3">
      <t>ボウゴサク</t>
    </rPh>
    <rPh sb="3" eb="5">
      <t>セッチ</t>
    </rPh>
    <phoneticPr fontId="3"/>
  </si>
  <si>
    <t>2000</t>
    <phoneticPr fontId="3"/>
  </si>
  <si>
    <t>唐桑町舞根</t>
    <rPh sb="0" eb="2">
      <t>カラクワ</t>
    </rPh>
    <rPh sb="2" eb="3">
      <t>マチ</t>
    </rPh>
    <rPh sb="3" eb="4">
      <t>マ</t>
    </rPh>
    <rPh sb="4" eb="5">
      <t>ネ</t>
    </rPh>
    <phoneticPr fontId="3"/>
  </si>
  <si>
    <t>納屋から田んぼへ</t>
    <rPh sb="0" eb="2">
      <t>ナヤ</t>
    </rPh>
    <rPh sb="4" eb="5">
      <t>タ</t>
    </rPh>
    <phoneticPr fontId="3"/>
  </si>
  <si>
    <t>1915</t>
    <phoneticPr fontId="3"/>
  </si>
  <si>
    <t>中山地内</t>
    <rPh sb="0" eb="2">
      <t>ナカヤマ</t>
    </rPh>
    <rPh sb="2" eb="4">
      <t>チナイ</t>
    </rPh>
    <phoneticPr fontId="3"/>
  </si>
  <si>
    <t>1845</t>
    <phoneticPr fontId="3"/>
  </si>
  <si>
    <t>不明</t>
    <rPh sb="0" eb="2">
      <t>フメイ</t>
    </rPh>
    <phoneticPr fontId="3"/>
  </si>
  <si>
    <t>山林へ</t>
    <rPh sb="0" eb="2">
      <t>サンリン</t>
    </rPh>
    <phoneticPr fontId="3"/>
  </si>
  <si>
    <t>0915</t>
    <phoneticPr fontId="3"/>
  </si>
  <si>
    <t>駒形地内</t>
    <rPh sb="0" eb="1">
      <t>コマ</t>
    </rPh>
    <rPh sb="1" eb="2">
      <t>カタチ</t>
    </rPh>
    <rPh sb="2" eb="4">
      <t>チナイ</t>
    </rPh>
    <phoneticPr fontId="3"/>
  </si>
  <si>
    <t>1900</t>
    <phoneticPr fontId="3"/>
  </si>
  <si>
    <t>新月渡戸地内</t>
    <rPh sb="0" eb="2">
      <t>ニイツキ</t>
    </rPh>
    <rPh sb="2" eb="3">
      <t>ワタリ</t>
    </rPh>
    <rPh sb="3" eb="4">
      <t>ド</t>
    </rPh>
    <rPh sb="4" eb="6">
      <t>チナイ</t>
    </rPh>
    <phoneticPr fontId="3"/>
  </si>
  <si>
    <t>米ぬかの撤去</t>
    <rPh sb="0" eb="1">
      <t>コメ</t>
    </rPh>
    <rPh sb="4" eb="6">
      <t>テッキョ</t>
    </rPh>
    <phoneticPr fontId="3"/>
  </si>
  <si>
    <t>唐桑町舞根地内</t>
    <rPh sb="0" eb="2">
      <t>カラクワ</t>
    </rPh>
    <rPh sb="2" eb="3">
      <t>マチ</t>
    </rPh>
    <rPh sb="3" eb="4">
      <t>マ</t>
    </rPh>
    <rPh sb="4" eb="5">
      <t>ネ</t>
    </rPh>
    <rPh sb="5" eb="7">
      <t>チナイ</t>
    </rPh>
    <phoneticPr fontId="3"/>
  </si>
  <si>
    <t>道路</t>
    <rPh sb="0" eb="2">
      <t>ドウロ</t>
    </rPh>
    <phoneticPr fontId="3"/>
  </si>
  <si>
    <t>0930</t>
    <phoneticPr fontId="3"/>
  </si>
  <si>
    <t>花山字本沢沼山地内</t>
    <rPh sb="0" eb="2">
      <t>ハナヤマ</t>
    </rPh>
    <rPh sb="2" eb="3">
      <t>アザ</t>
    </rPh>
    <rPh sb="3" eb="5">
      <t>モトサワ</t>
    </rPh>
    <rPh sb="5" eb="6">
      <t>ヌマ</t>
    </rPh>
    <rPh sb="6" eb="7">
      <t>ヤマ</t>
    </rPh>
    <rPh sb="7" eb="9">
      <t>チナイ</t>
    </rPh>
    <phoneticPr fontId="3"/>
  </si>
  <si>
    <t>畑</t>
    <rPh sb="0" eb="1">
      <t>ハタケ</t>
    </rPh>
    <phoneticPr fontId="3"/>
  </si>
  <si>
    <t>1800</t>
    <phoneticPr fontId="3"/>
  </si>
  <si>
    <t>仙台</t>
    <rPh sb="0" eb="2">
      <t>センダイ</t>
    </rPh>
    <phoneticPr fontId="3"/>
  </si>
  <si>
    <t>上愛子字倉内地内</t>
    <rPh sb="0" eb="3">
      <t>カミアヤシ</t>
    </rPh>
    <rPh sb="3" eb="4">
      <t>アザ</t>
    </rPh>
    <rPh sb="4" eb="6">
      <t>クラウチ</t>
    </rPh>
    <rPh sb="6" eb="8">
      <t>チナイ</t>
    </rPh>
    <phoneticPr fontId="3"/>
  </si>
  <si>
    <t>道路を横断</t>
    <rPh sb="0" eb="2">
      <t>ドウロ</t>
    </rPh>
    <rPh sb="3" eb="5">
      <t>オウダン</t>
    </rPh>
    <phoneticPr fontId="3"/>
  </si>
  <si>
    <t>1900</t>
    <phoneticPr fontId="3"/>
  </si>
  <si>
    <t>錦ヶ丘９丁目地内</t>
    <rPh sb="0" eb="1">
      <t>ニシキ</t>
    </rPh>
    <rPh sb="2" eb="3">
      <t>オカ</t>
    </rPh>
    <rPh sb="4" eb="6">
      <t>チョウメ</t>
    </rPh>
    <rPh sb="6" eb="8">
      <t>チナイ</t>
    </rPh>
    <phoneticPr fontId="3"/>
  </si>
  <si>
    <t>山林</t>
    <rPh sb="0" eb="2">
      <t>サンリン</t>
    </rPh>
    <phoneticPr fontId="3"/>
  </si>
  <si>
    <t>1650</t>
    <phoneticPr fontId="3"/>
  </si>
  <si>
    <t>栗駒松倉高田地内</t>
    <rPh sb="0" eb="2">
      <t>クリコマ</t>
    </rPh>
    <rPh sb="2" eb="4">
      <t>マツクラ</t>
    </rPh>
    <rPh sb="4" eb="6">
      <t>タカダ</t>
    </rPh>
    <rPh sb="6" eb="8">
      <t>チナイ</t>
    </rPh>
    <phoneticPr fontId="3"/>
  </si>
  <si>
    <t>0800</t>
    <phoneticPr fontId="3"/>
  </si>
  <si>
    <t>栗駒沼倉字馬場地内</t>
    <rPh sb="0" eb="2">
      <t>クリコマ</t>
    </rPh>
    <rPh sb="2" eb="4">
      <t>ヌマクラ</t>
    </rPh>
    <rPh sb="4" eb="5">
      <t>アザ</t>
    </rPh>
    <rPh sb="5" eb="7">
      <t>ババ</t>
    </rPh>
    <rPh sb="7" eb="9">
      <t>チナイ</t>
    </rPh>
    <phoneticPr fontId="3"/>
  </si>
  <si>
    <t>西から東へ</t>
    <rPh sb="0" eb="1">
      <t>ニシ</t>
    </rPh>
    <rPh sb="3" eb="4">
      <t>ヒガシ</t>
    </rPh>
    <phoneticPr fontId="3"/>
  </si>
  <si>
    <t>三迫川方向へ</t>
    <rPh sb="0" eb="1">
      <t>サン</t>
    </rPh>
    <rPh sb="1" eb="2">
      <t>ハサマ</t>
    </rPh>
    <rPh sb="2" eb="3">
      <t>カワ</t>
    </rPh>
    <rPh sb="3" eb="5">
      <t>ホウコウ</t>
    </rPh>
    <phoneticPr fontId="3"/>
  </si>
  <si>
    <t>0640</t>
    <phoneticPr fontId="3"/>
  </si>
  <si>
    <t>築館字上宮野一ノ宮地内</t>
    <rPh sb="0" eb="2">
      <t>ツキダテ</t>
    </rPh>
    <rPh sb="2" eb="3">
      <t>アザ</t>
    </rPh>
    <rPh sb="3" eb="4">
      <t>ウエ</t>
    </rPh>
    <rPh sb="4" eb="6">
      <t>ミヤノ</t>
    </rPh>
    <rPh sb="6" eb="7">
      <t>イチ</t>
    </rPh>
    <rPh sb="8" eb="9">
      <t>ミヤ</t>
    </rPh>
    <rPh sb="9" eb="11">
      <t>チナイ</t>
    </rPh>
    <phoneticPr fontId="3"/>
  </si>
  <si>
    <t>1020</t>
    <phoneticPr fontId="3"/>
  </si>
  <si>
    <t>築館字新八ツ沢地内</t>
    <rPh sb="0" eb="2">
      <t>ツキダテ</t>
    </rPh>
    <rPh sb="2" eb="3">
      <t>アザ</t>
    </rPh>
    <rPh sb="3" eb="4">
      <t>シン</t>
    </rPh>
    <rPh sb="4" eb="5">
      <t>ハチ</t>
    </rPh>
    <rPh sb="6" eb="7">
      <t>サワ</t>
    </rPh>
    <rPh sb="7" eb="9">
      <t>チナイ</t>
    </rPh>
    <phoneticPr fontId="3"/>
  </si>
  <si>
    <t>大河原</t>
    <rPh sb="0" eb="3">
      <t>オオカワラ</t>
    </rPh>
    <phoneticPr fontId="3"/>
  </si>
  <si>
    <t>蔵王町</t>
    <rPh sb="0" eb="3">
      <t>ザオウマチ</t>
    </rPh>
    <phoneticPr fontId="3"/>
  </si>
  <si>
    <t>遠刈田温泉字上ノ原地内</t>
    <rPh sb="0" eb="3">
      <t>トオガッタ</t>
    </rPh>
    <rPh sb="3" eb="5">
      <t>オンセン</t>
    </rPh>
    <rPh sb="5" eb="6">
      <t>アザ</t>
    </rPh>
    <rPh sb="6" eb="7">
      <t>ウエ</t>
    </rPh>
    <rPh sb="8" eb="9">
      <t>ハラ</t>
    </rPh>
    <rPh sb="9" eb="11">
      <t>チナイ</t>
    </rPh>
    <phoneticPr fontId="3"/>
  </si>
  <si>
    <t>1150</t>
    <phoneticPr fontId="3"/>
  </si>
  <si>
    <t>栗原市</t>
    <rPh sb="0" eb="3">
      <t>クリハラシ</t>
    </rPh>
    <phoneticPr fontId="3"/>
  </si>
  <si>
    <t>築館高田１丁目地内</t>
    <rPh sb="0" eb="2">
      <t>ツキダテ</t>
    </rPh>
    <rPh sb="2" eb="4">
      <t>タカダ</t>
    </rPh>
    <rPh sb="5" eb="7">
      <t>チョウメ</t>
    </rPh>
    <rPh sb="7" eb="9">
      <t>チナイ</t>
    </rPh>
    <phoneticPr fontId="3"/>
  </si>
  <si>
    <t>大郷町</t>
    <rPh sb="0" eb="3">
      <t>オオサトチョウ</t>
    </rPh>
    <phoneticPr fontId="3"/>
  </si>
  <si>
    <t>大松沢字荒井前地内</t>
    <rPh sb="0" eb="2">
      <t>オオマツ</t>
    </rPh>
    <rPh sb="2" eb="3">
      <t>サワ</t>
    </rPh>
    <rPh sb="3" eb="4">
      <t>アザ</t>
    </rPh>
    <rPh sb="4" eb="6">
      <t>アライ</t>
    </rPh>
    <rPh sb="6" eb="7">
      <t>マエ</t>
    </rPh>
    <rPh sb="7" eb="9">
      <t>チナイ</t>
    </rPh>
    <phoneticPr fontId="3"/>
  </si>
  <si>
    <t>1545</t>
    <phoneticPr fontId="3"/>
  </si>
  <si>
    <t>登米</t>
    <rPh sb="0" eb="2">
      <t>トメ</t>
    </rPh>
    <phoneticPr fontId="3"/>
  </si>
  <si>
    <t>登米市</t>
    <rPh sb="0" eb="3">
      <t>トメシ</t>
    </rPh>
    <phoneticPr fontId="3"/>
  </si>
  <si>
    <t>登米市東和町錦織字大木沢地内</t>
    <rPh sb="0" eb="3">
      <t>トメシ</t>
    </rPh>
    <rPh sb="3" eb="5">
      <t>トウワ</t>
    </rPh>
    <rPh sb="5" eb="6">
      <t>チョウ</t>
    </rPh>
    <rPh sb="6" eb="8">
      <t>ニシキオリ</t>
    </rPh>
    <rPh sb="8" eb="9">
      <t>アザ</t>
    </rPh>
    <rPh sb="9" eb="11">
      <t>オオキ</t>
    </rPh>
    <rPh sb="11" eb="12">
      <t>サワ</t>
    </rPh>
    <rPh sb="12" eb="14">
      <t>チナイ</t>
    </rPh>
    <phoneticPr fontId="3"/>
  </si>
  <si>
    <t>1850</t>
    <phoneticPr fontId="3"/>
  </si>
  <si>
    <t>一迫柳目字石沢地内</t>
    <rPh sb="0" eb="2">
      <t>イチハザマ</t>
    </rPh>
    <rPh sb="2" eb="3">
      <t>ヤナギ</t>
    </rPh>
    <rPh sb="3" eb="4">
      <t>メ</t>
    </rPh>
    <rPh sb="4" eb="5">
      <t>アザ</t>
    </rPh>
    <rPh sb="5" eb="6">
      <t>イシ</t>
    </rPh>
    <rPh sb="6" eb="7">
      <t>サワ</t>
    </rPh>
    <rPh sb="7" eb="9">
      <t>チナイ</t>
    </rPh>
    <phoneticPr fontId="3"/>
  </si>
  <si>
    <t>田</t>
    <rPh sb="0" eb="1">
      <t>タ</t>
    </rPh>
    <phoneticPr fontId="3"/>
  </si>
  <si>
    <t>姉歯田子谷前地内</t>
    <rPh sb="0" eb="2">
      <t>アネハ</t>
    </rPh>
    <rPh sb="2" eb="4">
      <t>タゴ</t>
    </rPh>
    <rPh sb="4" eb="5">
      <t>タニ</t>
    </rPh>
    <rPh sb="5" eb="6">
      <t>マエ</t>
    </rPh>
    <rPh sb="6" eb="8">
      <t>チナイ</t>
    </rPh>
    <phoneticPr fontId="3"/>
  </si>
  <si>
    <t>0925</t>
    <phoneticPr fontId="3"/>
  </si>
  <si>
    <t>築館薬師台地内</t>
    <rPh sb="0" eb="2">
      <t>ツキダテ</t>
    </rPh>
    <rPh sb="2" eb="5">
      <t>ヤクシダイ</t>
    </rPh>
    <rPh sb="5" eb="7">
      <t>チナイ</t>
    </rPh>
    <phoneticPr fontId="3"/>
  </si>
  <si>
    <t>1320</t>
    <phoneticPr fontId="3"/>
  </si>
  <si>
    <t>金成末野字若宮地内</t>
    <rPh sb="0" eb="2">
      <t>カンナリ</t>
    </rPh>
    <rPh sb="2" eb="4">
      <t>スエノ</t>
    </rPh>
    <rPh sb="4" eb="5">
      <t>アザ</t>
    </rPh>
    <rPh sb="5" eb="7">
      <t>ワカミヤ</t>
    </rPh>
    <rPh sb="7" eb="9">
      <t>チナイ</t>
    </rPh>
    <phoneticPr fontId="3"/>
  </si>
  <si>
    <t>1040</t>
    <phoneticPr fontId="3"/>
  </si>
  <si>
    <t>築館沢入地内</t>
    <rPh sb="0" eb="2">
      <t>ツキダテ</t>
    </rPh>
    <rPh sb="2" eb="3">
      <t>サワ</t>
    </rPh>
    <rPh sb="3" eb="4">
      <t>イ</t>
    </rPh>
    <rPh sb="4" eb="6">
      <t>チナイ</t>
    </rPh>
    <phoneticPr fontId="3"/>
  </si>
  <si>
    <t>0950</t>
    <phoneticPr fontId="3"/>
  </si>
  <si>
    <t>北部</t>
    <rPh sb="0" eb="2">
      <t>ホクブ</t>
    </rPh>
    <phoneticPr fontId="3"/>
  </si>
  <si>
    <t>色麻町</t>
    <rPh sb="0" eb="3">
      <t>シカマチョウ</t>
    </rPh>
    <phoneticPr fontId="3"/>
  </si>
  <si>
    <t>志津字鷹巣南地内</t>
    <rPh sb="0" eb="2">
      <t>シヅ</t>
    </rPh>
    <rPh sb="2" eb="3">
      <t>アザ</t>
    </rPh>
    <rPh sb="3" eb="4">
      <t>タカ</t>
    </rPh>
    <rPh sb="4" eb="5">
      <t>ス</t>
    </rPh>
    <rPh sb="5" eb="6">
      <t>ミナミ</t>
    </rPh>
    <rPh sb="6" eb="8">
      <t>チナイ</t>
    </rPh>
    <phoneticPr fontId="3"/>
  </si>
  <si>
    <t>その他</t>
    <rPh sb="2" eb="3">
      <t>タ</t>
    </rPh>
    <phoneticPr fontId="3"/>
  </si>
  <si>
    <t>宅地</t>
    <rPh sb="0" eb="2">
      <t>タクチ</t>
    </rPh>
    <phoneticPr fontId="3"/>
  </si>
  <si>
    <t>移動</t>
    <rPh sb="0" eb="2">
      <t>イドウ</t>
    </rPh>
    <phoneticPr fontId="3"/>
  </si>
  <si>
    <t>鷹巣高校方面へ</t>
    <rPh sb="0" eb="1">
      <t>タカ</t>
    </rPh>
    <rPh sb="1" eb="2">
      <t>ス</t>
    </rPh>
    <rPh sb="2" eb="4">
      <t>コウコウ</t>
    </rPh>
    <rPh sb="4" eb="6">
      <t>ホウメン</t>
    </rPh>
    <phoneticPr fontId="3"/>
  </si>
  <si>
    <t>0510</t>
    <phoneticPr fontId="3"/>
  </si>
  <si>
    <t>大崎市</t>
    <rPh sb="0" eb="3">
      <t>オオサキシ</t>
    </rPh>
    <phoneticPr fontId="3"/>
  </si>
  <si>
    <t>鳴子温泉字鍛冶谷沢地内</t>
    <rPh sb="0" eb="2">
      <t>ナルコ</t>
    </rPh>
    <rPh sb="2" eb="4">
      <t>オンセン</t>
    </rPh>
    <rPh sb="4" eb="5">
      <t>アザ</t>
    </rPh>
    <rPh sb="5" eb="7">
      <t>カジ</t>
    </rPh>
    <rPh sb="7" eb="8">
      <t>タニ</t>
    </rPh>
    <rPh sb="8" eb="9">
      <t>サワ</t>
    </rPh>
    <rPh sb="9" eb="11">
      <t>チナイ</t>
    </rPh>
    <phoneticPr fontId="3"/>
  </si>
  <si>
    <t>田</t>
    <rPh sb="0" eb="1">
      <t>タ</t>
    </rPh>
    <phoneticPr fontId="3"/>
  </si>
  <si>
    <t>山林へ</t>
    <rPh sb="0" eb="2">
      <t>サンリン</t>
    </rPh>
    <phoneticPr fontId="3"/>
  </si>
  <si>
    <t>爆竹</t>
    <rPh sb="0" eb="2">
      <t>バクチク</t>
    </rPh>
    <phoneticPr fontId="3"/>
  </si>
  <si>
    <t>1830</t>
    <phoneticPr fontId="3"/>
  </si>
  <si>
    <t>松山下伊場野高田</t>
    <rPh sb="0" eb="2">
      <t>マツヤマ</t>
    </rPh>
    <rPh sb="2" eb="6">
      <t>シモイバノ</t>
    </rPh>
    <rPh sb="6" eb="8">
      <t>タカダ</t>
    </rPh>
    <phoneticPr fontId="3"/>
  </si>
  <si>
    <t>道路</t>
    <rPh sb="0" eb="2">
      <t>ドウロ</t>
    </rPh>
    <phoneticPr fontId="3"/>
  </si>
  <si>
    <t>1500</t>
    <phoneticPr fontId="3"/>
  </si>
  <si>
    <t>仙台</t>
    <rPh sb="0" eb="2">
      <t>センダイ</t>
    </rPh>
    <phoneticPr fontId="3"/>
  </si>
  <si>
    <t>大衡村</t>
    <rPh sb="0" eb="3">
      <t>オオヒラムラ</t>
    </rPh>
    <phoneticPr fontId="3"/>
  </si>
  <si>
    <t>大森字三百刈田地内</t>
    <rPh sb="0" eb="2">
      <t>オオモリ</t>
    </rPh>
    <rPh sb="2" eb="3">
      <t>アザ</t>
    </rPh>
    <rPh sb="3" eb="5">
      <t>サンヒャク</t>
    </rPh>
    <rPh sb="5" eb="7">
      <t>カリタ</t>
    </rPh>
    <rPh sb="7" eb="9">
      <t>チナイ</t>
    </rPh>
    <phoneticPr fontId="3"/>
  </si>
  <si>
    <t>不明</t>
    <rPh sb="0" eb="2">
      <t>フメイ</t>
    </rPh>
    <phoneticPr fontId="3"/>
  </si>
  <si>
    <t>田へ</t>
    <rPh sb="0" eb="1">
      <t>タ</t>
    </rPh>
    <phoneticPr fontId="3"/>
  </si>
  <si>
    <t>長老湖付近</t>
    <rPh sb="0" eb="2">
      <t>チョウロウ</t>
    </rPh>
    <rPh sb="2" eb="3">
      <t>ミズウミ</t>
    </rPh>
    <rPh sb="3" eb="5">
      <t>フキン</t>
    </rPh>
    <phoneticPr fontId="3"/>
  </si>
  <si>
    <t>道路を横断</t>
    <rPh sb="0" eb="2">
      <t>ドウロ</t>
    </rPh>
    <rPh sb="3" eb="5">
      <t>オウダン</t>
    </rPh>
    <phoneticPr fontId="3"/>
  </si>
  <si>
    <t>1130</t>
    <phoneticPr fontId="3"/>
  </si>
  <si>
    <t>蔵王町</t>
    <rPh sb="0" eb="3">
      <t>ザオウマチ</t>
    </rPh>
    <phoneticPr fontId="3"/>
  </si>
  <si>
    <t>遠刈田温泉字上ノ原地内</t>
    <rPh sb="0" eb="3">
      <t>トオガッタ</t>
    </rPh>
    <rPh sb="3" eb="5">
      <t>オンセン</t>
    </rPh>
    <rPh sb="5" eb="6">
      <t>アザ</t>
    </rPh>
    <rPh sb="6" eb="7">
      <t>ウエ</t>
    </rPh>
    <rPh sb="8" eb="9">
      <t>ハラ</t>
    </rPh>
    <rPh sb="9" eb="11">
      <t>チナイ</t>
    </rPh>
    <phoneticPr fontId="3"/>
  </si>
  <si>
    <t>山林</t>
    <rPh sb="0" eb="2">
      <t>サンリン</t>
    </rPh>
    <phoneticPr fontId="3"/>
  </si>
  <si>
    <t>出没件数</t>
    <rPh sb="0" eb="2">
      <t>シュツボツ</t>
    </rPh>
    <rPh sb="2" eb="4">
      <t>ケンスウ</t>
    </rPh>
    <phoneticPr fontId="3"/>
  </si>
  <si>
    <t>出没頭数</t>
    <rPh sb="0" eb="2">
      <t>シュツボツ</t>
    </rPh>
    <rPh sb="2" eb="4">
      <t>トウスウ</t>
    </rPh>
    <phoneticPr fontId="3"/>
  </si>
  <si>
    <t>1514</t>
    <phoneticPr fontId="3"/>
  </si>
  <si>
    <t>仙台</t>
    <rPh sb="0" eb="2">
      <t>センダイ</t>
    </rPh>
    <phoneticPr fontId="3"/>
  </si>
  <si>
    <t>仙台市青葉区</t>
    <rPh sb="0" eb="3">
      <t>センダイシ</t>
    </rPh>
    <rPh sb="3" eb="6">
      <t>アオバク</t>
    </rPh>
    <phoneticPr fontId="3"/>
  </si>
  <si>
    <t>芋沢字赤坂地内</t>
    <rPh sb="0" eb="2">
      <t>イモザワ</t>
    </rPh>
    <rPh sb="2" eb="3">
      <t>アザ</t>
    </rPh>
    <rPh sb="3" eb="5">
      <t>アカサカ</t>
    </rPh>
    <rPh sb="5" eb="7">
      <t>チナイ</t>
    </rPh>
    <phoneticPr fontId="3"/>
  </si>
  <si>
    <t>山林</t>
    <rPh sb="0" eb="2">
      <t>サンリン</t>
    </rPh>
    <phoneticPr fontId="3"/>
  </si>
  <si>
    <t>移動</t>
    <rPh sb="0" eb="2">
      <t>イドウ</t>
    </rPh>
    <phoneticPr fontId="3"/>
  </si>
  <si>
    <t>1100</t>
    <phoneticPr fontId="3"/>
  </si>
  <si>
    <t>七ヶ宿町</t>
    <rPh sb="0" eb="4">
      <t>シチカシュクマチ</t>
    </rPh>
    <phoneticPr fontId="3"/>
  </si>
  <si>
    <t>若林山付近</t>
    <rPh sb="0" eb="2">
      <t>ワカバヤシ</t>
    </rPh>
    <rPh sb="2" eb="3">
      <t>ヤマ</t>
    </rPh>
    <rPh sb="3" eb="5">
      <t>フキン</t>
    </rPh>
    <phoneticPr fontId="3"/>
  </si>
  <si>
    <t>1350</t>
    <phoneticPr fontId="3"/>
  </si>
  <si>
    <t>大和町</t>
    <rPh sb="0" eb="3">
      <t>タイワチョウ</t>
    </rPh>
    <phoneticPr fontId="3"/>
  </si>
  <si>
    <t>宮床綱木地内</t>
    <rPh sb="0" eb="1">
      <t>ミヤ</t>
    </rPh>
    <rPh sb="1" eb="2">
      <t>ユカ</t>
    </rPh>
    <rPh sb="2" eb="3">
      <t>ツナ</t>
    </rPh>
    <rPh sb="3" eb="4">
      <t>キ</t>
    </rPh>
    <rPh sb="4" eb="6">
      <t>チナイ</t>
    </rPh>
    <phoneticPr fontId="3"/>
  </si>
  <si>
    <t>道路</t>
    <rPh sb="0" eb="2">
      <t>ドウロ</t>
    </rPh>
    <phoneticPr fontId="3"/>
  </si>
  <si>
    <t>1900</t>
    <phoneticPr fontId="3"/>
  </si>
  <si>
    <t>築館字下宮野地内</t>
    <rPh sb="0" eb="2">
      <t>ツキダテ</t>
    </rPh>
    <rPh sb="2" eb="3">
      <t>アザ</t>
    </rPh>
    <rPh sb="3" eb="6">
      <t>シモミヤノ</t>
    </rPh>
    <rPh sb="6" eb="8">
      <t>チナイ</t>
    </rPh>
    <phoneticPr fontId="3"/>
  </si>
  <si>
    <t>山林へ</t>
    <rPh sb="0" eb="2">
      <t>サンリン</t>
    </rPh>
    <phoneticPr fontId="3"/>
  </si>
  <si>
    <t>1600</t>
    <phoneticPr fontId="3"/>
  </si>
  <si>
    <t>北部</t>
    <rPh sb="0" eb="2">
      <t>ホクブ</t>
    </rPh>
    <phoneticPr fontId="3"/>
  </si>
  <si>
    <t>大崎市</t>
    <rPh sb="0" eb="3">
      <t>オオサキシ</t>
    </rPh>
    <phoneticPr fontId="3"/>
  </si>
  <si>
    <t>鳴子温泉字尿前地内</t>
    <rPh sb="0" eb="2">
      <t>ナルコ</t>
    </rPh>
    <rPh sb="2" eb="4">
      <t>オンセン</t>
    </rPh>
    <rPh sb="4" eb="5">
      <t>アザ</t>
    </rPh>
    <rPh sb="5" eb="6">
      <t>ニョウ</t>
    </rPh>
    <rPh sb="6" eb="7">
      <t>マエ</t>
    </rPh>
    <rPh sb="7" eb="9">
      <t>チナイ</t>
    </rPh>
    <phoneticPr fontId="3"/>
  </si>
  <si>
    <t>不明</t>
    <rPh sb="0" eb="2">
      <t>フメイ</t>
    </rPh>
    <phoneticPr fontId="3"/>
  </si>
  <si>
    <t>1700</t>
    <phoneticPr fontId="3"/>
  </si>
  <si>
    <t>鳴子温泉字赤這地内</t>
    <rPh sb="0" eb="2">
      <t>ナルコ</t>
    </rPh>
    <rPh sb="2" eb="4">
      <t>オンセン</t>
    </rPh>
    <rPh sb="4" eb="5">
      <t>アザ</t>
    </rPh>
    <rPh sb="5" eb="6">
      <t>アカ</t>
    </rPh>
    <rPh sb="6" eb="7">
      <t>ハ</t>
    </rPh>
    <rPh sb="7" eb="9">
      <t>チナイ</t>
    </rPh>
    <phoneticPr fontId="3"/>
  </si>
  <si>
    <t>1230</t>
    <phoneticPr fontId="3"/>
  </si>
  <si>
    <t>秋保町湯元字上原地内</t>
    <rPh sb="0" eb="3">
      <t>アキウマチ</t>
    </rPh>
    <rPh sb="3" eb="5">
      <t>ユモト</t>
    </rPh>
    <rPh sb="5" eb="6">
      <t>アザ</t>
    </rPh>
    <rPh sb="6" eb="8">
      <t>ウエハラ</t>
    </rPh>
    <rPh sb="8" eb="10">
      <t>チナイ</t>
    </rPh>
    <phoneticPr fontId="3"/>
  </si>
  <si>
    <t>0730</t>
    <phoneticPr fontId="3"/>
  </si>
  <si>
    <t>鳴子温泉字車湯地内</t>
    <rPh sb="0" eb="2">
      <t>ナルコ</t>
    </rPh>
    <rPh sb="2" eb="4">
      <t>オンセン</t>
    </rPh>
    <rPh sb="4" eb="5">
      <t>アザ</t>
    </rPh>
    <rPh sb="5" eb="7">
      <t>クルマユ</t>
    </rPh>
    <rPh sb="7" eb="9">
      <t>チナイ</t>
    </rPh>
    <phoneticPr fontId="3"/>
  </si>
  <si>
    <t>0900</t>
    <phoneticPr fontId="3"/>
  </si>
  <si>
    <t>鹿島台広長字石川原地内</t>
    <rPh sb="0" eb="3">
      <t>カシマダイ</t>
    </rPh>
    <rPh sb="3" eb="5">
      <t>ヒロナガ</t>
    </rPh>
    <rPh sb="5" eb="6">
      <t>アザ</t>
    </rPh>
    <rPh sb="6" eb="8">
      <t>イシカワ</t>
    </rPh>
    <rPh sb="8" eb="9">
      <t>ハラ</t>
    </rPh>
    <rPh sb="9" eb="11">
      <t>チナイ</t>
    </rPh>
    <phoneticPr fontId="3"/>
  </si>
  <si>
    <t>0600</t>
    <phoneticPr fontId="3"/>
  </si>
  <si>
    <t>鳴子温泉字鍛冶谷沢地内</t>
    <rPh sb="0" eb="2">
      <t>ナルコ</t>
    </rPh>
    <rPh sb="2" eb="4">
      <t>オンセン</t>
    </rPh>
    <rPh sb="4" eb="5">
      <t>アザ</t>
    </rPh>
    <rPh sb="5" eb="7">
      <t>カジ</t>
    </rPh>
    <rPh sb="7" eb="8">
      <t>タニ</t>
    </rPh>
    <rPh sb="8" eb="9">
      <t>サワ</t>
    </rPh>
    <rPh sb="9" eb="11">
      <t>チナイ</t>
    </rPh>
    <phoneticPr fontId="3"/>
  </si>
  <si>
    <t>田</t>
    <rPh sb="0" eb="1">
      <t>タ</t>
    </rPh>
    <phoneticPr fontId="3"/>
  </si>
  <si>
    <t>田を移動</t>
    <rPh sb="0" eb="1">
      <t>タ</t>
    </rPh>
    <rPh sb="2" eb="4">
      <t>イドウ</t>
    </rPh>
    <phoneticPr fontId="3"/>
  </si>
  <si>
    <t>爆竹</t>
    <rPh sb="0" eb="2">
      <t>バクチク</t>
    </rPh>
    <phoneticPr fontId="3"/>
  </si>
  <si>
    <t>1140</t>
    <phoneticPr fontId="3"/>
  </si>
  <si>
    <t>その他</t>
    <rPh sb="2" eb="3">
      <t>タ</t>
    </rPh>
    <phoneticPr fontId="3"/>
  </si>
  <si>
    <t>堤防</t>
    <rPh sb="0" eb="2">
      <t>テイボウ</t>
    </rPh>
    <phoneticPr fontId="3"/>
  </si>
  <si>
    <t>河川沿いを下流に</t>
    <rPh sb="0" eb="2">
      <t>カセン</t>
    </rPh>
    <rPh sb="2" eb="3">
      <t>ゾ</t>
    </rPh>
    <rPh sb="5" eb="7">
      <t>カリュウ</t>
    </rPh>
    <phoneticPr fontId="3"/>
  </si>
  <si>
    <t>1430</t>
    <phoneticPr fontId="3"/>
  </si>
  <si>
    <t>北部</t>
    <rPh sb="0" eb="2">
      <t>ホクブ</t>
    </rPh>
    <phoneticPr fontId="3"/>
  </si>
  <si>
    <t>大崎市</t>
    <rPh sb="0" eb="3">
      <t>オオサキシ</t>
    </rPh>
    <phoneticPr fontId="3"/>
  </si>
  <si>
    <t>鳴子温泉字星沼地内</t>
    <rPh sb="0" eb="4">
      <t>ナルコオンセン</t>
    </rPh>
    <rPh sb="4" eb="5">
      <t>アザ</t>
    </rPh>
    <rPh sb="5" eb="7">
      <t>ホシヌマ</t>
    </rPh>
    <rPh sb="7" eb="9">
      <t>チナイ</t>
    </rPh>
    <phoneticPr fontId="3"/>
  </si>
  <si>
    <t>その他</t>
    <rPh sb="2" eb="3">
      <t>タ</t>
    </rPh>
    <phoneticPr fontId="3"/>
  </si>
  <si>
    <t>展望台</t>
    <rPh sb="0" eb="3">
      <t>テンボウダイ</t>
    </rPh>
    <phoneticPr fontId="3"/>
  </si>
  <si>
    <t>移動</t>
    <rPh sb="0" eb="2">
      <t>イドウ</t>
    </rPh>
    <phoneticPr fontId="3"/>
  </si>
  <si>
    <t>線路を横断</t>
    <rPh sb="0" eb="2">
      <t>センロ</t>
    </rPh>
    <rPh sb="3" eb="5">
      <t>オウダン</t>
    </rPh>
    <phoneticPr fontId="3"/>
  </si>
  <si>
    <t>1720</t>
    <phoneticPr fontId="3"/>
  </si>
  <si>
    <t>鳴子温泉字末沢地内</t>
    <rPh sb="0" eb="4">
      <t>ナルコオンセン</t>
    </rPh>
    <rPh sb="4" eb="5">
      <t>アザ</t>
    </rPh>
    <rPh sb="5" eb="6">
      <t>スエ</t>
    </rPh>
    <rPh sb="6" eb="7">
      <t>サワ</t>
    </rPh>
    <rPh sb="7" eb="9">
      <t>チナイ</t>
    </rPh>
    <phoneticPr fontId="3"/>
  </si>
  <si>
    <t>病院門口</t>
    <rPh sb="0" eb="2">
      <t>ビョウイン</t>
    </rPh>
    <rPh sb="2" eb="4">
      <t>モングチ</t>
    </rPh>
    <phoneticPr fontId="3"/>
  </si>
  <si>
    <t>病院方向へ</t>
    <rPh sb="0" eb="2">
      <t>ビョウイン</t>
    </rPh>
    <rPh sb="2" eb="4">
      <t>ホウコウ</t>
    </rPh>
    <phoneticPr fontId="3"/>
  </si>
  <si>
    <t>爆竹</t>
    <rPh sb="0" eb="2">
      <t>バクチク</t>
    </rPh>
    <phoneticPr fontId="3"/>
  </si>
  <si>
    <t>1815</t>
    <phoneticPr fontId="3"/>
  </si>
  <si>
    <t>鳴子温泉字車湯地内</t>
    <rPh sb="0" eb="4">
      <t>ナルコオンセン</t>
    </rPh>
    <rPh sb="4" eb="5">
      <t>アザ</t>
    </rPh>
    <rPh sb="5" eb="7">
      <t>クルマユ</t>
    </rPh>
    <rPh sb="7" eb="9">
      <t>チナイ</t>
    </rPh>
    <phoneticPr fontId="3"/>
  </si>
  <si>
    <t>不明</t>
    <rPh sb="0" eb="2">
      <t>フメイ</t>
    </rPh>
    <phoneticPr fontId="3"/>
  </si>
  <si>
    <t>1115</t>
    <phoneticPr fontId="3"/>
  </si>
  <si>
    <t>岩出山池月字上田地内</t>
    <rPh sb="0" eb="3">
      <t>イワデヤマ</t>
    </rPh>
    <rPh sb="3" eb="5">
      <t>イケヅキ</t>
    </rPh>
    <rPh sb="5" eb="6">
      <t>アザ</t>
    </rPh>
    <rPh sb="6" eb="8">
      <t>ウエダ</t>
    </rPh>
    <rPh sb="8" eb="10">
      <t>チナイ</t>
    </rPh>
    <phoneticPr fontId="3"/>
  </si>
  <si>
    <t>養魚場</t>
    <rPh sb="0" eb="3">
      <t>ヨウギョジョウ</t>
    </rPh>
    <phoneticPr fontId="3"/>
  </si>
  <si>
    <t>堤防へ</t>
    <rPh sb="0" eb="2">
      <t>テイボウ</t>
    </rPh>
    <phoneticPr fontId="3"/>
  </si>
  <si>
    <t>1800</t>
    <phoneticPr fontId="3"/>
  </si>
  <si>
    <t>県土木に刈払い依頼</t>
    <rPh sb="0" eb="1">
      <t>ケン</t>
    </rPh>
    <rPh sb="1" eb="3">
      <t>ドボク</t>
    </rPh>
    <rPh sb="4" eb="5">
      <t>カリ</t>
    </rPh>
    <rPh sb="5" eb="6">
      <t>ハラ</t>
    </rPh>
    <rPh sb="7" eb="9">
      <t>イライ</t>
    </rPh>
    <phoneticPr fontId="3"/>
  </si>
  <si>
    <t>岩出山字下東昌寺沢地内</t>
    <rPh sb="0" eb="3">
      <t>イワデヤマ</t>
    </rPh>
    <rPh sb="3" eb="4">
      <t>アザ</t>
    </rPh>
    <rPh sb="4" eb="5">
      <t>シタ</t>
    </rPh>
    <rPh sb="5" eb="6">
      <t>ヒガシ</t>
    </rPh>
    <rPh sb="6" eb="7">
      <t>マサ</t>
    </rPh>
    <rPh sb="7" eb="9">
      <t>テラサワ</t>
    </rPh>
    <rPh sb="9" eb="11">
      <t>チナイ</t>
    </rPh>
    <phoneticPr fontId="3"/>
  </si>
  <si>
    <t>山林</t>
    <rPh sb="0" eb="2">
      <t>サンリン</t>
    </rPh>
    <phoneticPr fontId="3"/>
  </si>
  <si>
    <t>移動</t>
    <rPh sb="0" eb="2">
      <t>イドウ</t>
    </rPh>
    <phoneticPr fontId="3"/>
  </si>
  <si>
    <t>山林へ</t>
    <rPh sb="0" eb="2">
      <t>サンリン</t>
    </rPh>
    <phoneticPr fontId="3"/>
  </si>
  <si>
    <t>1830</t>
    <phoneticPr fontId="3"/>
  </si>
  <si>
    <t>北部</t>
    <rPh sb="0" eb="2">
      <t>ホクブ</t>
    </rPh>
    <phoneticPr fontId="3"/>
  </si>
  <si>
    <t>色麻町</t>
    <rPh sb="0" eb="3">
      <t>シカマチョウ</t>
    </rPh>
    <phoneticPr fontId="3"/>
  </si>
  <si>
    <t>四竃字東原地内</t>
    <rPh sb="0" eb="1">
      <t>ヨ</t>
    </rPh>
    <rPh sb="1" eb="2">
      <t>カマド</t>
    </rPh>
    <rPh sb="2" eb="3">
      <t>アザ</t>
    </rPh>
    <rPh sb="3" eb="5">
      <t>ヒガシハラ</t>
    </rPh>
    <rPh sb="5" eb="6">
      <t>チ</t>
    </rPh>
    <rPh sb="6" eb="7">
      <t>ナイ</t>
    </rPh>
    <phoneticPr fontId="3"/>
  </si>
  <si>
    <t>3頭：70cm前後2頭，100cm以上1頭</t>
    <rPh sb="1" eb="2">
      <t>アタマ</t>
    </rPh>
    <rPh sb="7" eb="9">
      <t>ゼンゴ</t>
    </rPh>
    <rPh sb="10" eb="11">
      <t>アタマ</t>
    </rPh>
    <rPh sb="17" eb="19">
      <t>イジョウ</t>
    </rPh>
    <rPh sb="20" eb="21">
      <t>アタマ</t>
    </rPh>
    <phoneticPr fontId="3"/>
  </si>
  <si>
    <t>1640</t>
    <phoneticPr fontId="3"/>
  </si>
  <si>
    <t>大崎市</t>
    <rPh sb="0" eb="3">
      <t>オオサキシ</t>
    </rPh>
    <phoneticPr fontId="3"/>
  </si>
  <si>
    <t>田尻大沢字百々地内</t>
    <rPh sb="0" eb="2">
      <t>タジリ</t>
    </rPh>
    <rPh sb="2" eb="4">
      <t>オオサワ</t>
    </rPh>
    <rPh sb="4" eb="5">
      <t>アザ</t>
    </rPh>
    <rPh sb="5" eb="6">
      <t>ヒャク</t>
    </rPh>
    <rPh sb="7" eb="9">
      <t>チナイ</t>
    </rPh>
    <phoneticPr fontId="3"/>
  </si>
  <si>
    <t>100cm以上</t>
    <rPh sb="5" eb="7">
      <t>イジョウ</t>
    </rPh>
    <phoneticPr fontId="3"/>
  </si>
  <si>
    <t>1230</t>
    <phoneticPr fontId="3"/>
  </si>
  <si>
    <t>仙台</t>
    <rPh sb="0" eb="2">
      <t>センダイ</t>
    </rPh>
    <phoneticPr fontId="3"/>
  </si>
  <si>
    <t>青葉区荒巻字青葉地内</t>
    <rPh sb="0" eb="3">
      <t>アオバク</t>
    </rPh>
    <rPh sb="3" eb="5">
      <t>アラマキ</t>
    </rPh>
    <rPh sb="5" eb="6">
      <t>アザ</t>
    </rPh>
    <rPh sb="6" eb="8">
      <t>アオバ</t>
    </rPh>
    <rPh sb="8" eb="10">
      <t>チナイ</t>
    </rPh>
    <phoneticPr fontId="3"/>
  </si>
  <si>
    <t>1505</t>
    <phoneticPr fontId="3"/>
  </si>
  <si>
    <t>富谷市</t>
    <rPh sb="0" eb="2">
      <t>トミヤ</t>
    </rPh>
    <rPh sb="2" eb="3">
      <t>シ</t>
    </rPh>
    <phoneticPr fontId="3"/>
  </si>
  <si>
    <t>穀田瀬ノ木地内</t>
    <rPh sb="0" eb="2">
      <t>コクタ</t>
    </rPh>
    <rPh sb="2" eb="3">
      <t>セ</t>
    </rPh>
    <rPh sb="4" eb="5">
      <t>キ</t>
    </rPh>
    <rPh sb="5" eb="7">
      <t>チナイ</t>
    </rPh>
    <phoneticPr fontId="3"/>
  </si>
  <si>
    <t>東から西へ</t>
    <rPh sb="0" eb="1">
      <t>ヒガシ</t>
    </rPh>
    <rPh sb="3" eb="4">
      <t>ニシ</t>
    </rPh>
    <phoneticPr fontId="3"/>
  </si>
  <si>
    <t>朝</t>
    <rPh sb="0" eb="1">
      <t>アサ</t>
    </rPh>
    <phoneticPr fontId="3"/>
  </si>
  <si>
    <t>作並字小坂東地内</t>
    <rPh sb="0" eb="2">
      <t>サクナミ</t>
    </rPh>
    <rPh sb="2" eb="3">
      <t>アザ</t>
    </rPh>
    <rPh sb="3" eb="5">
      <t>コサカ</t>
    </rPh>
    <rPh sb="5" eb="6">
      <t>ヒガシ</t>
    </rPh>
    <rPh sb="6" eb="8">
      <t>チナイ</t>
    </rPh>
    <phoneticPr fontId="3"/>
  </si>
  <si>
    <t>畑</t>
    <rPh sb="0" eb="1">
      <t>ハタケ</t>
    </rPh>
    <phoneticPr fontId="3"/>
  </si>
  <si>
    <t>不明</t>
    <rPh sb="0" eb="2">
      <t>フメイ</t>
    </rPh>
    <phoneticPr fontId="3"/>
  </si>
  <si>
    <t>1120</t>
    <phoneticPr fontId="3"/>
  </si>
  <si>
    <t>大衡村</t>
    <rPh sb="0" eb="3">
      <t>オオヒラムラ</t>
    </rPh>
    <phoneticPr fontId="3"/>
  </si>
  <si>
    <t>奥田字大鮹地内</t>
    <rPh sb="0" eb="2">
      <t>オクダ</t>
    </rPh>
    <rPh sb="2" eb="3">
      <t>アザ</t>
    </rPh>
    <rPh sb="3" eb="4">
      <t>オオ</t>
    </rPh>
    <rPh sb="4" eb="5">
      <t>タコ</t>
    </rPh>
    <rPh sb="5" eb="6">
      <t>チ</t>
    </rPh>
    <rPh sb="6" eb="7">
      <t>ナイ</t>
    </rPh>
    <phoneticPr fontId="3"/>
  </si>
  <si>
    <t>1240</t>
    <phoneticPr fontId="3"/>
  </si>
  <si>
    <t>大和町</t>
    <rPh sb="0" eb="3">
      <t>タイワチョウ</t>
    </rPh>
    <phoneticPr fontId="3"/>
  </si>
  <si>
    <t>吉田升沢地内</t>
    <rPh sb="0" eb="2">
      <t>ヨシダ</t>
    </rPh>
    <rPh sb="2" eb="4">
      <t>マスザワ</t>
    </rPh>
    <rPh sb="4" eb="6">
      <t>チナイ</t>
    </rPh>
    <phoneticPr fontId="3"/>
  </si>
  <si>
    <t>その他</t>
    <rPh sb="2" eb="3">
      <t>タ</t>
    </rPh>
    <phoneticPr fontId="3"/>
  </si>
  <si>
    <t>0820</t>
    <phoneticPr fontId="3"/>
  </si>
  <si>
    <t>仙台市青葉区</t>
    <rPh sb="0" eb="3">
      <t>センダイシ</t>
    </rPh>
    <rPh sb="3" eb="6">
      <t>アオバク</t>
    </rPh>
    <phoneticPr fontId="3"/>
  </si>
  <si>
    <t>郷六字葛岡地内</t>
    <rPh sb="0" eb="1">
      <t>キョウ</t>
    </rPh>
    <rPh sb="1" eb="2">
      <t>ロク</t>
    </rPh>
    <rPh sb="2" eb="3">
      <t>アザ</t>
    </rPh>
    <rPh sb="3" eb="5">
      <t>クズオカ</t>
    </rPh>
    <rPh sb="5" eb="7">
      <t>チナイ</t>
    </rPh>
    <phoneticPr fontId="3"/>
  </si>
  <si>
    <t>駐車場</t>
    <rPh sb="0" eb="3">
      <t>チュウシャジョウ</t>
    </rPh>
    <phoneticPr fontId="3"/>
  </si>
  <si>
    <t>駐車場を北へ</t>
    <rPh sb="0" eb="3">
      <t>チュウシャジョウ</t>
    </rPh>
    <rPh sb="4" eb="5">
      <t>キタ</t>
    </rPh>
    <phoneticPr fontId="3"/>
  </si>
  <si>
    <t>1310</t>
    <phoneticPr fontId="3"/>
  </si>
  <si>
    <t>仙台市太白区</t>
    <rPh sb="0" eb="3">
      <t>センダイシ</t>
    </rPh>
    <rPh sb="3" eb="6">
      <t>タイハクク</t>
    </rPh>
    <phoneticPr fontId="3"/>
  </si>
  <si>
    <t>太白３丁目地内</t>
    <rPh sb="0" eb="2">
      <t>タイハク</t>
    </rPh>
    <rPh sb="3" eb="5">
      <t>チョウメ</t>
    </rPh>
    <rPh sb="5" eb="7">
      <t>チナイ</t>
    </rPh>
    <phoneticPr fontId="3"/>
  </si>
  <si>
    <t>1340</t>
    <phoneticPr fontId="3"/>
  </si>
  <si>
    <t>三ノ関狼沢地内</t>
    <rPh sb="0" eb="1">
      <t>サン</t>
    </rPh>
    <rPh sb="2" eb="3">
      <t>セキ</t>
    </rPh>
    <rPh sb="3" eb="4">
      <t>オオカミ</t>
    </rPh>
    <rPh sb="4" eb="5">
      <t>サワ</t>
    </rPh>
    <rPh sb="5" eb="7">
      <t>チナイ</t>
    </rPh>
    <phoneticPr fontId="3"/>
  </si>
  <si>
    <t>ゴルフ場内</t>
    <rPh sb="3" eb="4">
      <t>ジョウ</t>
    </rPh>
    <rPh sb="4" eb="5">
      <t>ナイ</t>
    </rPh>
    <phoneticPr fontId="3"/>
  </si>
  <si>
    <t>1800</t>
    <phoneticPr fontId="3"/>
  </si>
  <si>
    <t>大瓜字尾無地内</t>
    <rPh sb="0" eb="2">
      <t>オオウリ</t>
    </rPh>
    <rPh sb="2" eb="3">
      <t>アザ</t>
    </rPh>
    <rPh sb="3" eb="4">
      <t>オ</t>
    </rPh>
    <rPh sb="4" eb="5">
      <t>ナシ</t>
    </rPh>
    <rPh sb="5" eb="7">
      <t>チナイ</t>
    </rPh>
    <phoneticPr fontId="3"/>
  </si>
  <si>
    <t>道路</t>
    <rPh sb="0" eb="2">
      <t>ドウロ</t>
    </rPh>
    <phoneticPr fontId="3"/>
  </si>
  <si>
    <t>1235</t>
    <phoneticPr fontId="3"/>
  </si>
  <si>
    <t>松の平３丁目地内</t>
    <rPh sb="0" eb="1">
      <t>マツ</t>
    </rPh>
    <rPh sb="2" eb="3">
      <t>タイラ</t>
    </rPh>
    <rPh sb="4" eb="6">
      <t>チョウメ</t>
    </rPh>
    <rPh sb="6" eb="8">
      <t>チナイ</t>
    </rPh>
    <phoneticPr fontId="3"/>
  </si>
  <si>
    <t>道路を横断</t>
    <rPh sb="0" eb="2">
      <t>ドウロ</t>
    </rPh>
    <rPh sb="3" eb="5">
      <t>オウダン</t>
    </rPh>
    <phoneticPr fontId="3"/>
  </si>
  <si>
    <t>1500</t>
    <phoneticPr fontId="3"/>
  </si>
  <si>
    <t>吉田悪田西</t>
    <rPh sb="0" eb="2">
      <t>ヨシダ</t>
    </rPh>
    <rPh sb="2" eb="3">
      <t>ワル</t>
    </rPh>
    <rPh sb="3" eb="4">
      <t>タ</t>
    </rPh>
    <rPh sb="4" eb="5">
      <t>ニシ</t>
    </rPh>
    <phoneticPr fontId="3"/>
  </si>
  <si>
    <t>鳴子温泉字赤湯地内</t>
    <rPh sb="0" eb="5">
      <t>ナルコオンセンアザ</t>
    </rPh>
    <rPh sb="5" eb="7">
      <t>アカユ</t>
    </rPh>
    <rPh sb="7" eb="9">
      <t>チナイ</t>
    </rPh>
    <phoneticPr fontId="3"/>
  </si>
  <si>
    <t>道路へ</t>
    <rPh sb="0" eb="2">
      <t>ドウロ</t>
    </rPh>
    <phoneticPr fontId="3"/>
  </si>
  <si>
    <t>1700</t>
    <phoneticPr fontId="3"/>
  </si>
  <si>
    <t>栗原市</t>
    <rPh sb="0" eb="3">
      <t>クリハラシ</t>
    </rPh>
    <phoneticPr fontId="3"/>
  </si>
  <si>
    <t>花山字本沢温泉地内</t>
    <rPh sb="0" eb="2">
      <t>ハナヤマ</t>
    </rPh>
    <rPh sb="2" eb="3">
      <t>アザ</t>
    </rPh>
    <rPh sb="3" eb="5">
      <t>ホンサワ</t>
    </rPh>
    <rPh sb="5" eb="7">
      <t>オンセン</t>
    </rPh>
    <rPh sb="7" eb="9">
      <t>チナイ</t>
    </rPh>
    <phoneticPr fontId="3"/>
  </si>
  <si>
    <t>0830</t>
    <phoneticPr fontId="3"/>
  </si>
  <si>
    <t>花山字本沢沼山地内</t>
    <rPh sb="0" eb="2">
      <t>ハナヤマ</t>
    </rPh>
    <rPh sb="2" eb="3">
      <t>アザ</t>
    </rPh>
    <rPh sb="3" eb="5">
      <t>ホンサワ</t>
    </rPh>
    <rPh sb="5" eb="6">
      <t>ヌマ</t>
    </rPh>
    <rPh sb="6" eb="7">
      <t>ヤマ</t>
    </rPh>
    <rPh sb="7" eb="9">
      <t>チナイ</t>
    </rPh>
    <phoneticPr fontId="3"/>
  </si>
  <si>
    <t>10㎝</t>
    <phoneticPr fontId="3"/>
  </si>
  <si>
    <t>1500</t>
    <phoneticPr fontId="3"/>
  </si>
  <si>
    <t>築館萩沢地内</t>
    <rPh sb="0" eb="2">
      <t>ツキダテ</t>
    </rPh>
    <rPh sb="2" eb="4">
      <t>ハギサワ</t>
    </rPh>
    <rPh sb="4" eb="6">
      <t>チナイ</t>
    </rPh>
    <phoneticPr fontId="3"/>
  </si>
  <si>
    <t>0800</t>
    <phoneticPr fontId="3"/>
  </si>
  <si>
    <t>23㎝</t>
    <phoneticPr fontId="3"/>
  </si>
  <si>
    <t>電気柵等</t>
    <rPh sb="0" eb="2">
      <t>デンキ</t>
    </rPh>
    <rPh sb="2" eb="3">
      <t>サク</t>
    </rPh>
    <rPh sb="3" eb="4">
      <t>トウ</t>
    </rPh>
    <phoneticPr fontId="3"/>
  </si>
  <si>
    <t>0645</t>
    <phoneticPr fontId="3"/>
  </si>
  <si>
    <t>築館照越渡戸地内</t>
    <rPh sb="0" eb="2">
      <t>ツキダテ</t>
    </rPh>
    <rPh sb="2" eb="3">
      <t>テル</t>
    </rPh>
    <rPh sb="3" eb="4">
      <t>コシ</t>
    </rPh>
    <rPh sb="4" eb="5">
      <t>ワタリ</t>
    </rPh>
    <rPh sb="5" eb="6">
      <t>ト</t>
    </rPh>
    <rPh sb="6" eb="8">
      <t>チナイ</t>
    </rPh>
    <phoneticPr fontId="3"/>
  </si>
  <si>
    <t>1715</t>
    <phoneticPr fontId="3"/>
  </si>
  <si>
    <t>北部</t>
    <rPh sb="0" eb="2">
      <t>ホクブ</t>
    </rPh>
    <phoneticPr fontId="3"/>
  </si>
  <si>
    <t>大崎市</t>
    <rPh sb="0" eb="3">
      <t>オオサキシ</t>
    </rPh>
    <phoneticPr fontId="3"/>
  </si>
  <si>
    <t>鳴子温泉字町地内</t>
    <rPh sb="0" eb="2">
      <t>ナルコ</t>
    </rPh>
    <rPh sb="2" eb="4">
      <t>オンセン</t>
    </rPh>
    <rPh sb="4" eb="5">
      <t>アザ</t>
    </rPh>
    <rPh sb="5" eb="6">
      <t>マチ</t>
    </rPh>
    <rPh sb="6" eb="8">
      <t>チナイ</t>
    </rPh>
    <phoneticPr fontId="3"/>
  </si>
  <si>
    <t>道路</t>
    <rPh sb="0" eb="2">
      <t>ドウロ</t>
    </rPh>
    <phoneticPr fontId="3"/>
  </si>
  <si>
    <t>不明</t>
    <rPh sb="0" eb="2">
      <t>フメイ</t>
    </rPh>
    <phoneticPr fontId="3"/>
  </si>
  <si>
    <t>移動</t>
    <rPh sb="0" eb="2">
      <t>イドウ</t>
    </rPh>
    <phoneticPr fontId="3"/>
  </si>
  <si>
    <t>0600</t>
    <phoneticPr fontId="3"/>
  </si>
  <si>
    <t>桑の実</t>
    <rPh sb="0" eb="1">
      <t>クワ</t>
    </rPh>
    <rPh sb="2" eb="3">
      <t>ミ</t>
    </rPh>
    <phoneticPr fontId="3"/>
  </si>
  <si>
    <t>0600</t>
    <phoneticPr fontId="3"/>
  </si>
  <si>
    <t>鳴子温泉字赤湯地内</t>
    <rPh sb="0" eb="2">
      <t>ナルコ</t>
    </rPh>
    <rPh sb="2" eb="4">
      <t>オンセン</t>
    </rPh>
    <rPh sb="4" eb="5">
      <t>アザ</t>
    </rPh>
    <rPh sb="5" eb="7">
      <t>アカユ</t>
    </rPh>
    <rPh sb="7" eb="9">
      <t>チナイ</t>
    </rPh>
    <phoneticPr fontId="3"/>
  </si>
  <si>
    <t>道路を横断</t>
    <rPh sb="0" eb="2">
      <t>ドウロ</t>
    </rPh>
    <rPh sb="3" eb="5">
      <t>オウダン</t>
    </rPh>
    <phoneticPr fontId="3"/>
  </si>
  <si>
    <t>0740</t>
    <phoneticPr fontId="3"/>
  </si>
  <si>
    <t>鳴子温泉字西原地区</t>
    <rPh sb="0" eb="2">
      <t>ナルコ</t>
    </rPh>
    <rPh sb="2" eb="4">
      <t>オンセン</t>
    </rPh>
    <rPh sb="4" eb="5">
      <t>アザ</t>
    </rPh>
    <rPh sb="5" eb="7">
      <t>ニシハラ</t>
    </rPh>
    <rPh sb="7" eb="9">
      <t>チク</t>
    </rPh>
    <phoneticPr fontId="3"/>
  </si>
  <si>
    <t>その他</t>
    <rPh sb="2" eb="3">
      <t>タ</t>
    </rPh>
    <phoneticPr fontId="3"/>
  </si>
  <si>
    <t>線路脇</t>
    <rPh sb="0" eb="2">
      <t>センロ</t>
    </rPh>
    <rPh sb="2" eb="3">
      <t>ワキ</t>
    </rPh>
    <phoneticPr fontId="3"/>
  </si>
  <si>
    <t>休憩</t>
    <rPh sb="0" eb="2">
      <t>キュウケイ</t>
    </rPh>
    <phoneticPr fontId="3"/>
  </si>
  <si>
    <t>1000</t>
    <phoneticPr fontId="3"/>
  </si>
  <si>
    <t>古川雨生沢字倉沢地内</t>
    <rPh sb="0" eb="2">
      <t>フルカワ</t>
    </rPh>
    <rPh sb="2" eb="3">
      <t>アメ</t>
    </rPh>
    <rPh sb="3" eb="4">
      <t>イ</t>
    </rPh>
    <rPh sb="4" eb="5">
      <t>サワ</t>
    </rPh>
    <rPh sb="5" eb="6">
      <t>アザ</t>
    </rPh>
    <rPh sb="6" eb="8">
      <t>クラサワ</t>
    </rPh>
    <rPh sb="8" eb="10">
      <t>チナイ</t>
    </rPh>
    <phoneticPr fontId="3"/>
  </si>
  <si>
    <t>1106</t>
    <phoneticPr fontId="3"/>
  </si>
  <si>
    <t>加美町</t>
    <rPh sb="0" eb="3">
      <t>カミマチ</t>
    </rPh>
    <phoneticPr fontId="3"/>
  </si>
  <si>
    <t>多田川字山崎地内</t>
    <rPh sb="0" eb="2">
      <t>タダ</t>
    </rPh>
    <rPh sb="2" eb="3">
      <t>カワ</t>
    </rPh>
    <rPh sb="3" eb="4">
      <t>アザ</t>
    </rPh>
    <rPh sb="4" eb="6">
      <t>ヤマサキ</t>
    </rPh>
    <rPh sb="6" eb="8">
      <t>チナイ</t>
    </rPh>
    <phoneticPr fontId="3"/>
  </si>
  <si>
    <t>サイレージ</t>
    <phoneticPr fontId="3"/>
  </si>
  <si>
    <t>1640</t>
    <phoneticPr fontId="3"/>
  </si>
  <si>
    <t>下野目地内</t>
    <rPh sb="0" eb="3">
      <t>シモノメ</t>
    </rPh>
    <rPh sb="3" eb="5">
      <t>チナイ</t>
    </rPh>
    <phoneticPr fontId="3"/>
  </si>
  <si>
    <t>木登り</t>
    <rPh sb="0" eb="2">
      <t>キノボ</t>
    </rPh>
    <phoneticPr fontId="3"/>
  </si>
  <si>
    <t>1920</t>
    <phoneticPr fontId="3"/>
  </si>
  <si>
    <t>宮崎切込地区</t>
    <rPh sb="0" eb="2">
      <t>ミヤサキ</t>
    </rPh>
    <rPh sb="2" eb="3">
      <t>キ</t>
    </rPh>
    <rPh sb="3" eb="4">
      <t>コ</t>
    </rPh>
    <rPh sb="4" eb="6">
      <t>チク</t>
    </rPh>
    <phoneticPr fontId="3"/>
  </si>
  <si>
    <t>100cm以上</t>
    <rPh sb="5" eb="7">
      <t>イジョウ</t>
    </rPh>
    <phoneticPr fontId="3"/>
  </si>
  <si>
    <t>1020</t>
    <phoneticPr fontId="3"/>
  </si>
  <si>
    <t>月崎旭地内</t>
    <rPh sb="0" eb="1">
      <t>ツキ</t>
    </rPh>
    <rPh sb="1" eb="2">
      <t>サキ</t>
    </rPh>
    <rPh sb="2" eb="3">
      <t>アサヒ</t>
    </rPh>
    <rPh sb="3" eb="5">
      <t>チナイ</t>
    </rPh>
    <phoneticPr fontId="3"/>
  </si>
  <si>
    <t>田</t>
    <rPh sb="0" eb="1">
      <t>タ</t>
    </rPh>
    <phoneticPr fontId="3"/>
  </si>
  <si>
    <t>1830</t>
    <phoneticPr fontId="3"/>
  </si>
  <si>
    <t>下野目清水田東地内</t>
    <rPh sb="0" eb="3">
      <t>シモノメ</t>
    </rPh>
    <rPh sb="3" eb="5">
      <t>シミズ</t>
    </rPh>
    <rPh sb="5" eb="6">
      <t>タ</t>
    </rPh>
    <rPh sb="6" eb="7">
      <t>ヒガシ</t>
    </rPh>
    <rPh sb="7" eb="9">
      <t>チナイ</t>
    </rPh>
    <phoneticPr fontId="3"/>
  </si>
  <si>
    <t>宅地内</t>
    <rPh sb="0" eb="3">
      <t>タクチナイ</t>
    </rPh>
    <phoneticPr fontId="3"/>
  </si>
  <si>
    <t>じゃがいも</t>
    <phoneticPr fontId="3"/>
  </si>
  <si>
    <t>残渣の除去</t>
    <rPh sb="0" eb="2">
      <t>ザンサ</t>
    </rPh>
    <rPh sb="3" eb="5">
      <t>ジョキョ</t>
    </rPh>
    <phoneticPr fontId="3"/>
  </si>
  <si>
    <t>1300</t>
    <phoneticPr fontId="3"/>
  </si>
  <si>
    <t>米泉字東野地内</t>
    <rPh sb="0" eb="1">
      <t>ヨネ</t>
    </rPh>
    <rPh sb="1" eb="2">
      <t>イズミ</t>
    </rPh>
    <rPh sb="2" eb="3">
      <t>アザ</t>
    </rPh>
    <rPh sb="3" eb="4">
      <t>ヒガシ</t>
    </rPh>
    <rPh sb="4" eb="5">
      <t>ノ</t>
    </rPh>
    <rPh sb="5" eb="7">
      <t>チナイ</t>
    </rPh>
    <phoneticPr fontId="3"/>
  </si>
  <si>
    <t>山林</t>
    <rPh sb="0" eb="2">
      <t>サンリン</t>
    </rPh>
    <phoneticPr fontId="3"/>
  </si>
  <si>
    <t>1730</t>
    <phoneticPr fontId="3"/>
  </si>
  <si>
    <t>宮崎字切込一番地内</t>
    <rPh sb="0" eb="2">
      <t>ミヤザキ</t>
    </rPh>
    <rPh sb="2" eb="3">
      <t>アザ</t>
    </rPh>
    <rPh sb="3" eb="4">
      <t>キ</t>
    </rPh>
    <rPh sb="4" eb="5">
      <t>コ</t>
    </rPh>
    <rPh sb="5" eb="7">
      <t>イチバン</t>
    </rPh>
    <rPh sb="7" eb="9">
      <t>チナイ</t>
    </rPh>
    <phoneticPr fontId="3"/>
  </si>
  <si>
    <t>1335</t>
    <phoneticPr fontId="3"/>
  </si>
  <si>
    <t>米泉字東野</t>
    <rPh sb="0" eb="1">
      <t>コメ</t>
    </rPh>
    <rPh sb="1" eb="2">
      <t>イズミ</t>
    </rPh>
    <rPh sb="2" eb="3">
      <t>アザ</t>
    </rPh>
    <rPh sb="3" eb="4">
      <t>ヒガシ</t>
    </rPh>
    <rPh sb="4" eb="5">
      <t>ノ</t>
    </rPh>
    <phoneticPr fontId="3"/>
  </si>
  <si>
    <t>竹やぶへ</t>
    <rPh sb="0" eb="1">
      <t>タケ</t>
    </rPh>
    <phoneticPr fontId="3"/>
  </si>
  <si>
    <t>0950</t>
    <phoneticPr fontId="3"/>
  </si>
  <si>
    <t>鳴子温泉鬼首字軍沢地内</t>
    <rPh sb="0" eb="2">
      <t>ナルコ</t>
    </rPh>
    <rPh sb="2" eb="4">
      <t>オンセン</t>
    </rPh>
    <rPh sb="4" eb="5">
      <t>オニ</t>
    </rPh>
    <rPh sb="5" eb="6">
      <t>クビ</t>
    </rPh>
    <rPh sb="6" eb="7">
      <t>アザ</t>
    </rPh>
    <rPh sb="7" eb="8">
      <t>グン</t>
    </rPh>
    <rPh sb="8" eb="9">
      <t>サワ</t>
    </rPh>
    <rPh sb="9" eb="11">
      <t>チナイ</t>
    </rPh>
    <phoneticPr fontId="3"/>
  </si>
  <si>
    <t>畑</t>
    <rPh sb="0" eb="1">
      <t>ハタケ</t>
    </rPh>
    <phoneticPr fontId="3"/>
  </si>
  <si>
    <t>1155</t>
    <phoneticPr fontId="3"/>
  </si>
  <si>
    <t>米泉字田川地内</t>
    <rPh sb="0" eb="1">
      <t>コメ</t>
    </rPh>
    <rPh sb="1" eb="2">
      <t>イズミ</t>
    </rPh>
    <rPh sb="2" eb="3">
      <t>アザ</t>
    </rPh>
    <rPh sb="3" eb="5">
      <t>タガワ</t>
    </rPh>
    <rPh sb="5" eb="7">
      <t>チナイ</t>
    </rPh>
    <phoneticPr fontId="3"/>
  </si>
  <si>
    <t>1700</t>
    <phoneticPr fontId="3"/>
  </si>
  <si>
    <t>鳴子温泉鬼首字柏木原地内</t>
    <rPh sb="0" eb="2">
      <t>ナルコ</t>
    </rPh>
    <rPh sb="2" eb="4">
      <t>オンセン</t>
    </rPh>
    <rPh sb="4" eb="6">
      <t>オニコウベ</t>
    </rPh>
    <rPh sb="6" eb="7">
      <t>アザ</t>
    </rPh>
    <rPh sb="7" eb="9">
      <t>カシワギ</t>
    </rPh>
    <rPh sb="9" eb="10">
      <t>ハラ</t>
    </rPh>
    <rPh sb="10" eb="12">
      <t>チナイ</t>
    </rPh>
    <phoneticPr fontId="3"/>
  </si>
  <si>
    <t>山林へ</t>
    <rPh sb="0" eb="2">
      <t>サンリン</t>
    </rPh>
    <phoneticPr fontId="3"/>
  </si>
  <si>
    <t>爆竹</t>
    <rPh sb="0" eb="2">
      <t>バクチク</t>
    </rPh>
    <phoneticPr fontId="3"/>
  </si>
  <si>
    <t>0820</t>
    <phoneticPr fontId="3"/>
  </si>
  <si>
    <t>羽場字黒松地内</t>
    <rPh sb="0" eb="1">
      <t>ハネ</t>
    </rPh>
    <rPh sb="1" eb="2">
      <t>バ</t>
    </rPh>
    <rPh sb="2" eb="3">
      <t>アザ</t>
    </rPh>
    <rPh sb="3" eb="5">
      <t>クロマツ</t>
    </rPh>
    <rPh sb="5" eb="7">
      <t>チナイ</t>
    </rPh>
    <phoneticPr fontId="3"/>
  </si>
  <si>
    <t>1330</t>
    <phoneticPr fontId="3"/>
  </si>
  <si>
    <t>仙台</t>
    <rPh sb="0" eb="2">
      <t>センダイ</t>
    </rPh>
    <phoneticPr fontId="3"/>
  </si>
  <si>
    <t>大衡村</t>
    <rPh sb="0" eb="2">
      <t>オオヒラ</t>
    </rPh>
    <rPh sb="2" eb="3">
      <t>ムラ</t>
    </rPh>
    <phoneticPr fontId="3"/>
  </si>
  <si>
    <t>大森字脇繰地内</t>
    <rPh sb="0" eb="2">
      <t>オオモリ</t>
    </rPh>
    <rPh sb="2" eb="3">
      <t>アザ</t>
    </rPh>
    <rPh sb="3" eb="4">
      <t>ワキ</t>
    </rPh>
    <rPh sb="4" eb="5">
      <t>ク</t>
    </rPh>
    <rPh sb="5" eb="7">
      <t>チナイ</t>
    </rPh>
    <phoneticPr fontId="3"/>
  </si>
  <si>
    <t>0740</t>
    <phoneticPr fontId="3"/>
  </si>
  <si>
    <t>栗原市</t>
    <rPh sb="0" eb="3">
      <t>クリハラシ</t>
    </rPh>
    <phoneticPr fontId="3"/>
  </si>
  <si>
    <t>一迫字清水堰田地内</t>
    <rPh sb="0" eb="2">
      <t>イチハザマ</t>
    </rPh>
    <rPh sb="2" eb="3">
      <t>アザ</t>
    </rPh>
    <rPh sb="3" eb="5">
      <t>シミズ</t>
    </rPh>
    <rPh sb="5" eb="7">
      <t>セキタ</t>
    </rPh>
    <rPh sb="7" eb="9">
      <t>チナイ</t>
    </rPh>
    <phoneticPr fontId="3"/>
  </si>
  <si>
    <t>1840</t>
    <phoneticPr fontId="3"/>
  </si>
  <si>
    <t>仙台市青葉区</t>
    <rPh sb="0" eb="3">
      <t>センダイシ</t>
    </rPh>
    <rPh sb="3" eb="6">
      <t>アオバク</t>
    </rPh>
    <phoneticPr fontId="3"/>
  </si>
  <si>
    <t>上愛子字平治地内</t>
    <rPh sb="0" eb="3">
      <t>カミアヤシ</t>
    </rPh>
    <rPh sb="3" eb="4">
      <t>アザ</t>
    </rPh>
    <rPh sb="4" eb="6">
      <t>ヘイジ</t>
    </rPh>
    <rPh sb="6" eb="8">
      <t>チナイ</t>
    </rPh>
    <phoneticPr fontId="3"/>
  </si>
  <si>
    <t>0800</t>
    <phoneticPr fontId="3"/>
  </si>
  <si>
    <t>大河原</t>
    <rPh sb="0" eb="3">
      <t>オオカワラ</t>
    </rPh>
    <phoneticPr fontId="3"/>
  </si>
  <si>
    <t>蔵王町</t>
    <rPh sb="0" eb="3">
      <t>ザオウマチ</t>
    </rPh>
    <phoneticPr fontId="3"/>
  </si>
  <si>
    <t>遠刈田温泉字七日原地内</t>
    <rPh sb="0" eb="3">
      <t>トオガッタ</t>
    </rPh>
    <rPh sb="3" eb="5">
      <t>オンセン</t>
    </rPh>
    <rPh sb="5" eb="6">
      <t>アザ</t>
    </rPh>
    <rPh sb="6" eb="9">
      <t>ナノカハラ</t>
    </rPh>
    <rPh sb="9" eb="11">
      <t>チナイ</t>
    </rPh>
    <phoneticPr fontId="3"/>
  </si>
  <si>
    <t>畜舎</t>
    <rPh sb="0" eb="2">
      <t>チクシャ</t>
    </rPh>
    <phoneticPr fontId="3"/>
  </si>
  <si>
    <t>配合飼料</t>
    <rPh sb="0" eb="2">
      <t>ハイゴウ</t>
    </rPh>
    <rPh sb="2" eb="4">
      <t>シリョウ</t>
    </rPh>
    <phoneticPr fontId="3"/>
  </si>
  <si>
    <t>電気柵等</t>
    <rPh sb="0" eb="3">
      <t>デンキサク</t>
    </rPh>
    <rPh sb="3" eb="4">
      <t>トウ</t>
    </rPh>
    <phoneticPr fontId="3"/>
  </si>
  <si>
    <t>1125</t>
    <phoneticPr fontId="3"/>
  </si>
  <si>
    <t>七ヶ宿町</t>
    <rPh sb="0" eb="4">
      <t>シチカシュクマチ</t>
    </rPh>
    <phoneticPr fontId="3"/>
  </si>
  <si>
    <t>関地区萩崎地内</t>
    <rPh sb="0" eb="1">
      <t>セキ</t>
    </rPh>
    <rPh sb="1" eb="3">
      <t>チク</t>
    </rPh>
    <rPh sb="3" eb="4">
      <t>ハギ</t>
    </rPh>
    <rPh sb="4" eb="5">
      <t>サキ</t>
    </rPh>
    <rPh sb="5" eb="7">
      <t>チナイ</t>
    </rPh>
    <phoneticPr fontId="3"/>
  </si>
  <si>
    <t>0920</t>
    <phoneticPr fontId="3"/>
  </si>
  <si>
    <t>大和町</t>
    <rPh sb="0" eb="3">
      <t>タイワチョウ</t>
    </rPh>
    <phoneticPr fontId="3"/>
  </si>
  <si>
    <t>吉田字芳野沢地内</t>
    <rPh sb="0" eb="2">
      <t>ヨシダ</t>
    </rPh>
    <rPh sb="2" eb="3">
      <t>アザ</t>
    </rPh>
    <rPh sb="3" eb="5">
      <t>ヨシノ</t>
    </rPh>
    <rPh sb="5" eb="6">
      <t>サワ</t>
    </rPh>
    <rPh sb="6" eb="8">
      <t>チナイ</t>
    </rPh>
    <phoneticPr fontId="3"/>
  </si>
  <si>
    <t>1500</t>
    <phoneticPr fontId="3"/>
  </si>
  <si>
    <t>一迫字大川口熊沢地内</t>
    <rPh sb="0" eb="2">
      <t>イチハザマ</t>
    </rPh>
    <rPh sb="2" eb="3">
      <t>アザ</t>
    </rPh>
    <rPh sb="3" eb="6">
      <t>オオカワグチ</t>
    </rPh>
    <rPh sb="6" eb="8">
      <t>クマサワ</t>
    </rPh>
    <rPh sb="8" eb="10">
      <t>チナイ</t>
    </rPh>
    <phoneticPr fontId="3"/>
  </si>
  <si>
    <t>0400</t>
    <phoneticPr fontId="3"/>
  </si>
  <si>
    <t>栗駒猿飛来大長根地内</t>
    <rPh sb="0" eb="2">
      <t>クリコマ</t>
    </rPh>
    <rPh sb="2" eb="4">
      <t>サルトビ</t>
    </rPh>
    <rPh sb="4" eb="5">
      <t>ク</t>
    </rPh>
    <rPh sb="5" eb="6">
      <t>オオ</t>
    </rPh>
    <rPh sb="6" eb="8">
      <t>ナガネ</t>
    </rPh>
    <rPh sb="8" eb="10">
      <t>チナイ</t>
    </rPh>
    <phoneticPr fontId="3"/>
  </si>
  <si>
    <t>1110</t>
    <phoneticPr fontId="3"/>
  </si>
  <si>
    <t>花山字本沢滝ノ沢地内</t>
    <rPh sb="0" eb="2">
      <t>ハナヤマ</t>
    </rPh>
    <rPh sb="2" eb="3">
      <t>アザ</t>
    </rPh>
    <rPh sb="3" eb="5">
      <t>モトサワ</t>
    </rPh>
    <rPh sb="5" eb="6">
      <t>タキ</t>
    </rPh>
    <rPh sb="7" eb="8">
      <t>サワ</t>
    </rPh>
    <rPh sb="8" eb="10">
      <t>チナイ</t>
    </rPh>
    <phoneticPr fontId="3"/>
  </si>
  <si>
    <t>1635</t>
    <phoneticPr fontId="3"/>
  </si>
  <si>
    <t>高清水宮脇地内</t>
    <rPh sb="0" eb="3">
      <t>タカシミズ</t>
    </rPh>
    <rPh sb="3" eb="5">
      <t>ミヤワキ</t>
    </rPh>
    <rPh sb="5" eb="7">
      <t>チナイ</t>
    </rPh>
    <phoneticPr fontId="3"/>
  </si>
  <si>
    <t>1750</t>
    <phoneticPr fontId="3"/>
  </si>
  <si>
    <t>鶯沢南郷大竹地内</t>
    <rPh sb="0" eb="1">
      <t>ウグイス</t>
    </rPh>
    <rPh sb="1" eb="2">
      <t>サワ</t>
    </rPh>
    <rPh sb="2" eb="4">
      <t>ナンゴウ</t>
    </rPh>
    <rPh sb="4" eb="6">
      <t>オオタケ</t>
    </rPh>
    <rPh sb="6" eb="8">
      <t>チナイ</t>
    </rPh>
    <phoneticPr fontId="3"/>
  </si>
  <si>
    <t>電波塔</t>
    <rPh sb="0" eb="3">
      <t>デンパトウ</t>
    </rPh>
    <phoneticPr fontId="3"/>
  </si>
  <si>
    <t>遠刈田温泉字上ノ原地内</t>
    <rPh sb="0" eb="3">
      <t>トオガッタ</t>
    </rPh>
    <rPh sb="3" eb="5">
      <t>オンセン</t>
    </rPh>
    <rPh sb="5" eb="6">
      <t>アザ</t>
    </rPh>
    <rPh sb="6" eb="7">
      <t>ウエ</t>
    </rPh>
    <rPh sb="8" eb="9">
      <t>ハラ</t>
    </rPh>
    <rPh sb="9" eb="11">
      <t>チナイ</t>
    </rPh>
    <phoneticPr fontId="3"/>
  </si>
  <si>
    <t>駐車場</t>
    <rPh sb="0" eb="3">
      <t>チュウシャジョウ</t>
    </rPh>
    <phoneticPr fontId="3"/>
  </si>
  <si>
    <t>0030</t>
    <phoneticPr fontId="3"/>
  </si>
  <si>
    <t>仙台市太白区</t>
    <rPh sb="0" eb="3">
      <t>センダイシ</t>
    </rPh>
    <rPh sb="3" eb="6">
      <t>タイハクク</t>
    </rPh>
    <phoneticPr fontId="3"/>
  </si>
  <si>
    <t>秋保町境野字羽山</t>
    <rPh sb="0" eb="3">
      <t>アキウマチ</t>
    </rPh>
    <rPh sb="3" eb="4">
      <t>サカイ</t>
    </rPh>
    <rPh sb="4" eb="5">
      <t>ノ</t>
    </rPh>
    <rPh sb="5" eb="6">
      <t>アザ</t>
    </rPh>
    <rPh sb="6" eb="8">
      <t>ハヤマ</t>
    </rPh>
    <phoneticPr fontId="3"/>
  </si>
  <si>
    <t>1900</t>
    <phoneticPr fontId="3"/>
  </si>
  <si>
    <t>秋保町境野字中原地内</t>
    <rPh sb="0" eb="3">
      <t>アキウマチ</t>
    </rPh>
    <rPh sb="3" eb="4">
      <t>サカイ</t>
    </rPh>
    <rPh sb="4" eb="5">
      <t>ノ</t>
    </rPh>
    <rPh sb="5" eb="6">
      <t>アザ</t>
    </rPh>
    <rPh sb="6" eb="8">
      <t>ナカハラ</t>
    </rPh>
    <rPh sb="8" eb="10">
      <t>チナイ</t>
    </rPh>
    <phoneticPr fontId="3"/>
  </si>
  <si>
    <t>0745</t>
    <phoneticPr fontId="3"/>
  </si>
  <si>
    <t>宮床字松倉</t>
    <rPh sb="0" eb="1">
      <t>ミヤ</t>
    </rPh>
    <rPh sb="1" eb="2">
      <t>ユカ</t>
    </rPh>
    <rPh sb="2" eb="3">
      <t>アザ</t>
    </rPh>
    <rPh sb="3" eb="5">
      <t>マツクラ</t>
    </rPh>
    <phoneticPr fontId="3"/>
  </si>
  <si>
    <t>1640</t>
    <phoneticPr fontId="3"/>
  </si>
  <si>
    <t>北部</t>
    <rPh sb="0" eb="2">
      <t>ホクブ</t>
    </rPh>
    <phoneticPr fontId="3"/>
  </si>
  <si>
    <t>加美町</t>
    <rPh sb="0" eb="3">
      <t>カミマチ</t>
    </rPh>
    <phoneticPr fontId="3"/>
  </si>
  <si>
    <t>中嶋明神下地内</t>
    <rPh sb="0" eb="2">
      <t>ナカジマ</t>
    </rPh>
    <rPh sb="2" eb="4">
      <t>ミョウジン</t>
    </rPh>
    <rPh sb="4" eb="5">
      <t>シタ</t>
    </rPh>
    <rPh sb="5" eb="7">
      <t>チナイ</t>
    </rPh>
    <phoneticPr fontId="3"/>
  </si>
  <si>
    <t>その他</t>
    <rPh sb="2" eb="3">
      <t>タ</t>
    </rPh>
    <phoneticPr fontId="3"/>
  </si>
  <si>
    <t>橋</t>
    <rPh sb="0" eb="1">
      <t>ハシ</t>
    </rPh>
    <phoneticPr fontId="3"/>
  </si>
  <si>
    <t>移動</t>
    <rPh sb="0" eb="2">
      <t>イドウ</t>
    </rPh>
    <phoneticPr fontId="3"/>
  </si>
  <si>
    <t>川上流へ</t>
    <rPh sb="0" eb="1">
      <t>カワ</t>
    </rPh>
    <rPh sb="1" eb="3">
      <t>ジョウリュウ</t>
    </rPh>
    <phoneticPr fontId="3"/>
  </si>
  <si>
    <t>0730</t>
    <phoneticPr fontId="3"/>
  </si>
  <si>
    <t>作並字椚の沢地内</t>
    <rPh sb="0" eb="2">
      <t>サクナミ</t>
    </rPh>
    <rPh sb="2" eb="3">
      <t>アザ</t>
    </rPh>
    <rPh sb="3" eb="4">
      <t>クヌギ</t>
    </rPh>
    <rPh sb="5" eb="6">
      <t>サワ</t>
    </rPh>
    <rPh sb="6" eb="8">
      <t>チナイ</t>
    </rPh>
    <phoneticPr fontId="3"/>
  </si>
  <si>
    <t>駅構内</t>
    <rPh sb="0" eb="3">
      <t>エキコウナイ</t>
    </rPh>
    <phoneticPr fontId="3"/>
  </si>
  <si>
    <t>北へ</t>
    <rPh sb="0" eb="1">
      <t>キタ</t>
    </rPh>
    <phoneticPr fontId="3"/>
  </si>
  <si>
    <t>0030</t>
    <phoneticPr fontId="3"/>
  </si>
  <si>
    <t>仙台</t>
    <rPh sb="0" eb="2">
      <t>センダイ</t>
    </rPh>
    <phoneticPr fontId="3"/>
  </si>
  <si>
    <t>大郷町</t>
    <rPh sb="0" eb="3">
      <t>オオサトチョウ</t>
    </rPh>
    <phoneticPr fontId="3"/>
  </si>
  <si>
    <t>東成田北沢山地内</t>
    <rPh sb="0" eb="2">
      <t>ヒガシナリ</t>
    </rPh>
    <rPh sb="2" eb="3">
      <t>タ</t>
    </rPh>
    <rPh sb="3" eb="4">
      <t>キタ</t>
    </rPh>
    <rPh sb="4" eb="6">
      <t>サワヤマ</t>
    </rPh>
    <rPh sb="6" eb="8">
      <t>チナイ</t>
    </rPh>
    <phoneticPr fontId="3"/>
  </si>
  <si>
    <t>山林</t>
    <rPh sb="0" eb="2">
      <t>サンリン</t>
    </rPh>
    <phoneticPr fontId="3"/>
  </si>
  <si>
    <t>山林へ</t>
    <rPh sb="0" eb="2">
      <t>サンリン</t>
    </rPh>
    <phoneticPr fontId="3"/>
  </si>
  <si>
    <t>1330</t>
    <phoneticPr fontId="3"/>
  </si>
  <si>
    <t>栗原市</t>
    <rPh sb="0" eb="3">
      <t>クリハラシ</t>
    </rPh>
    <phoneticPr fontId="3"/>
  </si>
  <si>
    <t>一迫字新百目木地内</t>
    <rPh sb="0" eb="2">
      <t>イチハサマ</t>
    </rPh>
    <rPh sb="2" eb="3">
      <t>アザ</t>
    </rPh>
    <rPh sb="3" eb="4">
      <t>シン</t>
    </rPh>
    <rPh sb="4" eb="7">
      <t>ドウメキ</t>
    </rPh>
    <rPh sb="7" eb="9">
      <t>ジナイ</t>
    </rPh>
    <phoneticPr fontId="3"/>
  </si>
  <si>
    <t>道路</t>
    <rPh sb="0" eb="2">
      <t>ドウロ</t>
    </rPh>
    <phoneticPr fontId="3"/>
  </si>
  <si>
    <t>瀬峰柴ノ脇地内</t>
    <phoneticPr fontId="3"/>
  </si>
  <si>
    <t>栗原市</t>
    <phoneticPr fontId="3"/>
  </si>
  <si>
    <t>栗原</t>
    <rPh sb="0" eb="2">
      <t>クリハラ</t>
    </rPh>
    <phoneticPr fontId="3"/>
  </si>
  <si>
    <t>1620</t>
    <phoneticPr fontId="3"/>
  </si>
  <si>
    <t>霊園内</t>
    <rPh sb="0" eb="2">
      <t>レイエン</t>
    </rPh>
    <rPh sb="2" eb="3">
      <t>ナイ</t>
    </rPh>
    <phoneticPr fontId="3"/>
  </si>
  <si>
    <t>1100</t>
    <phoneticPr fontId="3"/>
  </si>
  <si>
    <t>栗駒沼倉大峰地内</t>
    <rPh sb="0" eb="2">
      <t>クリコマ</t>
    </rPh>
    <rPh sb="2" eb="4">
      <t>ヌマクラ</t>
    </rPh>
    <rPh sb="4" eb="6">
      <t>オオミネ</t>
    </rPh>
    <rPh sb="6" eb="8">
      <t>チナイ</t>
    </rPh>
    <phoneticPr fontId="3"/>
  </si>
  <si>
    <t>畑</t>
    <rPh sb="0" eb="1">
      <t>ハタケ</t>
    </rPh>
    <phoneticPr fontId="3"/>
  </si>
  <si>
    <t>不明</t>
    <rPh sb="0" eb="2">
      <t>フメイ</t>
    </rPh>
    <phoneticPr fontId="3"/>
  </si>
  <si>
    <t>1710</t>
    <phoneticPr fontId="3"/>
  </si>
  <si>
    <t>富谷市</t>
    <rPh sb="0" eb="2">
      <t>トミヤ</t>
    </rPh>
    <rPh sb="2" eb="3">
      <t>シ</t>
    </rPh>
    <phoneticPr fontId="3"/>
  </si>
  <si>
    <t>成田３丁目地内</t>
    <rPh sb="0" eb="2">
      <t>ナリタ</t>
    </rPh>
    <rPh sb="3" eb="5">
      <t>チョウメ</t>
    </rPh>
    <rPh sb="5" eb="7">
      <t>チナイ</t>
    </rPh>
    <phoneticPr fontId="3"/>
  </si>
  <si>
    <t>1530</t>
    <phoneticPr fontId="3"/>
  </si>
  <si>
    <t>大崎市</t>
    <rPh sb="0" eb="3">
      <t>オオサキシ</t>
    </rPh>
    <phoneticPr fontId="3"/>
  </si>
  <si>
    <t>鳴子温泉字町地内</t>
    <rPh sb="0" eb="2">
      <t>ナルコ</t>
    </rPh>
    <rPh sb="2" eb="4">
      <t>オンセン</t>
    </rPh>
    <rPh sb="4" eb="5">
      <t>アザ</t>
    </rPh>
    <rPh sb="5" eb="6">
      <t>マチ</t>
    </rPh>
    <rPh sb="6" eb="8">
      <t>チナイ</t>
    </rPh>
    <phoneticPr fontId="3"/>
  </si>
  <si>
    <t>農場内</t>
    <rPh sb="0" eb="2">
      <t>ノウジョウ</t>
    </rPh>
    <rPh sb="2" eb="3">
      <t>ナイ</t>
    </rPh>
    <phoneticPr fontId="3"/>
  </si>
  <si>
    <t>0630</t>
    <phoneticPr fontId="3"/>
  </si>
  <si>
    <t>鳴子温泉字大口地内</t>
    <rPh sb="0" eb="2">
      <t>ナルコ</t>
    </rPh>
    <rPh sb="2" eb="4">
      <t>オンセン</t>
    </rPh>
    <rPh sb="4" eb="5">
      <t>アザ</t>
    </rPh>
    <rPh sb="5" eb="7">
      <t>オオグチ</t>
    </rPh>
    <rPh sb="7" eb="9">
      <t>チナイ</t>
    </rPh>
    <phoneticPr fontId="3"/>
  </si>
  <si>
    <t>川</t>
    <rPh sb="0" eb="1">
      <t>カワ</t>
    </rPh>
    <phoneticPr fontId="3"/>
  </si>
  <si>
    <t>1830</t>
    <phoneticPr fontId="3"/>
  </si>
  <si>
    <t>鳴子温泉字赤湯地内</t>
    <rPh sb="0" eb="2">
      <t>ナルコ</t>
    </rPh>
    <rPh sb="2" eb="4">
      <t>オンセン</t>
    </rPh>
    <rPh sb="4" eb="5">
      <t>アザ</t>
    </rPh>
    <rPh sb="5" eb="7">
      <t>アカユ</t>
    </rPh>
    <rPh sb="7" eb="9">
      <t>チナイ</t>
    </rPh>
    <phoneticPr fontId="3"/>
  </si>
  <si>
    <t>道路を横断</t>
    <rPh sb="0" eb="2">
      <t>ドウロ</t>
    </rPh>
    <rPh sb="3" eb="5">
      <t>オウダン</t>
    </rPh>
    <phoneticPr fontId="3"/>
  </si>
  <si>
    <t>1000</t>
    <phoneticPr fontId="3"/>
  </si>
  <si>
    <t>仙台市青葉区</t>
    <rPh sb="0" eb="3">
      <t>センダイシ</t>
    </rPh>
    <rPh sb="3" eb="6">
      <t>アオバク</t>
    </rPh>
    <phoneticPr fontId="3"/>
  </si>
  <si>
    <t>上愛子字折葉</t>
    <rPh sb="0" eb="3">
      <t>カミアヤシ</t>
    </rPh>
    <rPh sb="3" eb="4">
      <t>アザ</t>
    </rPh>
    <rPh sb="4" eb="5">
      <t>オ</t>
    </rPh>
    <rPh sb="5" eb="6">
      <t>ハ</t>
    </rPh>
    <phoneticPr fontId="3"/>
  </si>
  <si>
    <t>1055</t>
    <phoneticPr fontId="3"/>
  </si>
  <si>
    <t>明石四反目地内</t>
    <rPh sb="0" eb="2">
      <t>アカイシ</t>
    </rPh>
    <rPh sb="2" eb="3">
      <t>ヨン</t>
    </rPh>
    <rPh sb="3" eb="5">
      <t>ハンモク</t>
    </rPh>
    <rPh sb="5" eb="7">
      <t>チナイ</t>
    </rPh>
    <phoneticPr fontId="3"/>
  </si>
  <si>
    <t>1255</t>
    <phoneticPr fontId="3"/>
  </si>
  <si>
    <t>大和町</t>
    <rPh sb="0" eb="3">
      <t>タイワチョウ</t>
    </rPh>
    <phoneticPr fontId="3"/>
  </si>
  <si>
    <t>吉田字欠ノ上古屋敷</t>
    <rPh sb="0" eb="2">
      <t>ヨシダ</t>
    </rPh>
    <rPh sb="2" eb="3">
      <t>アザ</t>
    </rPh>
    <rPh sb="3" eb="4">
      <t>カ</t>
    </rPh>
    <rPh sb="5" eb="6">
      <t>ウエ</t>
    </rPh>
    <rPh sb="6" eb="9">
      <t>フルヤシキ</t>
    </rPh>
    <phoneticPr fontId="3"/>
  </si>
  <si>
    <t>1046</t>
    <phoneticPr fontId="3"/>
  </si>
  <si>
    <t>西成田南田地内</t>
    <rPh sb="0" eb="2">
      <t>ニシナリ</t>
    </rPh>
    <rPh sb="2" eb="3">
      <t>タ</t>
    </rPh>
    <rPh sb="3" eb="5">
      <t>ミナミダ</t>
    </rPh>
    <rPh sb="5" eb="7">
      <t>チナイ</t>
    </rPh>
    <phoneticPr fontId="3"/>
  </si>
  <si>
    <t>西へ</t>
    <rPh sb="0" eb="1">
      <t>ニシ</t>
    </rPh>
    <phoneticPr fontId="3"/>
  </si>
  <si>
    <t>1842</t>
    <phoneticPr fontId="3"/>
  </si>
  <si>
    <t>一迫柳目字中の向地内</t>
    <rPh sb="0" eb="2">
      <t>イチハザマ</t>
    </rPh>
    <rPh sb="2" eb="3">
      <t>ヤナギ</t>
    </rPh>
    <rPh sb="3" eb="4">
      <t>メ</t>
    </rPh>
    <rPh sb="4" eb="5">
      <t>アザ</t>
    </rPh>
    <rPh sb="5" eb="6">
      <t>ナカ</t>
    </rPh>
    <rPh sb="7" eb="8">
      <t>ム</t>
    </rPh>
    <rPh sb="8" eb="10">
      <t>チナイ</t>
    </rPh>
    <phoneticPr fontId="3"/>
  </si>
  <si>
    <t>1700</t>
    <phoneticPr fontId="3"/>
  </si>
  <si>
    <t>築館字築館新八ツ沢地内</t>
    <rPh sb="0" eb="2">
      <t>ツキダテ</t>
    </rPh>
    <rPh sb="2" eb="3">
      <t>アザ</t>
    </rPh>
    <rPh sb="3" eb="5">
      <t>ツキダテ</t>
    </rPh>
    <rPh sb="5" eb="6">
      <t>シン</t>
    </rPh>
    <rPh sb="6" eb="7">
      <t>ヤ</t>
    </rPh>
    <rPh sb="8" eb="9">
      <t>サワ</t>
    </rPh>
    <rPh sb="9" eb="11">
      <t>チナイ</t>
    </rPh>
    <phoneticPr fontId="3"/>
  </si>
  <si>
    <t>0415</t>
    <phoneticPr fontId="3"/>
  </si>
  <si>
    <t>栗駒沼倉耕英東地内</t>
    <rPh sb="0" eb="2">
      <t>クリコマ</t>
    </rPh>
    <rPh sb="2" eb="4">
      <t>ヌマクラ</t>
    </rPh>
    <rPh sb="4" eb="5">
      <t>タガヤ</t>
    </rPh>
    <rPh sb="5" eb="6">
      <t>エイ</t>
    </rPh>
    <rPh sb="6" eb="7">
      <t>ヒガシ</t>
    </rPh>
    <rPh sb="7" eb="9">
      <t>ジナイ</t>
    </rPh>
    <phoneticPr fontId="3"/>
  </si>
  <si>
    <t>採食中</t>
    <rPh sb="0" eb="2">
      <t>サイショク</t>
    </rPh>
    <rPh sb="2" eb="3">
      <t>チュウ</t>
    </rPh>
    <phoneticPr fontId="3"/>
  </si>
  <si>
    <t>イチゴ</t>
    <phoneticPr fontId="3"/>
  </si>
  <si>
    <t>電気柵</t>
    <rPh sb="0" eb="3">
      <t>デンキサク</t>
    </rPh>
    <phoneticPr fontId="3"/>
  </si>
  <si>
    <t>0600</t>
    <phoneticPr fontId="3"/>
  </si>
  <si>
    <t>1300</t>
    <phoneticPr fontId="3"/>
  </si>
  <si>
    <t>住宅地</t>
    <rPh sb="0" eb="3">
      <t>ジュウタクチ</t>
    </rPh>
    <phoneticPr fontId="3"/>
  </si>
  <si>
    <t>鳴子温泉字沢目木地内</t>
    <rPh sb="0" eb="2">
      <t>ナルコ</t>
    </rPh>
    <rPh sb="2" eb="4">
      <t>オンセン</t>
    </rPh>
    <rPh sb="4" eb="5">
      <t>アザ</t>
    </rPh>
    <rPh sb="5" eb="6">
      <t>サワ</t>
    </rPh>
    <rPh sb="6" eb="7">
      <t>メ</t>
    </rPh>
    <rPh sb="7" eb="8">
      <t>キ</t>
    </rPh>
    <rPh sb="8" eb="10">
      <t>チナイ</t>
    </rPh>
    <phoneticPr fontId="3"/>
  </si>
  <si>
    <t>1750</t>
    <phoneticPr fontId="3"/>
  </si>
  <si>
    <t>築館字照越永平地内</t>
    <rPh sb="0" eb="2">
      <t>ツキダテ</t>
    </rPh>
    <rPh sb="2" eb="3">
      <t>アザ</t>
    </rPh>
    <rPh sb="3" eb="5">
      <t>テルコシ</t>
    </rPh>
    <rPh sb="5" eb="6">
      <t>ナガ</t>
    </rPh>
    <rPh sb="6" eb="7">
      <t>ヒラ</t>
    </rPh>
    <rPh sb="7" eb="9">
      <t>チナイ</t>
    </rPh>
    <phoneticPr fontId="3"/>
  </si>
  <si>
    <t>鶯沢南郷五輪原地内</t>
    <rPh sb="0" eb="1">
      <t>ウグイス</t>
    </rPh>
    <rPh sb="1" eb="2">
      <t>サワ</t>
    </rPh>
    <rPh sb="2" eb="4">
      <t>ナンゴウ</t>
    </rPh>
    <rPh sb="4" eb="6">
      <t>ゴリン</t>
    </rPh>
    <rPh sb="6" eb="7">
      <t>ハラ</t>
    </rPh>
    <rPh sb="7" eb="9">
      <t>チナイ</t>
    </rPh>
    <phoneticPr fontId="3"/>
  </si>
  <si>
    <t>川へ</t>
    <rPh sb="0" eb="1">
      <t>カワ</t>
    </rPh>
    <phoneticPr fontId="3"/>
  </si>
  <si>
    <t>1400</t>
    <phoneticPr fontId="3"/>
  </si>
  <si>
    <t>大衡村</t>
    <rPh sb="0" eb="3">
      <t>オオヒラムラ</t>
    </rPh>
    <phoneticPr fontId="3"/>
  </si>
  <si>
    <t>大衡字尾西地内</t>
    <rPh sb="0" eb="2">
      <t>オオヒラ</t>
    </rPh>
    <rPh sb="2" eb="3">
      <t>アザ</t>
    </rPh>
    <rPh sb="3" eb="5">
      <t>オニシ</t>
    </rPh>
    <rPh sb="5" eb="7">
      <t>チナイ</t>
    </rPh>
    <phoneticPr fontId="3"/>
  </si>
  <si>
    <t>新川字岩谷堂西</t>
    <rPh sb="0" eb="2">
      <t>シンカワ</t>
    </rPh>
    <rPh sb="2" eb="3">
      <t>アザ</t>
    </rPh>
    <rPh sb="3" eb="5">
      <t>イワタニ</t>
    </rPh>
    <rPh sb="5" eb="6">
      <t>ドウ</t>
    </rPh>
    <rPh sb="6" eb="7">
      <t>ニシ</t>
    </rPh>
    <phoneticPr fontId="3"/>
  </si>
  <si>
    <t>食痕</t>
    <rPh sb="0" eb="2">
      <t>ショッコン</t>
    </rPh>
    <phoneticPr fontId="3"/>
  </si>
  <si>
    <t>ケイフン</t>
    <phoneticPr fontId="3"/>
  </si>
  <si>
    <t>1815</t>
    <phoneticPr fontId="3"/>
  </si>
  <si>
    <t>三本木伊賀字高野地内</t>
    <rPh sb="0" eb="3">
      <t>サンボンギ</t>
    </rPh>
    <rPh sb="3" eb="5">
      <t>イガ</t>
    </rPh>
    <rPh sb="5" eb="6">
      <t>アザ</t>
    </rPh>
    <rPh sb="6" eb="8">
      <t>タカノ</t>
    </rPh>
    <rPh sb="8" eb="10">
      <t>チナイ</t>
    </rPh>
    <phoneticPr fontId="3"/>
  </si>
  <si>
    <t>0545</t>
    <phoneticPr fontId="3"/>
  </si>
  <si>
    <t>気仙沼</t>
    <rPh sb="0" eb="3">
      <t>ケセンヌマ</t>
    </rPh>
    <phoneticPr fontId="3"/>
  </si>
  <si>
    <t>気仙沼市</t>
    <rPh sb="0" eb="4">
      <t>ケセンヌマシ</t>
    </rPh>
    <phoneticPr fontId="3"/>
  </si>
  <si>
    <t>唐桑町只越</t>
    <rPh sb="0" eb="2">
      <t>カラクワ</t>
    </rPh>
    <rPh sb="2" eb="3">
      <t>マチ</t>
    </rPh>
    <rPh sb="3" eb="5">
      <t>タダコシ</t>
    </rPh>
    <phoneticPr fontId="3"/>
  </si>
  <si>
    <t>足跡</t>
    <rPh sb="0" eb="2">
      <t>アシアト</t>
    </rPh>
    <phoneticPr fontId="3"/>
  </si>
  <si>
    <t>1800</t>
    <phoneticPr fontId="3"/>
  </si>
  <si>
    <t>大峠山</t>
    <rPh sb="0" eb="1">
      <t>オオ</t>
    </rPh>
    <rPh sb="1" eb="2">
      <t>トウゲ</t>
    </rPh>
    <rPh sb="2" eb="3">
      <t>ヤマ</t>
    </rPh>
    <phoneticPr fontId="3"/>
  </si>
  <si>
    <t>1000</t>
    <phoneticPr fontId="3"/>
  </si>
  <si>
    <t>唐桑町石浜林道</t>
    <rPh sb="0" eb="2">
      <t>カラクワ</t>
    </rPh>
    <rPh sb="2" eb="3">
      <t>マチ</t>
    </rPh>
    <rPh sb="3" eb="5">
      <t>イシハマ</t>
    </rPh>
    <rPh sb="5" eb="7">
      <t>リンドウ</t>
    </rPh>
    <phoneticPr fontId="3"/>
  </si>
  <si>
    <t>1350</t>
    <phoneticPr fontId="3"/>
  </si>
  <si>
    <t>南三陸町</t>
    <rPh sb="0" eb="4">
      <t>ミナミサンリクチョウ</t>
    </rPh>
    <phoneticPr fontId="3"/>
  </si>
  <si>
    <t>入谷字林際地内</t>
    <rPh sb="0" eb="2">
      <t>イリヤ</t>
    </rPh>
    <rPh sb="2" eb="3">
      <t>アザ</t>
    </rPh>
    <rPh sb="3" eb="4">
      <t>リン</t>
    </rPh>
    <rPh sb="4" eb="5">
      <t>キワ</t>
    </rPh>
    <rPh sb="5" eb="7">
      <t>チナイ</t>
    </rPh>
    <phoneticPr fontId="3"/>
  </si>
  <si>
    <t>宅地</t>
    <rPh sb="0" eb="2">
      <t>タクチ</t>
    </rPh>
    <phoneticPr fontId="3"/>
  </si>
  <si>
    <t>0000</t>
    <phoneticPr fontId="3"/>
  </si>
  <si>
    <t>仙台市泉区</t>
    <rPh sb="0" eb="3">
      <t>センダイシ</t>
    </rPh>
    <rPh sb="3" eb="5">
      <t>イズミク</t>
    </rPh>
    <phoneticPr fontId="3"/>
  </si>
  <si>
    <t>朴沢字畑田地内</t>
    <rPh sb="0" eb="1">
      <t>パク</t>
    </rPh>
    <rPh sb="1" eb="2">
      <t>サワ</t>
    </rPh>
    <rPh sb="2" eb="3">
      <t>アザ</t>
    </rPh>
    <rPh sb="3" eb="4">
      <t>ハタケ</t>
    </rPh>
    <rPh sb="4" eb="5">
      <t>タ</t>
    </rPh>
    <rPh sb="5" eb="7">
      <t>チナイ</t>
    </rPh>
    <phoneticPr fontId="3"/>
  </si>
  <si>
    <t>0830</t>
    <phoneticPr fontId="3"/>
  </si>
  <si>
    <t>根白石字東鹿野山下</t>
    <rPh sb="0" eb="3">
      <t>ネノシロイシ</t>
    </rPh>
    <rPh sb="3" eb="4">
      <t>アザ</t>
    </rPh>
    <rPh sb="4" eb="5">
      <t>ヒガシ</t>
    </rPh>
    <rPh sb="5" eb="7">
      <t>シカノ</t>
    </rPh>
    <rPh sb="7" eb="9">
      <t>ヤマシタ</t>
    </rPh>
    <phoneticPr fontId="3"/>
  </si>
  <si>
    <t>下流へ</t>
    <rPh sb="0" eb="2">
      <t>カリュウ</t>
    </rPh>
    <phoneticPr fontId="3"/>
  </si>
  <si>
    <t>1040</t>
    <phoneticPr fontId="3"/>
  </si>
  <si>
    <t>根白石字愛宕下地内</t>
    <rPh sb="0" eb="3">
      <t>ネノシロイシ</t>
    </rPh>
    <rPh sb="3" eb="4">
      <t>アザ</t>
    </rPh>
    <rPh sb="4" eb="6">
      <t>アタゴ</t>
    </rPh>
    <rPh sb="6" eb="7">
      <t>シタ</t>
    </rPh>
    <rPh sb="7" eb="9">
      <t>チナイ</t>
    </rPh>
    <phoneticPr fontId="3"/>
  </si>
  <si>
    <t>1843</t>
    <phoneticPr fontId="3"/>
  </si>
  <si>
    <t>東部</t>
    <rPh sb="0" eb="2">
      <t>トウブ</t>
    </rPh>
    <phoneticPr fontId="3"/>
  </si>
  <si>
    <t>石巻市</t>
    <rPh sb="0" eb="3">
      <t>イシノマキシ</t>
    </rPh>
    <phoneticPr fontId="3"/>
  </si>
  <si>
    <t>北上町十三浜字長塩谷地内</t>
    <rPh sb="0" eb="3">
      <t>キタカミマチ</t>
    </rPh>
    <rPh sb="3" eb="5">
      <t>ジュウサン</t>
    </rPh>
    <rPh sb="5" eb="6">
      <t>ハマ</t>
    </rPh>
    <rPh sb="6" eb="7">
      <t>アザ</t>
    </rPh>
    <rPh sb="7" eb="8">
      <t>チョウ</t>
    </rPh>
    <rPh sb="8" eb="10">
      <t>シオタニ</t>
    </rPh>
    <rPh sb="10" eb="11">
      <t>チ</t>
    </rPh>
    <rPh sb="11" eb="12">
      <t>ナイ</t>
    </rPh>
    <phoneticPr fontId="3"/>
  </si>
  <si>
    <t>1520</t>
    <phoneticPr fontId="3"/>
  </si>
  <si>
    <t>古川南沢字氷室地内</t>
    <rPh sb="0" eb="2">
      <t>フルカワ</t>
    </rPh>
    <rPh sb="2" eb="4">
      <t>ミナミサワ</t>
    </rPh>
    <rPh sb="4" eb="5">
      <t>アザ</t>
    </rPh>
    <rPh sb="5" eb="7">
      <t>ヒムロ</t>
    </rPh>
    <rPh sb="7" eb="9">
      <t>チナイ</t>
    </rPh>
    <phoneticPr fontId="3"/>
  </si>
  <si>
    <t>田</t>
    <rPh sb="0" eb="1">
      <t>タ</t>
    </rPh>
    <phoneticPr fontId="3"/>
  </si>
  <si>
    <t>0645</t>
    <phoneticPr fontId="3"/>
  </si>
  <si>
    <t>穀田土間沢地内</t>
    <rPh sb="0" eb="1">
      <t>コク</t>
    </rPh>
    <rPh sb="1" eb="2">
      <t>タ</t>
    </rPh>
    <rPh sb="2" eb="4">
      <t>ドマ</t>
    </rPh>
    <rPh sb="4" eb="5">
      <t>サワ</t>
    </rPh>
    <rPh sb="5" eb="7">
      <t>チナイ</t>
    </rPh>
    <phoneticPr fontId="3"/>
  </si>
  <si>
    <t>0750</t>
    <phoneticPr fontId="3"/>
  </si>
  <si>
    <t>宮崎字坂下地内</t>
    <rPh sb="0" eb="2">
      <t>ミヤザキ</t>
    </rPh>
    <rPh sb="2" eb="3">
      <t>アザ</t>
    </rPh>
    <rPh sb="3" eb="5">
      <t>サカシタ</t>
    </rPh>
    <rPh sb="5" eb="7">
      <t>チナイ</t>
    </rPh>
    <phoneticPr fontId="3"/>
  </si>
  <si>
    <t>田</t>
    <rPh sb="0" eb="1">
      <t>タ</t>
    </rPh>
    <phoneticPr fontId="3"/>
  </si>
  <si>
    <t>移動</t>
    <rPh sb="0" eb="2">
      <t>イドウ</t>
    </rPh>
    <phoneticPr fontId="3"/>
  </si>
  <si>
    <t>1000</t>
    <phoneticPr fontId="3"/>
  </si>
  <si>
    <t>大崎市</t>
    <rPh sb="0" eb="3">
      <t>オオサキシ</t>
    </rPh>
    <phoneticPr fontId="3"/>
  </si>
  <si>
    <t>岩出山字下真山中里地内</t>
    <rPh sb="0" eb="3">
      <t>イワデヤマ</t>
    </rPh>
    <rPh sb="3" eb="4">
      <t>アザ</t>
    </rPh>
    <rPh sb="4" eb="5">
      <t>シタ</t>
    </rPh>
    <rPh sb="5" eb="7">
      <t>マヤマ</t>
    </rPh>
    <rPh sb="7" eb="9">
      <t>ナカザト</t>
    </rPh>
    <rPh sb="9" eb="11">
      <t>チナイ</t>
    </rPh>
    <phoneticPr fontId="3"/>
  </si>
  <si>
    <t>道路</t>
    <rPh sb="0" eb="2">
      <t>ドウロ</t>
    </rPh>
    <phoneticPr fontId="3"/>
  </si>
  <si>
    <t>1500</t>
    <phoneticPr fontId="3"/>
  </si>
  <si>
    <t>鳴子温泉鬼首字岩入地内</t>
    <rPh sb="0" eb="2">
      <t>ナルコ</t>
    </rPh>
    <rPh sb="2" eb="4">
      <t>オンセン</t>
    </rPh>
    <rPh sb="4" eb="6">
      <t>オニコウベ</t>
    </rPh>
    <rPh sb="6" eb="7">
      <t>アザ</t>
    </rPh>
    <rPh sb="7" eb="8">
      <t>イワ</t>
    </rPh>
    <rPh sb="8" eb="9">
      <t>イ</t>
    </rPh>
    <rPh sb="9" eb="11">
      <t>チナイ</t>
    </rPh>
    <phoneticPr fontId="3"/>
  </si>
  <si>
    <t>その他</t>
    <rPh sb="2" eb="3">
      <t>タ</t>
    </rPh>
    <phoneticPr fontId="3"/>
  </si>
  <si>
    <t>宅地</t>
    <rPh sb="0" eb="2">
      <t>タクチ</t>
    </rPh>
    <phoneticPr fontId="3"/>
  </si>
  <si>
    <t>採食中</t>
    <rPh sb="0" eb="2">
      <t>サイショク</t>
    </rPh>
    <rPh sb="2" eb="3">
      <t>チュウ</t>
    </rPh>
    <phoneticPr fontId="3"/>
  </si>
  <si>
    <t>グミの実</t>
    <rPh sb="3" eb="4">
      <t>ミ</t>
    </rPh>
    <phoneticPr fontId="3"/>
  </si>
  <si>
    <t>爆竹等</t>
    <rPh sb="0" eb="2">
      <t>バクチク</t>
    </rPh>
    <rPh sb="2" eb="3">
      <t>トウ</t>
    </rPh>
    <phoneticPr fontId="3"/>
  </si>
  <si>
    <t>1600</t>
    <phoneticPr fontId="3"/>
  </si>
  <si>
    <t>鳴子温泉字湯元地内</t>
    <rPh sb="0" eb="2">
      <t>ナルコ</t>
    </rPh>
    <rPh sb="2" eb="4">
      <t>オンセン</t>
    </rPh>
    <rPh sb="4" eb="5">
      <t>アザ</t>
    </rPh>
    <rPh sb="5" eb="7">
      <t>ユモト</t>
    </rPh>
    <rPh sb="7" eb="9">
      <t>チナイ</t>
    </rPh>
    <phoneticPr fontId="3"/>
  </si>
  <si>
    <t>私有地内</t>
    <rPh sb="0" eb="3">
      <t>シユウチ</t>
    </rPh>
    <rPh sb="3" eb="4">
      <t>ナイ</t>
    </rPh>
    <phoneticPr fontId="3"/>
  </si>
  <si>
    <t>状況は不明</t>
    <rPh sb="0" eb="2">
      <t>ジョウキョウ</t>
    </rPh>
    <rPh sb="3" eb="5">
      <t>フメイ</t>
    </rPh>
    <phoneticPr fontId="3"/>
  </si>
  <si>
    <t>不明なので対応なし</t>
    <rPh sb="0" eb="2">
      <t>フメイ</t>
    </rPh>
    <rPh sb="5" eb="7">
      <t>タイオウ</t>
    </rPh>
    <phoneticPr fontId="3"/>
  </si>
  <si>
    <t>0930</t>
    <phoneticPr fontId="3"/>
  </si>
  <si>
    <t>米泉字西野鳥屋ヶ崎泥坂</t>
    <rPh sb="0" eb="1">
      <t>コメ</t>
    </rPh>
    <rPh sb="1" eb="2">
      <t>イズミ</t>
    </rPh>
    <rPh sb="2" eb="3">
      <t>アザ</t>
    </rPh>
    <rPh sb="3" eb="5">
      <t>ニシノ</t>
    </rPh>
    <rPh sb="5" eb="7">
      <t>トリヤ</t>
    </rPh>
    <rPh sb="8" eb="9">
      <t>サキ</t>
    </rPh>
    <rPh sb="9" eb="10">
      <t>ドロ</t>
    </rPh>
    <rPh sb="10" eb="11">
      <t>サカ</t>
    </rPh>
    <phoneticPr fontId="3"/>
  </si>
  <si>
    <t>不明</t>
    <rPh sb="0" eb="2">
      <t>フメイ</t>
    </rPh>
    <phoneticPr fontId="3"/>
  </si>
  <si>
    <t>仙台</t>
    <rPh sb="0" eb="2">
      <t>センダイ</t>
    </rPh>
    <phoneticPr fontId="3"/>
  </si>
  <si>
    <t>根白石字上田西付近</t>
    <rPh sb="0" eb="3">
      <t>ネノシロイシ</t>
    </rPh>
    <rPh sb="3" eb="4">
      <t>アザ</t>
    </rPh>
    <rPh sb="4" eb="5">
      <t>ウエ</t>
    </rPh>
    <rPh sb="5" eb="6">
      <t>タ</t>
    </rPh>
    <rPh sb="6" eb="7">
      <t>ニシ</t>
    </rPh>
    <rPh sb="7" eb="9">
      <t>フキン</t>
    </rPh>
    <phoneticPr fontId="3"/>
  </si>
  <si>
    <t>朝方</t>
    <rPh sb="0" eb="2">
      <t>アサガタ</t>
    </rPh>
    <phoneticPr fontId="3"/>
  </si>
  <si>
    <t>栗原市</t>
    <rPh sb="0" eb="3">
      <t>クリハラシ</t>
    </rPh>
    <phoneticPr fontId="3"/>
  </si>
  <si>
    <t>栗駒片子沢半道六地内</t>
    <rPh sb="0" eb="2">
      <t>クリコマ</t>
    </rPh>
    <rPh sb="2" eb="4">
      <t>カタコ</t>
    </rPh>
    <rPh sb="4" eb="5">
      <t>サワ</t>
    </rPh>
    <rPh sb="5" eb="7">
      <t>ハンミチ</t>
    </rPh>
    <rPh sb="7" eb="8">
      <t>ロク</t>
    </rPh>
    <rPh sb="8" eb="10">
      <t>チナイ</t>
    </rPh>
    <phoneticPr fontId="3"/>
  </si>
  <si>
    <t>宅地内</t>
    <rPh sb="0" eb="3">
      <t>タクチナイ</t>
    </rPh>
    <phoneticPr fontId="3"/>
  </si>
  <si>
    <t>食痕</t>
    <rPh sb="0" eb="2">
      <t>ショッコン</t>
    </rPh>
    <phoneticPr fontId="3"/>
  </si>
  <si>
    <t>桃</t>
    <rPh sb="0" eb="1">
      <t>モモ</t>
    </rPh>
    <phoneticPr fontId="3"/>
  </si>
  <si>
    <t>1700</t>
    <phoneticPr fontId="3"/>
  </si>
  <si>
    <t>花山字草木沢荒谷裏地内</t>
    <rPh sb="0" eb="2">
      <t>ハナヤマ</t>
    </rPh>
    <rPh sb="2" eb="3">
      <t>アザ</t>
    </rPh>
    <rPh sb="3" eb="6">
      <t>クサキサワ</t>
    </rPh>
    <rPh sb="6" eb="8">
      <t>アラヤ</t>
    </rPh>
    <rPh sb="8" eb="9">
      <t>ウラ</t>
    </rPh>
    <rPh sb="9" eb="11">
      <t>チナイ</t>
    </rPh>
    <phoneticPr fontId="3"/>
  </si>
  <si>
    <t>道路</t>
    <rPh sb="0" eb="2">
      <t>ドウロ</t>
    </rPh>
    <phoneticPr fontId="3"/>
  </si>
  <si>
    <t>その他</t>
    <rPh sb="2" eb="3">
      <t>タ</t>
    </rPh>
    <phoneticPr fontId="3"/>
  </si>
  <si>
    <t>昼間</t>
    <rPh sb="0" eb="2">
      <t>ヒルマ</t>
    </rPh>
    <phoneticPr fontId="3"/>
  </si>
  <si>
    <t>仙台</t>
    <rPh sb="0" eb="2">
      <t>センダイ</t>
    </rPh>
    <phoneticPr fontId="3"/>
  </si>
  <si>
    <t>仙台市青葉区</t>
    <rPh sb="0" eb="3">
      <t>センダイシ</t>
    </rPh>
    <rPh sb="3" eb="6">
      <t>アオバク</t>
    </rPh>
    <phoneticPr fontId="3"/>
  </si>
  <si>
    <t>大倉字大清水地内</t>
    <rPh sb="0" eb="2">
      <t>オオクラ</t>
    </rPh>
    <rPh sb="2" eb="3">
      <t>アザ</t>
    </rPh>
    <rPh sb="3" eb="6">
      <t>オオシミズ</t>
    </rPh>
    <rPh sb="6" eb="8">
      <t>チナイ</t>
    </rPh>
    <phoneticPr fontId="3"/>
  </si>
  <si>
    <t>宅地内</t>
    <rPh sb="0" eb="2">
      <t>タクチ</t>
    </rPh>
    <rPh sb="2" eb="3">
      <t>ナイ</t>
    </rPh>
    <phoneticPr fontId="3"/>
  </si>
  <si>
    <t>移動</t>
    <rPh sb="0" eb="2">
      <t>イドウ</t>
    </rPh>
    <phoneticPr fontId="3"/>
  </si>
  <si>
    <t>山林へ</t>
    <rPh sb="0" eb="2">
      <t>サンリン</t>
    </rPh>
    <phoneticPr fontId="3"/>
  </si>
  <si>
    <t>1350</t>
    <phoneticPr fontId="3"/>
  </si>
  <si>
    <t>松島町</t>
    <rPh sb="0" eb="3">
      <t>マツシママチ</t>
    </rPh>
    <phoneticPr fontId="3"/>
  </si>
  <si>
    <t>北小泉字宮田前</t>
    <rPh sb="0" eb="1">
      <t>キタ</t>
    </rPh>
    <rPh sb="1" eb="3">
      <t>コイズミ</t>
    </rPh>
    <rPh sb="3" eb="4">
      <t>アザ</t>
    </rPh>
    <rPh sb="4" eb="6">
      <t>ミヤタ</t>
    </rPh>
    <rPh sb="6" eb="7">
      <t>マエ</t>
    </rPh>
    <phoneticPr fontId="3"/>
  </si>
  <si>
    <t>1640</t>
    <phoneticPr fontId="3"/>
  </si>
  <si>
    <t>大和町</t>
    <rPh sb="0" eb="3">
      <t>タイワチョウ</t>
    </rPh>
    <phoneticPr fontId="3"/>
  </si>
  <si>
    <t>宮床地内</t>
    <rPh sb="0" eb="1">
      <t>ミヤ</t>
    </rPh>
    <rPh sb="1" eb="2">
      <t>ユカ</t>
    </rPh>
    <rPh sb="2" eb="4">
      <t>チナイ</t>
    </rPh>
    <phoneticPr fontId="3"/>
  </si>
  <si>
    <t>不明</t>
    <rPh sb="0" eb="2">
      <t>フメイ</t>
    </rPh>
    <phoneticPr fontId="3"/>
  </si>
  <si>
    <t>小野字下小野</t>
    <rPh sb="0" eb="2">
      <t>オノ</t>
    </rPh>
    <rPh sb="2" eb="3">
      <t>アザ</t>
    </rPh>
    <rPh sb="3" eb="4">
      <t>シタ</t>
    </rPh>
    <rPh sb="4" eb="6">
      <t>オノ</t>
    </rPh>
    <phoneticPr fontId="3"/>
  </si>
  <si>
    <t>山林</t>
    <rPh sb="0" eb="2">
      <t>サンリン</t>
    </rPh>
    <phoneticPr fontId="3"/>
  </si>
  <si>
    <t>1500</t>
    <phoneticPr fontId="3"/>
  </si>
  <si>
    <t>大衡村</t>
    <rPh sb="0" eb="3">
      <t>オオヒラムラ</t>
    </rPh>
    <phoneticPr fontId="3"/>
  </si>
  <si>
    <t>大瓜字平場地内</t>
    <rPh sb="0" eb="2">
      <t>オオウリ</t>
    </rPh>
    <rPh sb="2" eb="3">
      <t>アザ</t>
    </rPh>
    <rPh sb="3" eb="5">
      <t>ヒラバ</t>
    </rPh>
    <rPh sb="5" eb="7">
      <t>チナイ</t>
    </rPh>
    <phoneticPr fontId="3"/>
  </si>
  <si>
    <t>農道</t>
    <rPh sb="0" eb="2">
      <t>ノウドウ</t>
    </rPh>
    <phoneticPr fontId="3"/>
  </si>
  <si>
    <t>1600</t>
    <phoneticPr fontId="3"/>
  </si>
  <si>
    <t>大河原</t>
    <rPh sb="0" eb="3">
      <t>オオカワラ</t>
    </rPh>
    <phoneticPr fontId="3"/>
  </si>
  <si>
    <t>蔵王町</t>
    <rPh sb="0" eb="3">
      <t>ザオウマチ</t>
    </rPh>
    <phoneticPr fontId="3"/>
  </si>
  <si>
    <t>遠刈田温泉字小甕坂山地内</t>
    <rPh sb="0" eb="3">
      <t>トオガッタ</t>
    </rPh>
    <rPh sb="3" eb="5">
      <t>オンセン</t>
    </rPh>
    <rPh sb="5" eb="6">
      <t>アザ</t>
    </rPh>
    <rPh sb="6" eb="7">
      <t>コ</t>
    </rPh>
    <rPh sb="7" eb="8">
      <t>カメ</t>
    </rPh>
    <rPh sb="8" eb="9">
      <t>サカ</t>
    </rPh>
    <rPh sb="9" eb="11">
      <t>ヤマジ</t>
    </rPh>
    <rPh sb="11" eb="12">
      <t>ナイ</t>
    </rPh>
    <phoneticPr fontId="3"/>
  </si>
  <si>
    <t>0830</t>
    <phoneticPr fontId="3"/>
  </si>
  <si>
    <t>鶯沢北郷中屋敷地内</t>
    <rPh sb="0" eb="1">
      <t>ウグイス</t>
    </rPh>
    <rPh sb="1" eb="2">
      <t>サワ</t>
    </rPh>
    <rPh sb="2" eb="4">
      <t>キタゴウ</t>
    </rPh>
    <rPh sb="4" eb="6">
      <t>ナカヤ</t>
    </rPh>
    <rPh sb="6" eb="8">
      <t>シキチ</t>
    </rPh>
    <rPh sb="8" eb="9">
      <t>ナイ</t>
    </rPh>
    <phoneticPr fontId="3"/>
  </si>
  <si>
    <t>食痕</t>
    <rPh sb="0" eb="2">
      <t>ショッコン</t>
    </rPh>
    <phoneticPr fontId="3"/>
  </si>
  <si>
    <t>梅のシロップ漬け</t>
    <rPh sb="0" eb="1">
      <t>ウメ</t>
    </rPh>
    <rPh sb="6" eb="7">
      <t>ヅ</t>
    </rPh>
    <phoneticPr fontId="3"/>
  </si>
  <si>
    <t>発光体等の設置等</t>
    <rPh sb="0" eb="2">
      <t>ハッコウ</t>
    </rPh>
    <rPh sb="2" eb="3">
      <t>カラダ</t>
    </rPh>
    <rPh sb="3" eb="4">
      <t>トウ</t>
    </rPh>
    <rPh sb="5" eb="7">
      <t>セッチ</t>
    </rPh>
    <rPh sb="7" eb="8">
      <t>トウ</t>
    </rPh>
    <phoneticPr fontId="3"/>
  </si>
  <si>
    <t>1810</t>
    <phoneticPr fontId="3"/>
  </si>
  <si>
    <t>栗駒芋埣地内</t>
    <rPh sb="0" eb="2">
      <t>クリコマ</t>
    </rPh>
    <rPh sb="2" eb="4">
      <t>イモゾネ</t>
    </rPh>
    <rPh sb="4" eb="6">
      <t>チナイ</t>
    </rPh>
    <phoneticPr fontId="3"/>
  </si>
  <si>
    <t>1710</t>
    <phoneticPr fontId="3"/>
  </si>
  <si>
    <t>加美町</t>
    <rPh sb="0" eb="3">
      <t>カミマチ</t>
    </rPh>
    <phoneticPr fontId="3"/>
  </si>
  <si>
    <t>菜切谷字平七山地内</t>
    <rPh sb="0" eb="2">
      <t>ナキ</t>
    </rPh>
    <rPh sb="2" eb="3">
      <t>タニ</t>
    </rPh>
    <rPh sb="3" eb="4">
      <t>アザ</t>
    </rPh>
    <rPh sb="4" eb="5">
      <t>タイラ</t>
    </rPh>
    <rPh sb="5" eb="7">
      <t>ナナヤマ</t>
    </rPh>
    <rPh sb="7" eb="9">
      <t>チナイ</t>
    </rPh>
    <phoneticPr fontId="3"/>
  </si>
  <si>
    <t>1100</t>
    <phoneticPr fontId="3"/>
  </si>
  <si>
    <t>鳥屋ヶ崎深沢平地内</t>
    <rPh sb="0" eb="1">
      <t>トリ</t>
    </rPh>
    <rPh sb="1" eb="2">
      <t>ヤ</t>
    </rPh>
    <rPh sb="3" eb="4">
      <t>サキ</t>
    </rPh>
    <rPh sb="4" eb="6">
      <t>フカサワ</t>
    </rPh>
    <rPh sb="6" eb="7">
      <t>タイラ</t>
    </rPh>
    <rPh sb="7" eb="9">
      <t>チナイ</t>
    </rPh>
    <phoneticPr fontId="3"/>
  </si>
  <si>
    <t>畑</t>
    <rPh sb="0" eb="1">
      <t>ハタケ</t>
    </rPh>
    <phoneticPr fontId="3"/>
  </si>
  <si>
    <t>1530</t>
    <phoneticPr fontId="3"/>
  </si>
  <si>
    <t>宮崎字東町地内</t>
    <rPh sb="0" eb="2">
      <t>ミヤザキ</t>
    </rPh>
    <rPh sb="2" eb="3">
      <t>アザ</t>
    </rPh>
    <rPh sb="3" eb="4">
      <t>ヒガシ</t>
    </rPh>
    <rPh sb="4" eb="5">
      <t>マチ</t>
    </rPh>
    <rPh sb="5" eb="7">
      <t>チナイ</t>
    </rPh>
    <phoneticPr fontId="3"/>
  </si>
  <si>
    <t>1000</t>
    <phoneticPr fontId="3"/>
  </si>
  <si>
    <t>原八幡堂西一番</t>
    <rPh sb="0" eb="1">
      <t>ハラ</t>
    </rPh>
    <rPh sb="1" eb="3">
      <t>ハチマン</t>
    </rPh>
    <rPh sb="3" eb="4">
      <t>ドウ</t>
    </rPh>
    <rPh sb="4" eb="5">
      <t>ニシ</t>
    </rPh>
    <rPh sb="5" eb="7">
      <t>イチバン</t>
    </rPh>
    <phoneticPr fontId="3"/>
  </si>
  <si>
    <t>1230</t>
    <phoneticPr fontId="3"/>
  </si>
  <si>
    <t>下多田川地内</t>
    <rPh sb="0" eb="1">
      <t>シタ</t>
    </rPh>
    <rPh sb="1" eb="3">
      <t>タダ</t>
    </rPh>
    <rPh sb="3" eb="4">
      <t>ガワ</t>
    </rPh>
    <rPh sb="4" eb="6">
      <t>チナイ</t>
    </rPh>
    <phoneticPr fontId="3"/>
  </si>
  <si>
    <t>畜舎</t>
    <rPh sb="0" eb="2">
      <t>チクシャ</t>
    </rPh>
    <phoneticPr fontId="3"/>
  </si>
  <si>
    <t>宮崎字湯ノ倉一番地内</t>
    <rPh sb="0" eb="2">
      <t>ミヤザキ</t>
    </rPh>
    <rPh sb="2" eb="3">
      <t>アザ</t>
    </rPh>
    <rPh sb="3" eb="4">
      <t>ユ</t>
    </rPh>
    <rPh sb="5" eb="6">
      <t>クラ</t>
    </rPh>
    <rPh sb="6" eb="8">
      <t>イチバン</t>
    </rPh>
    <rPh sb="8" eb="10">
      <t>チナイ</t>
    </rPh>
    <phoneticPr fontId="3"/>
  </si>
  <si>
    <t>0800</t>
    <phoneticPr fontId="3"/>
  </si>
  <si>
    <t>鳴子温泉字久田地内</t>
    <rPh sb="0" eb="4">
      <t>ナルコオンセン</t>
    </rPh>
    <rPh sb="4" eb="5">
      <t>アザ</t>
    </rPh>
    <rPh sb="5" eb="7">
      <t>ヒサタ</t>
    </rPh>
    <rPh sb="7" eb="9">
      <t>チナイ</t>
    </rPh>
    <phoneticPr fontId="3"/>
  </si>
  <si>
    <t>精米所</t>
    <rPh sb="0" eb="2">
      <t>セイマイ</t>
    </rPh>
    <rPh sb="2" eb="3">
      <t>ショ</t>
    </rPh>
    <phoneticPr fontId="3"/>
  </si>
  <si>
    <t>米ぬか</t>
    <rPh sb="0" eb="1">
      <t>コメ</t>
    </rPh>
    <phoneticPr fontId="3"/>
  </si>
  <si>
    <t>1430</t>
    <phoneticPr fontId="3"/>
  </si>
  <si>
    <t>築館新八ツ沢地内</t>
    <rPh sb="0" eb="2">
      <t>ツキダテ</t>
    </rPh>
    <rPh sb="2" eb="3">
      <t>シン</t>
    </rPh>
    <rPh sb="3" eb="4">
      <t>ハチ</t>
    </rPh>
    <rPh sb="5" eb="6">
      <t>サワ</t>
    </rPh>
    <rPh sb="6" eb="8">
      <t>チナイ</t>
    </rPh>
    <phoneticPr fontId="3"/>
  </si>
  <si>
    <t>0710</t>
    <phoneticPr fontId="3"/>
  </si>
  <si>
    <t>築館字萩沢南</t>
    <rPh sb="0" eb="2">
      <t>ツキダテ</t>
    </rPh>
    <rPh sb="2" eb="3">
      <t>アザ</t>
    </rPh>
    <rPh sb="3" eb="5">
      <t>ハギサワ</t>
    </rPh>
    <rPh sb="5" eb="6">
      <t>ミナミ</t>
    </rPh>
    <phoneticPr fontId="3"/>
  </si>
  <si>
    <t>0750</t>
    <phoneticPr fontId="3"/>
  </si>
  <si>
    <t>東部</t>
    <rPh sb="0" eb="2">
      <t>トウブ</t>
    </rPh>
    <phoneticPr fontId="3"/>
  </si>
  <si>
    <t>河北中学校付近</t>
    <rPh sb="0" eb="2">
      <t>カホク</t>
    </rPh>
    <rPh sb="2" eb="5">
      <t>チュウガッコウ</t>
    </rPh>
    <rPh sb="5" eb="7">
      <t>フキン</t>
    </rPh>
    <phoneticPr fontId="3"/>
  </si>
  <si>
    <t>沢へ</t>
    <rPh sb="0" eb="1">
      <t>サワ</t>
    </rPh>
    <phoneticPr fontId="3"/>
  </si>
  <si>
    <t>1545</t>
    <phoneticPr fontId="3"/>
  </si>
  <si>
    <t>大字曲竹字青ノクキ地内</t>
    <rPh sb="0" eb="2">
      <t>オオアザ</t>
    </rPh>
    <rPh sb="2" eb="4">
      <t>マガリタケ</t>
    </rPh>
    <rPh sb="4" eb="5">
      <t>アザ</t>
    </rPh>
    <rPh sb="5" eb="6">
      <t>アオ</t>
    </rPh>
    <rPh sb="9" eb="11">
      <t>チナイ</t>
    </rPh>
    <phoneticPr fontId="3"/>
  </si>
  <si>
    <t>果樹園</t>
    <rPh sb="0" eb="3">
      <t>カジュエン</t>
    </rPh>
    <phoneticPr fontId="3"/>
  </si>
  <si>
    <t>0200</t>
    <phoneticPr fontId="3"/>
  </si>
  <si>
    <t>一迫狐崎大坂前</t>
    <rPh sb="0" eb="2">
      <t>イチハザマ</t>
    </rPh>
    <rPh sb="2" eb="4">
      <t>キツネザキ</t>
    </rPh>
    <rPh sb="4" eb="6">
      <t>オオサカ</t>
    </rPh>
    <rPh sb="6" eb="7">
      <t>マエ</t>
    </rPh>
    <phoneticPr fontId="3"/>
  </si>
  <si>
    <t>牛飼料置き場</t>
    <rPh sb="0" eb="1">
      <t>ギュウ</t>
    </rPh>
    <rPh sb="1" eb="3">
      <t>シリョウ</t>
    </rPh>
    <rPh sb="3" eb="4">
      <t>オ</t>
    </rPh>
    <rPh sb="5" eb="6">
      <t>バ</t>
    </rPh>
    <phoneticPr fontId="3"/>
  </si>
  <si>
    <t>牛飼料</t>
    <rPh sb="0" eb="1">
      <t>ギュウ</t>
    </rPh>
    <rPh sb="1" eb="3">
      <t>シリョウ</t>
    </rPh>
    <phoneticPr fontId="3"/>
  </si>
  <si>
    <t>牛飼料を別の場所へ移動</t>
    <rPh sb="0" eb="1">
      <t>ギュウ</t>
    </rPh>
    <rPh sb="1" eb="3">
      <t>シリョウ</t>
    </rPh>
    <rPh sb="4" eb="5">
      <t>ベツ</t>
    </rPh>
    <rPh sb="6" eb="8">
      <t>バショ</t>
    </rPh>
    <rPh sb="9" eb="11">
      <t>イドウ</t>
    </rPh>
    <phoneticPr fontId="3"/>
  </si>
  <si>
    <t>0600</t>
    <phoneticPr fontId="3"/>
  </si>
  <si>
    <t>鴬沢南郷地内</t>
    <rPh sb="0" eb="2">
      <t>ウグイスザワ</t>
    </rPh>
    <rPh sb="2" eb="4">
      <t>ナンゴウ</t>
    </rPh>
    <rPh sb="4" eb="6">
      <t>チナイ</t>
    </rPh>
    <phoneticPr fontId="3"/>
  </si>
  <si>
    <t>味噌</t>
    <rPh sb="0" eb="2">
      <t>ミソ</t>
    </rPh>
    <phoneticPr fontId="3"/>
  </si>
  <si>
    <t>1050</t>
    <phoneticPr fontId="3"/>
  </si>
  <si>
    <t>栗駒鳥沢大山下地内</t>
    <rPh sb="0" eb="2">
      <t>クリコマ</t>
    </rPh>
    <rPh sb="2" eb="3">
      <t>トリ</t>
    </rPh>
    <rPh sb="3" eb="4">
      <t>サワ</t>
    </rPh>
    <rPh sb="4" eb="5">
      <t>ダイ</t>
    </rPh>
    <rPh sb="5" eb="7">
      <t>ヤマシタ</t>
    </rPh>
    <rPh sb="7" eb="8">
      <t>チ</t>
    </rPh>
    <rPh sb="8" eb="9">
      <t>ナイ</t>
    </rPh>
    <phoneticPr fontId="3"/>
  </si>
  <si>
    <t>1010</t>
    <phoneticPr fontId="3"/>
  </si>
  <si>
    <t>吉田字北要害</t>
    <rPh sb="0" eb="2">
      <t>ヨシダ</t>
    </rPh>
    <rPh sb="2" eb="3">
      <t>アザ</t>
    </rPh>
    <rPh sb="3" eb="4">
      <t>キタ</t>
    </rPh>
    <rPh sb="4" eb="6">
      <t>ヨウガイ</t>
    </rPh>
    <phoneticPr fontId="3"/>
  </si>
  <si>
    <t>1540</t>
    <phoneticPr fontId="3"/>
  </si>
  <si>
    <t>芋沢字綱木坂地内</t>
    <rPh sb="0" eb="2">
      <t>イモザワ</t>
    </rPh>
    <rPh sb="2" eb="3">
      <t>アザ</t>
    </rPh>
    <rPh sb="3" eb="4">
      <t>ツナ</t>
    </rPh>
    <rPh sb="4" eb="5">
      <t>キ</t>
    </rPh>
    <rPh sb="5" eb="6">
      <t>サカ</t>
    </rPh>
    <rPh sb="6" eb="8">
      <t>チナイ</t>
    </rPh>
    <phoneticPr fontId="3"/>
  </si>
  <si>
    <t>0700</t>
    <phoneticPr fontId="3"/>
  </si>
  <si>
    <t>大崎市</t>
    <rPh sb="0" eb="3">
      <t>オオサキシ</t>
    </rPh>
    <phoneticPr fontId="3"/>
  </si>
  <si>
    <t>鳴子温泉字久田地内</t>
    <rPh sb="0" eb="2">
      <t>ナルコ</t>
    </rPh>
    <rPh sb="2" eb="4">
      <t>オンセン</t>
    </rPh>
    <rPh sb="4" eb="5">
      <t>アザ</t>
    </rPh>
    <rPh sb="5" eb="7">
      <t>ヒサタ</t>
    </rPh>
    <rPh sb="7" eb="9">
      <t>チナイ</t>
    </rPh>
    <phoneticPr fontId="3"/>
  </si>
  <si>
    <t>宅地内倉庫</t>
    <rPh sb="0" eb="3">
      <t>タクチナイ</t>
    </rPh>
    <rPh sb="3" eb="5">
      <t>ソウコ</t>
    </rPh>
    <phoneticPr fontId="3"/>
  </si>
  <si>
    <t>1300</t>
    <phoneticPr fontId="3"/>
  </si>
  <si>
    <t>栗駒松倉前田</t>
    <rPh sb="0" eb="2">
      <t>クリコマ</t>
    </rPh>
    <rPh sb="2" eb="4">
      <t>マツクラ</t>
    </rPh>
    <rPh sb="4" eb="6">
      <t>マエダ</t>
    </rPh>
    <phoneticPr fontId="3"/>
  </si>
  <si>
    <t>宅地内</t>
    <rPh sb="0" eb="3">
      <t>タクチナイ</t>
    </rPh>
    <phoneticPr fontId="3"/>
  </si>
  <si>
    <t>梨の木</t>
    <rPh sb="0" eb="1">
      <t>ナシ</t>
    </rPh>
    <rPh sb="2" eb="3">
      <t>キ</t>
    </rPh>
    <phoneticPr fontId="3"/>
  </si>
  <si>
    <t>1840</t>
    <phoneticPr fontId="3"/>
  </si>
  <si>
    <t>築館字太田井守沢</t>
    <rPh sb="0" eb="2">
      <t>ツキダテ</t>
    </rPh>
    <rPh sb="2" eb="3">
      <t>アザ</t>
    </rPh>
    <rPh sb="3" eb="5">
      <t>オオタ</t>
    </rPh>
    <rPh sb="5" eb="7">
      <t>イモリ</t>
    </rPh>
    <rPh sb="7" eb="8">
      <t>サワ</t>
    </rPh>
    <phoneticPr fontId="3"/>
  </si>
  <si>
    <t>花山字本沢中村地内</t>
    <rPh sb="0" eb="3">
      <t>ハナヤマアザ</t>
    </rPh>
    <rPh sb="3" eb="5">
      <t>モトサワ</t>
    </rPh>
    <rPh sb="5" eb="7">
      <t>ナカムラ</t>
    </rPh>
    <rPh sb="7" eb="9">
      <t>チナイ</t>
    </rPh>
    <phoneticPr fontId="3"/>
  </si>
  <si>
    <t>桃</t>
    <rPh sb="0" eb="1">
      <t>モモ</t>
    </rPh>
    <phoneticPr fontId="3"/>
  </si>
  <si>
    <t>1405</t>
    <phoneticPr fontId="3"/>
  </si>
  <si>
    <t>栗駒片子沢字杉屋敷地内</t>
    <rPh sb="0" eb="2">
      <t>クリコマ</t>
    </rPh>
    <rPh sb="2" eb="4">
      <t>カタコ</t>
    </rPh>
    <rPh sb="4" eb="5">
      <t>サワ</t>
    </rPh>
    <rPh sb="5" eb="6">
      <t>アザ</t>
    </rPh>
    <rPh sb="6" eb="7">
      <t>スギ</t>
    </rPh>
    <rPh sb="7" eb="9">
      <t>ヤシキ</t>
    </rPh>
    <rPh sb="9" eb="11">
      <t>チナイ</t>
    </rPh>
    <phoneticPr fontId="3"/>
  </si>
  <si>
    <t>鶯沢北郷紙鹿沢地内</t>
    <rPh sb="0" eb="1">
      <t>ウグイス</t>
    </rPh>
    <rPh sb="1" eb="2">
      <t>サワ</t>
    </rPh>
    <rPh sb="2" eb="4">
      <t>キタサト</t>
    </rPh>
    <rPh sb="4" eb="5">
      <t>カミ</t>
    </rPh>
    <rPh sb="5" eb="6">
      <t>シカ</t>
    </rPh>
    <rPh sb="6" eb="7">
      <t>サワ</t>
    </rPh>
    <rPh sb="7" eb="9">
      <t>チナイ</t>
    </rPh>
    <phoneticPr fontId="3"/>
  </si>
  <si>
    <t>作業場</t>
    <rPh sb="0" eb="3">
      <t>サギョウバ</t>
    </rPh>
    <phoneticPr fontId="3"/>
  </si>
  <si>
    <t>電気柵設置</t>
    <rPh sb="0" eb="3">
      <t>デンキサク</t>
    </rPh>
    <rPh sb="3" eb="5">
      <t>セッチ</t>
    </rPh>
    <phoneticPr fontId="3"/>
  </si>
  <si>
    <t>1456</t>
    <phoneticPr fontId="3"/>
  </si>
  <si>
    <t>富谷市</t>
    <rPh sb="0" eb="2">
      <t>トミヤ</t>
    </rPh>
    <rPh sb="2" eb="3">
      <t>シ</t>
    </rPh>
    <phoneticPr fontId="3"/>
  </si>
  <si>
    <t>西成田白鳥地内</t>
    <rPh sb="0" eb="2">
      <t>ニシナリ</t>
    </rPh>
    <rPh sb="2" eb="3">
      <t>タ</t>
    </rPh>
    <rPh sb="3" eb="5">
      <t>シラトリ</t>
    </rPh>
    <rPh sb="5" eb="7">
      <t>チナイ</t>
    </rPh>
    <phoneticPr fontId="3"/>
  </si>
  <si>
    <t>円田字上曲木</t>
    <rPh sb="0" eb="1">
      <t>エン</t>
    </rPh>
    <rPh sb="1" eb="2">
      <t>タ</t>
    </rPh>
    <rPh sb="2" eb="3">
      <t>アザ</t>
    </rPh>
    <rPh sb="3" eb="4">
      <t>ウエ</t>
    </rPh>
    <rPh sb="4" eb="5">
      <t>キョク</t>
    </rPh>
    <rPh sb="5" eb="6">
      <t>キ</t>
    </rPh>
    <phoneticPr fontId="3"/>
  </si>
  <si>
    <t>プラム</t>
    <phoneticPr fontId="3"/>
  </si>
  <si>
    <t>花火</t>
    <rPh sb="0" eb="2">
      <t>ハナビ</t>
    </rPh>
    <phoneticPr fontId="3"/>
  </si>
  <si>
    <t>遠刈田温泉字八山地内</t>
    <rPh sb="0" eb="3">
      <t>トオガッタ</t>
    </rPh>
    <rPh sb="3" eb="5">
      <t>オンセン</t>
    </rPh>
    <rPh sb="5" eb="6">
      <t>アザ</t>
    </rPh>
    <rPh sb="6" eb="7">
      <t>ハチ</t>
    </rPh>
    <rPh sb="7" eb="8">
      <t>ヤマ</t>
    </rPh>
    <rPh sb="8" eb="10">
      <t>チナイ</t>
    </rPh>
    <phoneticPr fontId="3"/>
  </si>
  <si>
    <t>0745</t>
    <phoneticPr fontId="3"/>
  </si>
  <si>
    <t>仙台市太白区</t>
    <rPh sb="0" eb="3">
      <t>センダイシ</t>
    </rPh>
    <rPh sb="3" eb="6">
      <t>タイハクク</t>
    </rPh>
    <phoneticPr fontId="3"/>
  </si>
  <si>
    <t>坪沼字北ノ上地内</t>
    <rPh sb="0" eb="2">
      <t>ツボヌマ</t>
    </rPh>
    <rPh sb="2" eb="3">
      <t>アザ</t>
    </rPh>
    <rPh sb="3" eb="4">
      <t>キタ</t>
    </rPh>
    <rPh sb="5" eb="6">
      <t>ウエ</t>
    </rPh>
    <rPh sb="6" eb="8">
      <t>チナイ</t>
    </rPh>
    <phoneticPr fontId="3"/>
  </si>
  <si>
    <t>道路を横断</t>
    <rPh sb="0" eb="2">
      <t>ドウロ</t>
    </rPh>
    <rPh sb="3" eb="5">
      <t>オウダン</t>
    </rPh>
    <phoneticPr fontId="3"/>
  </si>
  <si>
    <t>1300</t>
    <phoneticPr fontId="3"/>
  </si>
  <si>
    <t>北中山１丁目地内</t>
    <rPh sb="0" eb="3">
      <t>キタナカヤマ</t>
    </rPh>
    <rPh sb="4" eb="6">
      <t>チョウメ</t>
    </rPh>
    <rPh sb="6" eb="8">
      <t>チナイ</t>
    </rPh>
    <phoneticPr fontId="3"/>
  </si>
  <si>
    <t>雑木林</t>
    <rPh sb="0" eb="3">
      <t>ゾウキバヤシ</t>
    </rPh>
    <phoneticPr fontId="3"/>
  </si>
  <si>
    <t>東北自動車道へ</t>
    <rPh sb="0" eb="2">
      <t>トウホク</t>
    </rPh>
    <rPh sb="2" eb="6">
      <t>ジドウシャドウ</t>
    </rPh>
    <phoneticPr fontId="3"/>
  </si>
  <si>
    <t>追い上げ実施</t>
    <rPh sb="0" eb="1">
      <t>オ</t>
    </rPh>
    <rPh sb="2" eb="3">
      <t>ア</t>
    </rPh>
    <rPh sb="4" eb="6">
      <t>ジッシ</t>
    </rPh>
    <phoneticPr fontId="3"/>
  </si>
  <si>
    <t>1110</t>
    <phoneticPr fontId="3"/>
  </si>
  <si>
    <t>南中山５丁目地内</t>
    <rPh sb="0" eb="3">
      <t>ミナミナカヤマ</t>
    </rPh>
    <rPh sb="4" eb="6">
      <t>チョウメ</t>
    </rPh>
    <rPh sb="6" eb="8">
      <t>チナイ</t>
    </rPh>
    <phoneticPr fontId="3"/>
  </si>
  <si>
    <t>学園敷地</t>
    <rPh sb="0" eb="2">
      <t>ガクエン</t>
    </rPh>
    <rPh sb="2" eb="4">
      <t>シキチ</t>
    </rPh>
    <phoneticPr fontId="3"/>
  </si>
  <si>
    <t>フェンスによじ登っている</t>
    <rPh sb="7" eb="8">
      <t>ノボ</t>
    </rPh>
    <phoneticPr fontId="3"/>
  </si>
  <si>
    <t>熊ヶ根字赤沢山地内</t>
    <rPh sb="0" eb="1">
      <t>クマ</t>
    </rPh>
    <rPh sb="2" eb="3">
      <t>ネ</t>
    </rPh>
    <rPh sb="3" eb="4">
      <t>アザ</t>
    </rPh>
    <rPh sb="4" eb="6">
      <t>アカサワ</t>
    </rPh>
    <rPh sb="6" eb="7">
      <t>ヤマ</t>
    </rPh>
    <rPh sb="7" eb="9">
      <t>チナイ</t>
    </rPh>
    <phoneticPr fontId="3"/>
  </si>
  <si>
    <t>1750</t>
    <phoneticPr fontId="3"/>
  </si>
  <si>
    <t>大倉字下窪地内</t>
    <rPh sb="0" eb="2">
      <t>オオクラ</t>
    </rPh>
    <rPh sb="2" eb="3">
      <t>アザ</t>
    </rPh>
    <rPh sb="3" eb="4">
      <t>シタ</t>
    </rPh>
    <rPh sb="4" eb="5">
      <t>クボ</t>
    </rPh>
    <rPh sb="5" eb="7">
      <t>チナイ</t>
    </rPh>
    <phoneticPr fontId="3"/>
  </si>
  <si>
    <t>1520</t>
    <phoneticPr fontId="3"/>
  </si>
  <si>
    <t>富谷高屋敷地内</t>
    <rPh sb="0" eb="2">
      <t>トミヤ</t>
    </rPh>
    <rPh sb="2" eb="5">
      <t>タカヤシキ</t>
    </rPh>
    <rPh sb="5" eb="7">
      <t>チナイ</t>
    </rPh>
    <phoneticPr fontId="3"/>
  </si>
  <si>
    <t>不明」</t>
    <rPh sb="0" eb="2">
      <t>フメイ</t>
    </rPh>
    <phoneticPr fontId="3"/>
  </si>
  <si>
    <t>1710</t>
    <phoneticPr fontId="3"/>
  </si>
  <si>
    <t>築館字太田熊狩地内</t>
    <rPh sb="0" eb="2">
      <t>ツキダテ</t>
    </rPh>
    <rPh sb="2" eb="3">
      <t>アザ</t>
    </rPh>
    <rPh sb="3" eb="5">
      <t>オオタ</t>
    </rPh>
    <rPh sb="5" eb="6">
      <t>クマ</t>
    </rPh>
    <rPh sb="6" eb="7">
      <t>カ</t>
    </rPh>
    <rPh sb="7" eb="9">
      <t>チナイ</t>
    </rPh>
    <phoneticPr fontId="3"/>
  </si>
  <si>
    <t>一迫字島躰館浦地内</t>
    <rPh sb="0" eb="2">
      <t>イチハザマ</t>
    </rPh>
    <rPh sb="2" eb="3">
      <t>アザ</t>
    </rPh>
    <rPh sb="3" eb="4">
      <t>シマ</t>
    </rPh>
    <rPh sb="4" eb="5">
      <t>カラダ</t>
    </rPh>
    <rPh sb="5" eb="6">
      <t>タテ</t>
    </rPh>
    <rPh sb="6" eb="7">
      <t>ウラ</t>
    </rPh>
    <rPh sb="7" eb="9">
      <t>チナイ</t>
    </rPh>
    <phoneticPr fontId="3"/>
  </si>
  <si>
    <t>0920</t>
    <phoneticPr fontId="3"/>
  </si>
  <si>
    <t>明石宮前地内</t>
    <rPh sb="0" eb="2">
      <t>アカイシ</t>
    </rPh>
    <rPh sb="2" eb="4">
      <t>ミヤマエ</t>
    </rPh>
    <rPh sb="4" eb="6">
      <t>チナイ</t>
    </rPh>
    <phoneticPr fontId="3"/>
  </si>
  <si>
    <t>北へ</t>
    <rPh sb="0" eb="1">
      <t>キタ</t>
    </rPh>
    <phoneticPr fontId="3"/>
  </si>
  <si>
    <t>1440</t>
    <phoneticPr fontId="3"/>
  </si>
  <si>
    <t>明石９丁目地内</t>
    <rPh sb="0" eb="2">
      <t>アカイシ</t>
    </rPh>
    <rPh sb="3" eb="5">
      <t>チョウメ</t>
    </rPh>
    <rPh sb="5" eb="7">
      <t>チナイ</t>
    </rPh>
    <phoneticPr fontId="3"/>
  </si>
  <si>
    <t>大衡字五反田地内</t>
    <rPh sb="0" eb="2">
      <t>オオヒラ</t>
    </rPh>
    <rPh sb="2" eb="3">
      <t>アザ</t>
    </rPh>
    <rPh sb="3" eb="6">
      <t>ゴタンダ</t>
    </rPh>
    <rPh sb="6" eb="8">
      <t>チナイ</t>
    </rPh>
    <phoneticPr fontId="3"/>
  </si>
  <si>
    <t>宮床字四辻</t>
    <rPh sb="0" eb="1">
      <t>ミヤ</t>
    </rPh>
    <rPh sb="1" eb="2">
      <t>ユカ</t>
    </rPh>
    <rPh sb="2" eb="3">
      <t>アザ</t>
    </rPh>
    <rPh sb="3" eb="4">
      <t>ヨ</t>
    </rPh>
    <rPh sb="4" eb="5">
      <t>ツジ</t>
    </rPh>
    <phoneticPr fontId="3"/>
  </si>
  <si>
    <t>築館字照越山ノ紙前地内</t>
    <rPh sb="0" eb="2">
      <t>ツキダテ</t>
    </rPh>
    <rPh sb="2" eb="3">
      <t>アザ</t>
    </rPh>
    <rPh sb="3" eb="5">
      <t>テルコシ</t>
    </rPh>
    <rPh sb="5" eb="6">
      <t>ヤマ</t>
    </rPh>
    <rPh sb="7" eb="8">
      <t>カミ</t>
    </rPh>
    <rPh sb="8" eb="9">
      <t>マエ</t>
    </rPh>
    <rPh sb="9" eb="11">
      <t>チナイ</t>
    </rPh>
    <phoneticPr fontId="3"/>
  </si>
  <si>
    <t>田</t>
    <rPh sb="0" eb="1">
      <t>タ</t>
    </rPh>
    <phoneticPr fontId="3"/>
  </si>
  <si>
    <t>0725</t>
    <phoneticPr fontId="3"/>
  </si>
  <si>
    <t>築館字横須賀曽内</t>
    <rPh sb="0" eb="2">
      <t>ツキダテ</t>
    </rPh>
    <rPh sb="2" eb="3">
      <t>アザ</t>
    </rPh>
    <rPh sb="3" eb="6">
      <t>ヨコスカ</t>
    </rPh>
    <rPh sb="6" eb="7">
      <t>ソ</t>
    </rPh>
    <rPh sb="7" eb="8">
      <t>ナイ</t>
    </rPh>
    <phoneticPr fontId="3"/>
  </si>
  <si>
    <t>東へ</t>
    <rPh sb="0" eb="1">
      <t>ヒガシ</t>
    </rPh>
    <phoneticPr fontId="3"/>
  </si>
  <si>
    <t>吉田字清水地内</t>
    <rPh sb="0" eb="2">
      <t>ヨシダ</t>
    </rPh>
    <rPh sb="2" eb="3">
      <t>アザ</t>
    </rPh>
    <rPh sb="3" eb="5">
      <t>シミズ</t>
    </rPh>
    <rPh sb="5" eb="7">
      <t>チナイ</t>
    </rPh>
    <phoneticPr fontId="3"/>
  </si>
  <si>
    <t>花壇付近</t>
    <rPh sb="0" eb="2">
      <t>カダン</t>
    </rPh>
    <rPh sb="2" eb="4">
      <t>フキン</t>
    </rPh>
    <phoneticPr fontId="3"/>
  </si>
  <si>
    <t>0640</t>
    <phoneticPr fontId="3"/>
  </si>
  <si>
    <t>岩出山池月字鵙目待井山</t>
    <rPh sb="0" eb="3">
      <t>イワデヤマ</t>
    </rPh>
    <rPh sb="3" eb="5">
      <t>イケヅキ</t>
    </rPh>
    <rPh sb="5" eb="6">
      <t>アザ</t>
    </rPh>
    <rPh sb="6" eb="7">
      <t>モズ</t>
    </rPh>
    <rPh sb="7" eb="8">
      <t>メ</t>
    </rPh>
    <rPh sb="8" eb="10">
      <t>マチイ</t>
    </rPh>
    <rPh sb="10" eb="11">
      <t>ヤマ</t>
    </rPh>
    <phoneticPr fontId="3"/>
  </si>
  <si>
    <t>爆竹</t>
    <rPh sb="0" eb="2">
      <t>バクチク</t>
    </rPh>
    <phoneticPr fontId="3"/>
  </si>
  <si>
    <t>0620</t>
    <phoneticPr fontId="3"/>
  </si>
  <si>
    <t>岩出山字城山</t>
    <rPh sb="0" eb="3">
      <t>イワデヤマ</t>
    </rPh>
    <rPh sb="3" eb="4">
      <t>アザ</t>
    </rPh>
    <rPh sb="4" eb="6">
      <t>シロヤマ</t>
    </rPh>
    <phoneticPr fontId="3"/>
  </si>
  <si>
    <t>学校敷地内</t>
    <rPh sb="0" eb="2">
      <t>ガッコウ</t>
    </rPh>
    <rPh sb="2" eb="4">
      <t>シキチ</t>
    </rPh>
    <rPh sb="4" eb="5">
      <t>ナイ</t>
    </rPh>
    <phoneticPr fontId="3"/>
  </si>
  <si>
    <t>1830</t>
    <phoneticPr fontId="3"/>
  </si>
  <si>
    <t>色麻町</t>
    <rPh sb="0" eb="3">
      <t>シカマチョウ</t>
    </rPh>
    <phoneticPr fontId="3"/>
  </si>
  <si>
    <t>大字永島南地内</t>
    <rPh sb="0" eb="2">
      <t>オオアザ</t>
    </rPh>
    <rPh sb="2" eb="4">
      <t>ナガシマ</t>
    </rPh>
    <rPh sb="4" eb="5">
      <t>ミナミ</t>
    </rPh>
    <rPh sb="5" eb="7">
      <t>チナイ</t>
    </rPh>
    <phoneticPr fontId="3"/>
  </si>
  <si>
    <t>1850</t>
    <phoneticPr fontId="3"/>
  </si>
  <si>
    <t>小栗山下原地内</t>
    <rPh sb="0" eb="2">
      <t>オグリ</t>
    </rPh>
    <rPh sb="2" eb="3">
      <t>ヤマ</t>
    </rPh>
    <rPh sb="4" eb="5">
      <t>ハラ</t>
    </rPh>
    <rPh sb="5" eb="6">
      <t>チ</t>
    </rPh>
    <rPh sb="6" eb="7">
      <t>ナイ</t>
    </rPh>
    <phoneticPr fontId="3"/>
  </si>
  <si>
    <t>四竈字東原地内</t>
    <rPh sb="0" eb="1">
      <t>ヨツ</t>
    </rPh>
    <rPh sb="1" eb="2">
      <t>カマ</t>
    </rPh>
    <rPh sb="2" eb="3">
      <t>アザ</t>
    </rPh>
    <rPh sb="3" eb="5">
      <t>ヒガシハラ</t>
    </rPh>
    <rPh sb="5" eb="7">
      <t>チナイ</t>
    </rPh>
    <phoneticPr fontId="3"/>
  </si>
  <si>
    <t>トウモロコシ</t>
    <phoneticPr fontId="3"/>
  </si>
  <si>
    <t>0430</t>
    <phoneticPr fontId="3"/>
  </si>
  <si>
    <t>志津字鷹巣山下地内</t>
    <rPh sb="0" eb="2">
      <t>シヅ</t>
    </rPh>
    <rPh sb="2" eb="3">
      <t>アザ</t>
    </rPh>
    <rPh sb="3" eb="4">
      <t>タカ</t>
    </rPh>
    <rPh sb="4" eb="5">
      <t>ス</t>
    </rPh>
    <rPh sb="5" eb="7">
      <t>ヤマシタ</t>
    </rPh>
    <rPh sb="7" eb="9">
      <t>チナイ</t>
    </rPh>
    <phoneticPr fontId="3"/>
  </si>
  <si>
    <t>ミョウガ</t>
    <phoneticPr fontId="3"/>
  </si>
  <si>
    <t>コンポストの残渣</t>
    <rPh sb="6" eb="8">
      <t>ザンサ</t>
    </rPh>
    <phoneticPr fontId="3"/>
  </si>
  <si>
    <t>0925</t>
    <phoneticPr fontId="3"/>
  </si>
  <si>
    <t>平沢地内</t>
    <rPh sb="0" eb="2">
      <t>ヒラサワ</t>
    </rPh>
    <rPh sb="2" eb="4">
      <t>チナイ</t>
    </rPh>
    <phoneticPr fontId="3"/>
  </si>
  <si>
    <t>1340</t>
    <phoneticPr fontId="3"/>
  </si>
  <si>
    <t>仙台市泉区</t>
    <rPh sb="0" eb="3">
      <t>センダイシ</t>
    </rPh>
    <rPh sb="3" eb="5">
      <t>イズミク</t>
    </rPh>
    <phoneticPr fontId="3"/>
  </si>
  <si>
    <t>北中山１丁目</t>
    <rPh sb="0" eb="3">
      <t>キタナカヤマ</t>
    </rPh>
    <rPh sb="4" eb="6">
      <t>チョウメ</t>
    </rPh>
    <phoneticPr fontId="3"/>
  </si>
  <si>
    <t>ポンプ場内</t>
    <rPh sb="3" eb="4">
      <t>ジョウ</t>
    </rPh>
    <rPh sb="4" eb="5">
      <t>ナイ</t>
    </rPh>
    <phoneticPr fontId="3"/>
  </si>
  <si>
    <t>白石市</t>
    <rPh sb="0" eb="3">
      <t>シロイシシ</t>
    </rPh>
    <phoneticPr fontId="3"/>
  </si>
  <si>
    <t>小原字堀之内地内</t>
    <rPh sb="0" eb="2">
      <t>オハラ</t>
    </rPh>
    <rPh sb="2" eb="3">
      <t>アザ</t>
    </rPh>
    <rPh sb="3" eb="6">
      <t>ホリノウチ</t>
    </rPh>
    <rPh sb="6" eb="8">
      <t>チナイ</t>
    </rPh>
    <phoneticPr fontId="3"/>
  </si>
  <si>
    <t>0700</t>
    <phoneticPr fontId="3"/>
  </si>
  <si>
    <t>福岡深谷字鍋倉山地内</t>
    <rPh sb="0" eb="2">
      <t>フクオカ</t>
    </rPh>
    <rPh sb="2" eb="3">
      <t>フカ</t>
    </rPh>
    <rPh sb="3" eb="4">
      <t>タニ</t>
    </rPh>
    <rPh sb="4" eb="5">
      <t>アザ</t>
    </rPh>
    <rPh sb="5" eb="7">
      <t>ナベクラ</t>
    </rPh>
    <rPh sb="7" eb="8">
      <t>ヤマ</t>
    </rPh>
    <rPh sb="8" eb="10">
      <t>チナイ</t>
    </rPh>
    <phoneticPr fontId="3"/>
  </si>
  <si>
    <t>うなり声</t>
    <rPh sb="3" eb="4">
      <t>コエ</t>
    </rPh>
    <phoneticPr fontId="3"/>
  </si>
  <si>
    <t>1645</t>
    <phoneticPr fontId="3"/>
  </si>
  <si>
    <t>大字平沢字町尻</t>
    <rPh sb="0" eb="2">
      <t>オオアザ</t>
    </rPh>
    <rPh sb="2" eb="4">
      <t>ヒラサワ</t>
    </rPh>
    <rPh sb="4" eb="5">
      <t>アザ</t>
    </rPh>
    <rPh sb="5" eb="6">
      <t>マチ</t>
    </rPh>
    <rPh sb="6" eb="7">
      <t>シリ</t>
    </rPh>
    <phoneticPr fontId="3"/>
  </si>
  <si>
    <t>0500</t>
    <phoneticPr fontId="3"/>
  </si>
  <si>
    <t>新川字清水頭地内</t>
    <rPh sb="0" eb="2">
      <t>シンカワ</t>
    </rPh>
    <rPh sb="2" eb="3">
      <t>アザ</t>
    </rPh>
    <rPh sb="3" eb="5">
      <t>シミズ</t>
    </rPh>
    <rPh sb="5" eb="6">
      <t>アタマ</t>
    </rPh>
    <rPh sb="6" eb="8">
      <t>チナイ</t>
    </rPh>
    <phoneticPr fontId="3"/>
  </si>
  <si>
    <t>タケノコ</t>
    <phoneticPr fontId="3"/>
  </si>
  <si>
    <t>1420</t>
    <phoneticPr fontId="3"/>
  </si>
  <si>
    <t>秋保町馬場字鷹ノ巣地内</t>
    <rPh sb="0" eb="2">
      <t>アキウ</t>
    </rPh>
    <rPh sb="2" eb="3">
      <t>マチ</t>
    </rPh>
    <rPh sb="3" eb="5">
      <t>ババ</t>
    </rPh>
    <rPh sb="5" eb="6">
      <t>アザ</t>
    </rPh>
    <rPh sb="6" eb="7">
      <t>タカ</t>
    </rPh>
    <rPh sb="8" eb="9">
      <t>ス</t>
    </rPh>
    <rPh sb="9" eb="11">
      <t>チナイ</t>
    </rPh>
    <phoneticPr fontId="3"/>
  </si>
  <si>
    <t>君ヶ袋字櫃端付近</t>
    <rPh sb="0" eb="1">
      <t>キミ</t>
    </rPh>
    <rPh sb="2" eb="3">
      <t>フクロ</t>
    </rPh>
    <rPh sb="3" eb="4">
      <t>アザ</t>
    </rPh>
    <rPh sb="4" eb="5">
      <t>ヒツ</t>
    </rPh>
    <rPh sb="5" eb="6">
      <t>ハシ</t>
    </rPh>
    <rPh sb="6" eb="8">
      <t>フキン</t>
    </rPh>
    <phoneticPr fontId="3"/>
  </si>
  <si>
    <t>0820</t>
    <phoneticPr fontId="3"/>
  </si>
  <si>
    <t>米泉字落合付近</t>
    <rPh sb="0" eb="1">
      <t>コメ</t>
    </rPh>
    <rPh sb="1" eb="2">
      <t>イズミ</t>
    </rPh>
    <rPh sb="2" eb="3">
      <t>アザ</t>
    </rPh>
    <rPh sb="3" eb="5">
      <t>オチアイ</t>
    </rPh>
    <rPh sb="5" eb="7">
      <t>フキン</t>
    </rPh>
    <phoneticPr fontId="3"/>
  </si>
  <si>
    <t>0550</t>
    <phoneticPr fontId="3"/>
  </si>
  <si>
    <t>鶯沢南郷柳沢地内</t>
    <rPh sb="0" eb="1">
      <t>ウグイス</t>
    </rPh>
    <rPh sb="1" eb="2">
      <t>サワ</t>
    </rPh>
    <rPh sb="2" eb="4">
      <t>ナンゴウ</t>
    </rPh>
    <rPh sb="4" eb="6">
      <t>ヤナギサワ</t>
    </rPh>
    <rPh sb="6" eb="8">
      <t>チナイ</t>
    </rPh>
    <phoneticPr fontId="3"/>
  </si>
  <si>
    <t>0420</t>
    <phoneticPr fontId="3"/>
  </si>
  <si>
    <t>栗原市</t>
    <rPh sb="0" eb="3">
      <t>クリハラシ</t>
    </rPh>
    <phoneticPr fontId="3"/>
  </si>
  <si>
    <t>築館字下野宮野館</t>
    <rPh sb="0" eb="2">
      <t>ツキダテ</t>
    </rPh>
    <rPh sb="2" eb="3">
      <t>アザ</t>
    </rPh>
    <rPh sb="3" eb="6">
      <t>シモノミヤ</t>
    </rPh>
    <rPh sb="6" eb="7">
      <t>ノ</t>
    </rPh>
    <rPh sb="7" eb="8">
      <t>ヤカタ</t>
    </rPh>
    <phoneticPr fontId="3"/>
  </si>
  <si>
    <t>0400</t>
    <phoneticPr fontId="3"/>
  </si>
  <si>
    <t>鶯沢北郷菅原地内</t>
    <rPh sb="0" eb="1">
      <t>ウグイス</t>
    </rPh>
    <rPh sb="1" eb="2">
      <t>サワ</t>
    </rPh>
    <rPh sb="2" eb="3">
      <t>キタ</t>
    </rPh>
    <rPh sb="3" eb="4">
      <t>サト</t>
    </rPh>
    <rPh sb="4" eb="6">
      <t>スガワラ</t>
    </rPh>
    <rPh sb="6" eb="8">
      <t>チナイ</t>
    </rPh>
    <phoneticPr fontId="3"/>
  </si>
  <si>
    <t>飼料</t>
    <rPh sb="0" eb="2">
      <t>シリョウ</t>
    </rPh>
    <phoneticPr fontId="3"/>
  </si>
  <si>
    <t>遠刈田温泉字行仁坂地内</t>
    <rPh sb="0" eb="3">
      <t>トオガッタ</t>
    </rPh>
    <rPh sb="3" eb="5">
      <t>オンセン</t>
    </rPh>
    <rPh sb="5" eb="6">
      <t>アザ</t>
    </rPh>
    <rPh sb="6" eb="7">
      <t>イ</t>
    </rPh>
    <rPh sb="7" eb="8">
      <t>ニン</t>
    </rPh>
    <rPh sb="8" eb="9">
      <t>サカ</t>
    </rPh>
    <rPh sb="9" eb="11">
      <t>チナイ</t>
    </rPh>
    <phoneticPr fontId="3"/>
  </si>
  <si>
    <t>2120</t>
    <phoneticPr fontId="3"/>
  </si>
  <si>
    <t>三本木斉田真岸地内</t>
    <rPh sb="0" eb="3">
      <t>サンボンギ</t>
    </rPh>
    <rPh sb="3" eb="5">
      <t>サイタ</t>
    </rPh>
    <rPh sb="5" eb="6">
      <t>マコト</t>
    </rPh>
    <rPh sb="6" eb="7">
      <t>キシ</t>
    </rPh>
    <rPh sb="7" eb="8">
      <t>チ</t>
    </rPh>
    <rPh sb="8" eb="9">
      <t>ナイ</t>
    </rPh>
    <phoneticPr fontId="3"/>
  </si>
  <si>
    <t>鹿原地区</t>
    <rPh sb="0" eb="1">
      <t>シカ</t>
    </rPh>
    <rPh sb="1" eb="2">
      <t>ハラ</t>
    </rPh>
    <rPh sb="2" eb="4">
      <t>チク</t>
    </rPh>
    <phoneticPr fontId="3"/>
  </si>
  <si>
    <t>公民館敷地</t>
    <rPh sb="0" eb="3">
      <t>コウミンカン</t>
    </rPh>
    <rPh sb="3" eb="5">
      <t>シキチ</t>
    </rPh>
    <phoneticPr fontId="3"/>
  </si>
  <si>
    <t>1400</t>
    <phoneticPr fontId="3"/>
  </si>
  <si>
    <t>田尻八幡字袋沢地内</t>
    <rPh sb="0" eb="2">
      <t>タジリ</t>
    </rPh>
    <rPh sb="2" eb="4">
      <t>ヤハタ</t>
    </rPh>
    <rPh sb="4" eb="5">
      <t>アザ</t>
    </rPh>
    <rPh sb="5" eb="6">
      <t>フクロ</t>
    </rPh>
    <rPh sb="6" eb="7">
      <t>ザワ</t>
    </rPh>
    <rPh sb="7" eb="9">
      <t>チナイ</t>
    </rPh>
    <phoneticPr fontId="3"/>
  </si>
  <si>
    <t>1700</t>
    <phoneticPr fontId="3"/>
  </si>
  <si>
    <t>穀田土屋沢</t>
    <rPh sb="0" eb="1">
      <t>コク</t>
    </rPh>
    <rPh sb="1" eb="2">
      <t>タ</t>
    </rPh>
    <rPh sb="2" eb="4">
      <t>ツチヤ</t>
    </rPh>
    <rPh sb="4" eb="5">
      <t>ザワ</t>
    </rPh>
    <phoneticPr fontId="3"/>
  </si>
  <si>
    <t>1600</t>
    <phoneticPr fontId="3"/>
  </si>
  <si>
    <t>遠刈田温泉字小妻坂山地内</t>
    <rPh sb="0" eb="3">
      <t>トオガッタ</t>
    </rPh>
    <rPh sb="3" eb="5">
      <t>オンセン</t>
    </rPh>
    <rPh sb="5" eb="6">
      <t>アザ</t>
    </rPh>
    <rPh sb="6" eb="7">
      <t>コ</t>
    </rPh>
    <rPh sb="7" eb="8">
      <t>ツマ</t>
    </rPh>
    <rPh sb="8" eb="9">
      <t>サカ</t>
    </rPh>
    <rPh sb="9" eb="10">
      <t>ヤマ</t>
    </rPh>
    <rPh sb="10" eb="12">
      <t>チナイ</t>
    </rPh>
    <phoneticPr fontId="3"/>
  </si>
  <si>
    <t>秋保町馬場字向山</t>
    <rPh sb="0" eb="3">
      <t>アキウマチ</t>
    </rPh>
    <rPh sb="3" eb="5">
      <t>ババ</t>
    </rPh>
    <rPh sb="5" eb="6">
      <t>アザ</t>
    </rPh>
    <rPh sb="6" eb="8">
      <t>ムカイヤマ</t>
    </rPh>
    <phoneticPr fontId="3"/>
  </si>
  <si>
    <t>養鶏場</t>
    <rPh sb="0" eb="3">
      <t>ヨウケイジョウ</t>
    </rPh>
    <phoneticPr fontId="3"/>
  </si>
  <si>
    <t>鶏</t>
    <rPh sb="0" eb="1">
      <t>ニワトリ</t>
    </rPh>
    <phoneticPr fontId="3"/>
  </si>
  <si>
    <t>自主防除を指導</t>
    <rPh sb="0" eb="2">
      <t>ジシュ</t>
    </rPh>
    <rPh sb="2" eb="4">
      <t>ボウジョ</t>
    </rPh>
    <rPh sb="5" eb="7">
      <t>シドウ</t>
    </rPh>
    <phoneticPr fontId="3"/>
  </si>
  <si>
    <t>電気柵</t>
    <rPh sb="0" eb="3">
      <t>デンキサク</t>
    </rPh>
    <phoneticPr fontId="3"/>
  </si>
  <si>
    <t>当面様子を見る</t>
    <rPh sb="0" eb="2">
      <t>トウメン</t>
    </rPh>
    <rPh sb="2" eb="4">
      <t>ヨウス</t>
    </rPh>
    <rPh sb="5" eb="6">
      <t>ミ</t>
    </rPh>
    <phoneticPr fontId="3"/>
  </si>
  <si>
    <t>1000</t>
    <phoneticPr fontId="3"/>
  </si>
  <si>
    <t>栗駒文字上向地内</t>
    <rPh sb="0" eb="2">
      <t>クリコマ</t>
    </rPh>
    <rPh sb="2" eb="4">
      <t>モジ</t>
    </rPh>
    <rPh sb="4" eb="6">
      <t>ウエム</t>
    </rPh>
    <rPh sb="6" eb="8">
      <t>チナイ</t>
    </rPh>
    <phoneticPr fontId="3"/>
  </si>
  <si>
    <t>ビニールハウス</t>
    <phoneticPr fontId="3"/>
  </si>
  <si>
    <t>さくらんぼ</t>
    <phoneticPr fontId="3"/>
  </si>
  <si>
    <t>0840</t>
    <phoneticPr fontId="3"/>
  </si>
  <si>
    <t>秋保町長袋字館山原地内</t>
    <rPh sb="0" eb="3">
      <t>アキウマチ</t>
    </rPh>
    <rPh sb="3" eb="4">
      <t>チョウ</t>
    </rPh>
    <rPh sb="4" eb="5">
      <t>ブクロ</t>
    </rPh>
    <rPh sb="5" eb="6">
      <t>アザ</t>
    </rPh>
    <rPh sb="6" eb="7">
      <t>カン</t>
    </rPh>
    <rPh sb="7" eb="9">
      <t>ヤマハラ</t>
    </rPh>
    <rPh sb="9" eb="10">
      <t>チ</t>
    </rPh>
    <rPh sb="10" eb="11">
      <t>ナイ</t>
    </rPh>
    <phoneticPr fontId="3"/>
  </si>
  <si>
    <t>1800</t>
    <phoneticPr fontId="3"/>
  </si>
  <si>
    <t>2000</t>
    <phoneticPr fontId="3"/>
  </si>
  <si>
    <t>作並字樋ノ口地内</t>
    <rPh sb="0" eb="2">
      <t>サクナミ</t>
    </rPh>
    <rPh sb="2" eb="3">
      <t>アザ</t>
    </rPh>
    <rPh sb="3" eb="4">
      <t>ヒ</t>
    </rPh>
    <rPh sb="5" eb="6">
      <t>クチ</t>
    </rPh>
    <rPh sb="6" eb="8">
      <t>ジナイ</t>
    </rPh>
    <phoneticPr fontId="3"/>
  </si>
  <si>
    <t>物置</t>
    <rPh sb="0" eb="2">
      <t>モノオキ</t>
    </rPh>
    <phoneticPr fontId="3"/>
  </si>
  <si>
    <t>米</t>
    <rPh sb="0" eb="1">
      <t>コメ</t>
    </rPh>
    <phoneticPr fontId="3"/>
  </si>
  <si>
    <t>0610</t>
    <phoneticPr fontId="3"/>
  </si>
  <si>
    <t>芋沢字青ノ木地内</t>
    <rPh sb="0" eb="2">
      <t>イモザワ</t>
    </rPh>
    <rPh sb="2" eb="3">
      <t>アザ</t>
    </rPh>
    <rPh sb="3" eb="4">
      <t>アオ</t>
    </rPh>
    <rPh sb="5" eb="6">
      <t>キ</t>
    </rPh>
    <rPh sb="6" eb="8">
      <t>チナイ</t>
    </rPh>
    <phoneticPr fontId="3"/>
  </si>
  <si>
    <t>埋め立て処分場</t>
    <rPh sb="0" eb="1">
      <t>ウ</t>
    </rPh>
    <rPh sb="2" eb="3">
      <t>タ</t>
    </rPh>
    <rPh sb="4" eb="6">
      <t>ショブン</t>
    </rPh>
    <rPh sb="6" eb="7">
      <t>バ</t>
    </rPh>
    <phoneticPr fontId="3"/>
  </si>
  <si>
    <t>1500</t>
    <phoneticPr fontId="3"/>
  </si>
  <si>
    <t>大倉字原山地内</t>
    <rPh sb="0" eb="2">
      <t>オオクラ</t>
    </rPh>
    <rPh sb="2" eb="3">
      <t>アザ</t>
    </rPh>
    <rPh sb="3" eb="5">
      <t>ハラヤマ</t>
    </rPh>
    <rPh sb="5" eb="7">
      <t>チナイ</t>
    </rPh>
    <phoneticPr fontId="3"/>
  </si>
  <si>
    <t>1310</t>
    <phoneticPr fontId="3"/>
  </si>
  <si>
    <t>鳴子温泉字焼石亦地内</t>
    <rPh sb="0" eb="2">
      <t>ナルコ</t>
    </rPh>
    <rPh sb="2" eb="4">
      <t>オンセン</t>
    </rPh>
    <rPh sb="4" eb="5">
      <t>アザ</t>
    </rPh>
    <rPh sb="5" eb="6">
      <t>ヤ</t>
    </rPh>
    <rPh sb="6" eb="7">
      <t>イシ</t>
    </rPh>
    <rPh sb="7" eb="8">
      <t>マタ</t>
    </rPh>
    <rPh sb="8" eb="10">
      <t>チナイ</t>
    </rPh>
    <phoneticPr fontId="3"/>
  </si>
  <si>
    <t>ブルーベリー</t>
    <phoneticPr fontId="3"/>
  </si>
  <si>
    <t>枝折10本くらい</t>
    <rPh sb="0" eb="1">
      <t>エダ</t>
    </rPh>
    <rPh sb="1" eb="2">
      <t>オ</t>
    </rPh>
    <rPh sb="4" eb="5">
      <t>ホン</t>
    </rPh>
    <phoneticPr fontId="3"/>
  </si>
  <si>
    <t>1149</t>
    <phoneticPr fontId="3"/>
  </si>
  <si>
    <t>北中山２丁目地内</t>
    <rPh sb="0" eb="3">
      <t>キタナカヤマ</t>
    </rPh>
    <rPh sb="4" eb="6">
      <t>チョウメ</t>
    </rPh>
    <rPh sb="6" eb="8">
      <t>チナイ</t>
    </rPh>
    <phoneticPr fontId="3"/>
  </si>
  <si>
    <t>緑地</t>
    <rPh sb="0" eb="2">
      <t>リョクチ</t>
    </rPh>
    <phoneticPr fontId="3"/>
  </si>
  <si>
    <t>1650</t>
    <phoneticPr fontId="3"/>
  </si>
  <si>
    <t>大字曲竹字鍛冶沢地内「</t>
    <rPh sb="0" eb="2">
      <t>オオアザ</t>
    </rPh>
    <rPh sb="2" eb="3">
      <t>マ</t>
    </rPh>
    <rPh sb="3" eb="4">
      <t>タケ</t>
    </rPh>
    <rPh sb="4" eb="5">
      <t>アザ</t>
    </rPh>
    <rPh sb="5" eb="7">
      <t>カジ</t>
    </rPh>
    <rPh sb="7" eb="8">
      <t>サワ</t>
    </rPh>
    <rPh sb="8" eb="10">
      <t>チナイ</t>
    </rPh>
    <phoneticPr fontId="3"/>
  </si>
  <si>
    <t>3頭：70前後2頭，100cm以上1頭</t>
    <rPh sb="1" eb="2">
      <t>アタマ</t>
    </rPh>
    <rPh sb="5" eb="7">
      <t>ゼンゴ</t>
    </rPh>
    <rPh sb="8" eb="9">
      <t>トウ</t>
    </rPh>
    <rPh sb="15" eb="17">
      <t>イジョウ</t>
    </rPh>
    <rPh sb="18" eb="19">
      <t>アタマ</t>
    </rPh>
    <phoneticPr fontId="3"/>
  </si>
  <si>
    <t>大瓜字下西沢地内</t>
    <rPh sb="0" eb="1">
      <t>オオ</t>
    </rPh>
    <rPh sb="1" eb="2">
      <t>ウリ</t>
    </rPh>
    <rPh sb="2" eb="3">
      <t>アザ</t>
    </rPh>
    <rPh sb="3" eb="4">
      <t>シタ</t>
    </rPh>
    <rPh sb="4" eb="6">
      <t>ニシサワ</t>
    </rPh>
    <rPh sb="6" eb="8">
      <t>チナイ</t>
    </rPh>
    <phoneticPr fontId="3"/>
  </si>
  <si>
    <t>1420</t>
    <phoneticPr fontId="3"/>
  </si>
  <si>
    <t>炭谷林道付近</t>
    <rPh sb="0" eb="1">
      <t>スミ</t>
    </rPh>
    <rPh sb="1" eb="2">
      <t>タニ</t>
    </rPh>
    <rPh sb="2" eb="4">
      <t>リンドウ</t>
    </rPh>
    <rPh sb="4" eb="6">
      <t>フキン</t>
    </rPh>
    <phoneticPr fontId="3"/>
  </si>
  <si>
    <t>芋沢字座当地内</t>
    <rPh sb="0" eb="2">
      <t>イモザワ</t>
    </rPh>
    <rPh sb="2" eb="3">
      <t>アザ</t>
    </rPh>
    <rPh sb="3" eb="4">
      <t>ザ</t>
    </rPh>
    <rPh sb="4" eb="5">
      <t>ア</t>
    </rPh>
    <rPh sb="5" eb="7">
      <t>チナイ</t>
    </rPh>
    <phoneticPr fontId="3"/>
  </si>
  <si>
    <t>福岡字西上野原地内</t>
    <rPh sb="0" eb="2">
      <t>フクオカ</t>
    </rPh>
    <rPh sb="2" eb="3">
      <t>アザ</t>
    </rPh>
    <rPh sb="3" eb="4">
      <t>ニシ</t>
    </rPh>
    <rPh sb="4" eb="5">
      <t>ウエ</t>
    </rPh>
    <rPh sb="5" eb="6">
      <t>ノ</t>
    </rPh>
    <rPh sb="6" eb="7">
      <t>ハラ</t>
    </rPh>
    <rPh sb="7" eb="9">
      <t>チナイ</t>
    </rPh>
    <phoneticPr fontId="3"/>
  </si>
  <si>
    <t>大字円田入山</t>
    <rPh sb="0" eb="2">
      <t>オオアザ</t>
    </rPh>
    <rPh sb="2" eb="3">
      <t>エン</t>
    </rPh>
    <rPh sb="3" eb="4">
      <t>タ</t>
    </rPh>
    <rPh sb="4" eb="6">
      <t>イリヤマ</t>
    </rPh>
    <phoneticPr fontId="3"/>
  </si>
  <si>
    <t>1345</t>
    <phoneticPr fontId="3"/>
  </si>
  <si>
    <t>遠刈田温泉字行人坂地内</t>
    <rPh sb="0" eb="3">
      <t>トオガッタ</t>
    </rPh>
    <rPh sb="3" eb="5">
      <t>オンセン</t>
    </rPh>
    <rPh sb="5" eb="6">
      <t>アザ</t>
    </rPh>
    <rPh sb="6" eb="7">
      <t>イ</t>
    </rPh>
    <rPh sb="7" eb="8">
      <t>ヒト</t>
    </rPh>
    <rPh sb="8" eb="9">
      <t>サカ</t>
    </rPh>
    <rPh sb="9" eb="11">
      <t>チナイ</t>
    </rPh>
    <phoneticPr fontId="3"/>
  </si>
  <si>
    <t>鶯沢北郷的場地内</t>
    <rPh sb="0" eb="1">
      <t>ウグイス</t>
    </rPh>
    <rPh sb="1" eb="2">
      <t>サワ</t>
    </rPh>
    <rPh sb="2" eb="4">
      <t>キタサト</t>
    </rPh>
    <rPh sb="4" eb="6">
      <t>マトバ</t>
    </rPh>
    <rPh sb="6" eb="8">
      <t>チナイ</t>
    </rPh>
    <phoneticPr fontId="3"/>
  </si>
  <si>
    <t>足跡</t>
    <rPh sb="0" eb="2">
      <t>アシアト</t>
    </rPh>
    <phoneticPr fontId="3"/>
  </si>
  <si>
    <t>1630</t>
    <phoneticPr fontId="3"/>
  </si>
  <si>
    <t>築館太田熊狩地内</t>
    <rPh sb="0" eb="2">
      <t>ツキダテ</t>
    </rPh>
    <rPh sb="2" eb="4">
      <t>オオタ</t>
    </rPh>
    <rPh sb="4" eb="5">
      <t>クマ</t>
    </rPh>
    <rPh sb="5" eb="6">
      <t>カ</t>
    </rPh>
    <rPh sb="6" eb="8">
      <t>チナイ</t>
    </rPh>
    <phoneticPr fontId="3"/>
  </si>
  <si>
    <t>0840</t>
    <phoneticPr fontId="3"/>
  </si>
  <si>
    <t>金成藤波戸的場</t>
    <rPh sb="0" eb="2">
      <t>カンナリ</t>
    </rPh>
    <rPh sb="2" eb="3">
      <t>フジ</t>
    </rPh>
    <rPh sb="3" eb="4">
      <t>ナミ</t>
    </rPh>
    <rPh sb="4" eb="5">
      <t>ト</t>
    </rPh>
    <rPh sb="5" eb="7">
      <t>マトバ</t>
    </rPh>
    <phoneticPr fontId="3"/>
  </si>
  <si>
    <t>1745</t>
    <phoneticPr fontId="3"/>
  </si>
  <si>
    <t>遠刈田温泉字七日原地内</t>
    <rPh sb="0" eb="3">
      <t>トオガッタ</t>
    </rPh>
    <rPh sb="3" eb="5">
      <t>オンセン</t>
    </rPh>
    <rPh sb="5" eb="6">
      <t>アザ</t>
    </rPh>
    <rPh sb="6" eb="8">
      <t>ナノカ</t>
    </rPh>
    <rPh sb="8" eb="9">
      <t>ハラ</t>
    </rPh>
    <rPh sb="9" eb="11">
      <t>チナイ</t>
    </rPh>
    <phoneticPr fontId="3"/>
  </si>
  <si>
    <t>養魚場</t>
    <rPh sb="0" eb="3">
      <t>ヨウギョジョウ</t>
    </rPh>
    <phoneticPr fontId="3"/>
  </si>
  <si>
    <t>ニジマス</t>
    <phoneticPr fontId="3"/>
  </si>
  <si>
    <t>山羊</t>
    <rPh sb="0" eb="2">
      <t>ヤギ</t>
    </rPh>
    <phoneticPr fontId="3"/>
  </si>
  <si>
    <t>未明</t>
    <rPh sb="0" eb="2">
      <t>ミメイ</t>
    </rPh>
    <phoneticPr fontId="3"/>
  </si>
  <si>
    <t>鳴子温泉字焼石亦地内</t>
    <rPh sb="0" eb="2">
      <t>ナルコ</t>
    </rPh>
    <rPh sb="2" eb="4">
      <t>オンセン</t>
    </rPh>
    <rPh sb="4" eb="5">
      <t>アザ</t>
    </rPh>
    <rPh sb="5" eb="6">
      <t>ヤキ</t>
    </rPh>
    <rPh sb="6" eb="7">
      <t>イシ</t>
    </rPh>
    <rPh sb="7" eb="8">
      <t>マタ</t>
    </rPh>
    <rPh sb="8" eb="10">
      <t>チナイ</t>
    </rPh>
    <phoneticPr fontId="3"/>
  </si>
  <si>
    <t>ブルーベリー</t>
    <phoneticPr fontId="3"/>
  </si>
  <si>
    <t>1722</t>
    <phoneticPr fontId="3"/>
  </si>
  <si>
    <t>秋保町永袋字上台</t>
    <rPh sb="0" eb="3">
      <t>アキウマチ</t>
    </rPh>
    <rPh sb="3" eb="4">
      <t>ナガ</t>
    </rPh>
    <rPh sb="4" eb="5">
      <t>フクロ</t>
    </rPh>
    <rPh sb="5" eb="6">
      <t>アザ</t>
    </rPh>
    <rPh sb="6" eb="7">
      <t>ウエ</t>
    </rPh>
    <rPh sb="7" eb="8">
      <t>ダイ</t>
    </rPh>
    <phoneticPr fontId="3"/>
  </si>
  <si>
    <t>大衡字亀岡地内</t>
    <rPh sb="0" eb="2">
      <t>オオヒラ</t>
    </rPh>
    <rPh sb="2" eb="3">
      <t>アザ</t>
    </rPh>
    <rPh sb="3" eb="5">
      <t>カメオカ</t>
    </rPh>
    <rPh sb="5" eb="7">
      <t>チナイ</t>
    </rPh>
    <phoneticPr fontId="3"/>
  </si>
  <si>
    <t>雑種地</t>
    <rPh sb="0" eb="3">
      <t>ザッシュチ</t>
    </rPh>
    <phoneticPr fontId="3"/>
  </si>
  <si>
    <t>0810</t>
    <phoneticPr fontId="3"/>
  </si>
  <si>
    <t>上愛子字折葉地内</t>
    <rPh sb="0" eb="3">
      <t>カミアヤシ</t>
    </rPh>
    <rPh sb="3" eb="4">
      <t>アザ</t>
    </rPh>
    <rPh sb="4" eb="5">
      <t>オ</t>
    </rPh>
    <rPh sb="5" eb="6">
      <t>ハ</t>
    </rPh>
    <rPh sb="6" eb="8">
      <t>チナイ</t>
    </rPh>
    <phoneticPr fontId="3"/>
  </si>
  <si>
    <t>1130</t>
    <phoneticPr fontId="3"/>
  </si>
  <si>
    <t>大瓜字長町地内</t>
    <rPh sb="0" eb="1">
      <t>オオ</t>
    </rPh>
    <rPh sb="1" eb="2">
      <t>ウリ</t>
    </rPh>
    <rPh sb="2" eb="3">
      <t>アザ</t>
    </rPh>
    <rPh sb="3" eb="5">
      <t>ナガマチ</t>
    </rPh>
    <rPh sb="5" eb="7">
      <t>チナイ</t>
    </rPh>
    <phoneticPr fontId="3"/>
  </si>
  <si>
    <t>特別養護老人ホーム</t>
    <rPh sb="0" eb="2">
      <t>トクベツ</t>
    </rPh>
    <rPh sb="2" eb="4">
      <t>ヨウゴ</t>
    </rPh>
    <rPh sb="4" eb="6">
      <t>ロウジン</t>
    </rPh>
    <phoneticPr fontId="3"/>
  </si>
  <si>
    <t>0930</t>
    <phoneticPr fontId="3"/>
  </si>
  <si>
    <t>瀬峰新田沢</t>
    <rPh sb="0" eb="2">
      <t>セミネ</t>
    </rPh>
    <rPh sb="2" eb="4">
      <t>ニッタ</t>
    </rPh>
    <rPh sb="4" eb="5">
      <t>サワ</t>
    </rPh>
    <phoneticPr fontId="3"/>
  </si>
  <si>
    <t>七ヶ宿町</t>
    <rPh sb="0" eb="4">
      <t>シチカシュクマチ</t>
    </rPh>
    <phoneticPr fontId="3"/>
  </si>
  <si>
    <t>柏木山地内</t>
    <rPh sb="0" eb="2">
      <t>カシワギ</t>
    </rPh>
    <rPh sb="2" eb="3">
      <t>ヤマ</t>
    </rPh>
    <rPh sb="3" eb="5">
      <t>チナイ</t>
    </rPh>
    <phoneticPr fontId="3"/>
  </si>
  <si>
    <t>宅地</t>
    <rPh sb="0" eb="2">
      <t>タクチ</t>
    </rPh>
    <phoneticPr fontId="3"/>
  </si>
  <si>
    <t>遠刈田温泉字七日原地内</t>
    <rPh sb="0" eb="3">
      <t>トオガッタ</t>
    </rPh>
    <rPh sb="3" eb="5">
      <t>オンセン</t>
    </rPh>
    <rPh sb="5" eb="6">
      <t>アザ</t>
    </rPh>
    <rPh sb="6" eb="9">
      <t>ナノカハラ</t>
    </rPh>
    <rPh sb="9" eb="11">
      <t>チナイ</t>
    </rPh>
    <phoneticPr fontId="3"/>
  </si>
  <si>
    <t>ニジマス</t>
    <phoneticPr fontId="3"/>
  </si>
  <si>
    <t>1400</t>
    <phoneticPr fontId="3"/>
  </si>
  <si>
    <t>花山字草木沢角閒地内</t>
    <rPh sb="0" eb="2">
      <t>ハナヤマ</t>
    </rPh>
    <rPh sb="2" eb="3">
      <t>アザ</t>
    </rPh>
    <rPh sb="3" eb="6">
      <t>クサキサワ</t>
    </rPh>
    <rPh sb="6" eb="8">
      <t>カドマ</t>
    </rPh>
    <rPh sb="8" eb="10">
      <t>チナイ</t>
    </rPh>
    <phoneticPr fontId="3"/>
  </si>
  <si>
    <t>1040</t>
    <phoneticPr fontId="3"/>
  </si>
  <si>
    <t>金成沢辺西大寺地内</t>
    <rPh sb="0" eb="2">
      <t>カンナリ</t>
    </rPh>
    <rPh sb="2" eb="4">
      <t>サワベ</t>
    </rPh>
    <rPh sb="4" eb="5">
      <t>ニシ</t>
    </rPh>
    <rPh sb="5" eb="7">
      <t>オオテラ</t>
    </rPh>
    <rPh sb="7" eb="9">
      <t>チナイ</t>
    </rPh>
    <phoneticPr fontId="3"/>
  </si>
  <si>
    <t>1900</t>
    <phoneticPr fontId="3"/>
  </si>
  <si>
    <t>四竈字東原地内</t>
    <rPh sb="0" eb="2">
      <t>ヨツカマ</t>
    </rPh>
    <rPh sb="2" eb="3">
      <t>アザ</t>
    </rPh>
    <rPh sb="3" eb="5">
      <t>ヒガシハラ</t>
    </rPh>
    <rPh sb="5" eb="7">
      <t>チナイ</t>
    </rPh>
    <phoneticPr fontId="3"/>
  </si>
  <si>
    <t>鳴子温泉字鍛冶沢</t>
    <rPh sb="0" eb="2">
      <t>ナルコ</t>
    </rPh>
    <rPh sb="2" eb="4">
      <t>オンセン</t>
    </rPh>
    <rPh sb="4" eb="5">
      <t>アザ</t>
    </rPh>
    <rPh sb="5" eb="7">
      <t>カジ</t>
    </rPh>
    <rPh sb="7" eb="8">
      <t>サワ</t>
    </rPh>
    <phoneticPr fontId="3"/>
  </si>
  <si>
    <t>1020</t>
    <phoneticPr fontId="3"/>
  </si>
  <si>
    <t>岩出山南沢字木戸脇裏</t>
    <rPh sb="0" eb="3">
      <t>イワデヤマ</t>
    </rPh>
    <rPh sb="3" eb="5">
      <t>ミナミサワ</t>
    </rPh>
    <rPh sb="5" eb="6">
      <t>アザ</t>
    </rPh>
    <rPh sb="6" eb="8">
      <t>キド</t>
    </rPh>
    <rPh sb="8" eb="9">
      <t>ワキ</t>
    </rPh>
    <rPh sb="9" eb="10">
      <t>ウラ</t>
    </rPh>
    <phoneticPr fontId="3"/>
  </si>
  <si>
    <t>1130</t>
    <phoneticPr fontId="3"/>
  </si>
  <si>
    <t>上真山荒井沢地内</t>
    <rPh sb="0" eb="1">
      <t>ウエ</t>
    </rPh>
    <rPh sb="1" eb="3">
      <t>マヤマ</t>
    </rPh>
    <rPh sb="3" eb="5">
      <t>アライ</t>
    </rPh>
    <rPh sb="5" eb="6">
      <t>サワ</t>
    </rPh>
    <rPh sb="6" eb="8">
      <t>チナイ</t>
    </rPh>
    <phoneticPr fontId="3"/>
  </si>
  <si>
    <t>バス停</t>
    <rPh sb="2" eb="3">
      <t>テイ</t>
    </rPh>
    <phoneticPr fontId="3"/>
  </si>
  <si>
    <t>0740</t>
    <phoneticPr fontId="3"/>
  </si>
  <si>
    <t>岩出山下野目字泉山地内</t>
    <rPh sb="0" eb="3">
      <t>イワデヤマ</t>
    </rPh>
    <rPh sb="3" eb="6">
      <t>シモノメ</t>
    </rPh>
    <rPh sb="6" eb="7">
      <t>アザ</t>
    </rPh>
    <rPh sb="7" eb="9">
      <t>イズミヤマ</t>
    </rPh>
    <rPh sb="9" eb="11">
      <t>チナイ</t>
    </rPh>
    <phoneticPr fontId="3"/>
  </si>
  <si>
    <t>0950</t>
    <phoneticPr fontId="3"/>
  </si>
  <si>
    <t>岩出山南沢字大窪地内</t>
    <rPh sb="0" eb="3">
      <t>イワデヤマ</t>
    </rPh>
    <rPh sb="3" eb="5">
      <t>ミナミサワ</t>
    </rPh>
    <rPh sb="5" eb="6">
      <t>アザ</t>
    </rPh>
    <rPh sb="6" eb="8">
      <t>オオクボ</t>
    </rPh>
    <rPh sb="8" eb="10">
      <t>チナイ</t>
    </rPh>
    <phoneticPr fontId="3"/>
  </si>
  <si>
    <t>廃屋</t>
    <rPh sb="0" eb="2">
      <t>ハイオク</t>
    </rPh>
    <phoneticPr fontId="3"/>
  </si>
  <si>
    <t>休憩</t>
    <rPh sb="0" eb="2">
      <t>キュウケイ</t>
    </rPh>
    <phoneticPr fontId="3"/>
  </si>
  <si>
    <t>早朝</t>
    <rPh sb="0" eb="2">
      <t>ソウチョウ</t>
    </rPh>
    <phoneticPr fontId="3"/>
  </si>
  <si>
    <t>大倉字鳥谷峰地内</t>
    <rPh sb="0" eb="2">
      <t>オオクラ</t>
    </rPh>
    <rPh sb="2" eb="3">
      <t>アザ</t>
    </rPh>
    <rPh sb="3" eb="4">
      <t>トリ</t>
    </rPh>
    <rPh sb="4" eb="5">
      <t>タニ</t>
    </rPh>
    <rPh sb="5" eb="6">
      <t>ミネ</t>
    </rPh>
    <rPh sb="6" eb="8">
      <t>チナイ</t>
    </rPh>
    <phoneticPr fontId="3"/>
  </si>
  <si>
    <t>山林（竹林）</t>
    <rPh sb="0" eb="2">
      <t>サンリン</t>
    </rPh>
    <rPh sb="3" eb="5">
      <t>チクリン</t>
    </rPh>
    <phoneticPr fontId="3"/>
  </si>
  <si>
    <t>0815</t>
    <phoneticPr fontId="3"/>
  </si>
  <si>
    <t>大衡字小沓掛地内</t>
    <rPh sb="0" eb="2">
      <t>オオヒラ</t>
    </rPh>
    <rPh sb="2" eb="3">
      <t>アザ</t>
    </rPh>
    <rPh sb="3" eb="4">
      <t>ショウ</t>
    </rPh>
    <rPh sb="4" eb="6">
      <t>クツカ</t>
    </rPh>
    <rPh sb="6" eb="8">
      <t>チナイ</t>
    </rPh>
    <phoneticPr fontId="3"/>
  </si>
  <si>
    <t>1020</t>
    <phoneticPr fontId="3"/>
  </si>
  <si>
    <t>矢立地内</t>
    <rPh sb="0" eb="2">
      <t>ヤタテ</t>
    </rPh>
    <rPh sb="2" eb="4">
      <t>チナイ</t>
    </rPh>
    <phoneticPr fontId="3"/>
  </si>
  <si>
    <t>1840</t>
    <phoneticPr fontId="3"/>
  </si>
  <si>
    <t>1820</t>
    <phoneticPr fontId="3"/>
  </si>
  <si>
    <t>穀田土屋沢地内</t>
    <rPh sb="0" eb="1">
      <t>コク</t>
    </rPh>
    <rPh sb="1" eb="2">
      <t>タ</t>
    </rPh>
    <rPh sb="2" eb="4">
      <t>ツチヤ</t>
    </rPh>
    <rPh sb="4" eb="5">
      <t>サワ</t>
    </rPh>
    <rPh sb="5" eb="7">
      <t>チナイ</t>
    </rPh>
    <phoneticPr fontId="3"/>
  </si>
  <si>
    <t>杜野橋2丁目</t>
    <rPh sb="0" eb="1">
      <t>モリ</t>
    </rPh>
    <rPh sb="1" eb="2">
      <t>ノ</t>
    </rPh>
    <rPh sb="2" eb="3">
      <t>ハシ</t>
    </rPh>
    <rPh sb="4" eb="6">
      <t>チョウメ</t>
    </rPh>
    <phoneticPr fontId="3"/>
  </si>
  <si>
    <t>0440</t>
    <phoneticPr fontId="3"/>
  </si>
  <si>
    <t>成田９丁目</t>
    <rPh sb="0" eb="2">
      <t>ナリタ</t>
    </rPh>
    <rPh sb="3" eb="5">
      <t>チョウメ</t>
    </rPh>
    <phoneticPr fontId="3"/>
  </si>
  <si>
    <t>1550</t>
    <phoneticPr fontId="3"/>
  </si>
  <si>
    <t>鶯沢南郷向原地内</t>
    <rPh sb="0" eb="1">
      <t>ウグイス</t>
    </rPh>
    <rPh sb="1" eb="2">
      <t>サワ</t>
    </rPh>
    <rPh sb="2" eb="4">
      <t>ナンゴウ</t>
    </rPh>
    <rPh sb="4" eb="5">
      <t>ム</t>
    </rPh>
    <rPh sb="5" eb="6">
      <t>ハラ</t>
    </rPh>
    <rPh sb="6" eb="8">
      <t>チナイ</t>
    </rPh>
    <phoneticPr fontId="3"/>
  </si>
  <si>
    <t>0800</t>
    <phoneticPr fontId="3"/>
  </si>
  <si>
    <t>北部</t>
    <rPh sb="0" eb="2">
      <t>ホクブ</t>
    </rPh>
    <phoneticPr fontId="3"/>
  </si>
  <si>
    <t>大崎市</t>
    <rPh sb="0" eb="3">
      <t>オオサキシ</t>
    </rPh>
    <phoneticPr fontId="3"/>
  </si>
  <si>
    <t>岩出山字上真山荷坂下地内</t>
    <rPh sb="0" eb="3">
      <t>イワデヤマ</t>
    </rPh>
    <rPh sb="3" eb="4">
      <t>アザ</t>
    </rPh>
    <rPh sb="4" eb="5">
      <t>ウエ</t>
    </rPh>
    <rPh sb="5" eb="7">
      <t>マヤマ</t>
    </rPh>
    <rPh sb="7" eb="8">
      <t>ニ</t>
    </rPh>
    <rPh sb="8" eb="10">
      <t>サカシタ</t>
    </rPh>
    <rPh sb="10" eb="11">
      <t>チ</t>
    </rPh>
    <rPh sb="11" eb="12">
      <t>ナイ</t>
    </rPh>
    <phoneticPr fontId="3"/>
  </si>
  <si>
    <t>田</t>
    <rPh sb="0" eb="1">
      <t>タ</t>
    </rPh>
    <phoneticPr fontId="3"/>
  </si>
  <si>
    <t>移動</t>
    <rPh sb="0" eb="2">
      <t>イドウ</t>
    </rPh>
    <phoneticPr fontId="3"/>
  </si>
  <si>
    <t>山林へ</t>
    <rPh sb="0" eb="2">
      <t>サンリン</t>
    </rPh>
    <phoneticPr fontId="3"/>
  </si>
  <si>
    <t>1015</t>
    <phoneticPr fontId="3"/>
  </si>
  <si>
    <t>色麻町</t>
    <rPh sb="0" eb="3">
      <t>シカマチョウ</t>
    </rPh>
    <phoneticPr fontId="3"/>
  </si>
  <si>
    <t>王城時字山下一番地内</t>
    <rPh sb="0" eb="3">
      <t>オウジョウジ</t>
    </rPh>
    <rPh sb="3" eb="4">
      <t>アザ</t>
    </rPh>
    <rPh sb="4" eb="6">
      <t>ヤマシタ</t>
    </rPh>
    <rPh sb="6" eb="8">
      <t>イチバン</t>
    </rPh>
    <rPh sb="8" eb="10">
      <t>チナイ</t>
    </rPh>
    <phoneticPr fontId="3"/>
  </si>
  <si>
    <t>畑</t>
    <rPh sb="0" eb="1">
      <t>ハタケ</t>
    </rPh>
    <phoneticPr fontId="3"/>
  </si>
  <si>
    <t>デントコーン</t>
    <phoneticPr fontId="3"/>
  </si>
  <si>
    <t>不明</t>
    <rPh sb="0" eb="2">
      <t>フメイ</t>
    </rPh>
    <phoneticPr fontId="3"/>
  </si>
  <si>
    <t>食痕</t>
    <rPh sb="0" eb="2">
      <t>ショッコン</t>
    </rPh>
    <phoneticPr fontId="3"/>
  </si>
  <si>
    <t>1805</t>
    <phoneticPr fontId="3"/>
  </si>
  <si>
    <t>鳴子温泉字中屋敷地内</t>
    <rPh sb="0" eb="2">
      <t>ナルコ</t>
    </rPh>
    <rPh sb="2" eb="4">
      <t>オンセン</t>
    </rPh>
    <rPh sb="4" eb="5">
      <t>アザ</t>
    </rPh>
    <rPh sb="5" eb="8">
      <t>ナカヤシキ</t>
    </rPh>
    <rPh sb="8" eb="10">
      <t>チナイ</t>
    </rPh>
    <phoneticPr fontId="3"/>
  </si>
  <si>
    <t>道路</t>
    <rPh sb="0" eb="2">
      <t>ドウロ</t>
    </rPh>
    <phoneticPr fontId="3"/>
  </si>
  <si>
    <t>0730</t>
    <phoneticPr fontId="3"/>
  </si>
  <si>
    <t>志津字鷹巣石渕地内</t>
    <rPh sb="0" eb="2">
      <t>シヅ</t>
    </rPh>
    <rPh sb="2" eb="3">
      <t>アザ</t>
    </rPh>
    <rPh sb="3" eb="4">
      <t>タカ</t>
    </rPh>
    <rPh sb="4" eb="5">
      <t>ス</t>
    </rPh>
    <rPh sb="5" eb="6">
      <t>イシ</t>
    </rPh>
    <rPh sb="6" eb="7">
      <t>ブチ</t>
    </rPh>
    <rPh sb="7" eb="9">
      <t>チナイ</t>
    </rPh>
    <phoneticPr fontId="3"/>
  </si>
  <si>
    <t>2015</t>
    <phoneticPr fontId="3"/>
  </si>
  <si>
    <t>色麻町</t>
    <rPh sb="0" eb="3">
      <t>シカマチョウ</t>
    </rPh>
    <phoneticPr fontId="3"/>
  </si>
  <si>
    <t>王城寺字沢口二番地内</t>
    <rPh sb="0" eb="2">
      <t>オウジョウ</t>
    </rPh>
    <rPh sb="2" eb="3">
      <t>テラ</t>
    </rPh>
    <rPh sb="3" eb="4">
      <t>アザ</t>
    </rPh>
    <rPh sb="4" eb="6">
      <t>サワグチ</t>
    </rPh>
    <rPh sb="6" eb="8">
      <t>ニバン</t>
    </rPh>
    <rPh sb="8" eb="10">
      <t>チナイ</t>
    </rPh>
    <phoneticPr fontId="3"/>
  </si>
  <si>
    <t>自宅の外壁</t>
    <rPh sb="0" eb="2">
      <t>ジタク</t>
    </rPh>
    <rPh sb="3" eb="5">
      <t>ガイヘキ</t>
    </rPh>
    <phoneticPr fontId="3"/>
  </si>
  <si>
    <t>味噌</t>
    <rPh sb="0" eb="2">
      <t>ミソ</t>
    </rPh>
    <phoneticPr fontId="3"/>
  </si>
  <si>
    <t>0630</t>
    <phoneticPr fontId="3"/>
  </si>
  <si>
    <t>大崎市</t>
    <rPh sb="0" eb="3">
      <t>オオサキシ</t>
    </rPh>
    <phoneticPr fontId="3"/>
  </si>
  <si>
    <t>岩出山字上真山一本橋地内</t>
    <rPh sb="0" eb="3">
      <t>イワデヤマ</t>
    </rPh>
    <rPh sb="3" eb="4">
      <t>アザ</t>
    </rPh>
    <rPh sb="4" eb="5">
      <t>ウエ</t>
    </rPh>
    <rPh sb="5" eb="7">
      <t>マヤマ</t>
    </rPh>
    <rPh sb="7" eb="8">
      <t>イチ</t>
    </rPh>
    <rPh sb="8" eb="9">
      <t>ホン</t>
    </rPh>
    <rPh sb="9" eb="10">
      <t>バシ</t>
    </rPh>
    <rPh sb="10" eb="12">
      <t>チナイ</t>
    </rPh>
    <phoneticPr fontId="3"/>
  </si>
  <si>
    <t>山林</t>
    <rPh sb="0" eb="2">
      <t>サンリン</t>
    </rPh>
    <phoneticPr fontId="3"/>
  </si>
  <si>
    <t>移動</t>
    <rPh sb="0" eb="2">
      <t>イドウ</t>
    </rPh>
    <phoneticPr fontId="3"/>
  </si>
  <si>
    <t>不明</t>
    <rPh sb="0" eb="2">
      <t>フメイ</t>
    </rPh>
    <phoneticPr fontId="3"/>
  </si>
  <si>
    <t>富谷市</t>
    <rPh sb="0" eb="2">
      <t>トミヤ</t>
    </rPh>
    <rPh sb="2" eb="3">
      <t>シ</t>
    </rPh>
    <phoneticPr fontId="3"/>
  </si>
  <si>
    <t>二ノ関地内</t>
    <rPh sb="0" eb="1">
      <t>ニ</t>
    </rPh>
    <rPh sb="2" eb="3">
      <t>セキ</t>
    </rPh>
    <rPh sb="3" eb="5">
      <t>チナイ</t>
    </rPh>
    <phoneticPr fontId="3"/>
  </si>
  <si>
    <t>畑</t>
    <rPh sb="0" eb="1">
      <t>ハタケ</t>
    </rPh>
    <phoneticPr fontId="3"/>
  </si>
  <si>
    <t>キュウリ</t>
    <phoneticPr fontId="3"/>
  </si>
  <si>
    <t>食痕</t>
    <rPh sb="0" eb="2">
      <t>ショッコン</t>
    </rPh>
    <phoneticPr fontId="3"/>
  </si>
  <si>
    <t>キュウリ</t>
    <phoneticPr fontId="3"/>
  </si>
  <si>
    <t>1900</t>
    <phoneticPr fontId="3"/>
  </si>
  <si>
    <t>とちの木２丁目</t>
    <rPh sb="3" eb="4">
      <t>キ</t>
    </rPh>
    <rPh sb="5" eb="7">
      <t>チョウメ</t>
    </rPh>
    <phoneticPr fontId="3"/>
  </si>
  <si>
    <t>0500</t>
    <phoneticPr fontId="3"/>
  </si>
  <si>
    <t>鶯沢北郷菅原地内</t>
    <rPh sb="0" eb="2">
      <t>ウグイスザワ</t>
    </rPh>
    <rPh sb="2" eb="4">
      <t>キタサト</t>
    </rPh>
    <rPh sb="4" eb="6">
      <t>スガワラ</t>
    </rPh>
    <rPh sb="6" eb="8">
      <t>チナイ</t>
    </rPh>
    <phoneticPr fontId="3"/>
  </si>
  <si>
    <t>その他</t>
    <rPh sb="2" eb="3">
      <t>タ</t>
    </rPh>
    <phoneticPr fontId="3"/>
  </si>
  <si>
    <t>畜舎</t>
    <rPh sb="0" eb="2">
      <t>チクシャ</t>
    </rPh>
    <phoneticPr fontId="3"/>
  </si>
  <si>
    <t>ニワトリ用飼料</t>
    <rPh sb="4" eb="5">
      <t>ヨウ</t>
    </rPh>
    <rPh sb="5" eb="7">
      <t>シリョウ</t>
    </rPh>
    <phoneticPr fontId="3"/>
  </si>
  <si>
    <t>0530</t>
    <phoneticPr fontId="3"/>
  </si>
  <si>
    <t>鶯沢北郷早坂地内</t>
    <rPh sb="0" eb="2">
      <t>ウグイスザワ</t>
    </rPh>
    <rPh sb="2" eb="4">
      <t>キタサト</t>
    </rPh>
    <rPh sb="4" eb="6">
      <t>ハヤサカ</t>
    </rPh>
    <rPh sb="6" eb="8">
      <t>チナイ</t>
    </rPh>
    <phoneticPr fontId="3"/>
  </si>
  <si>
    <t>飼料</t>
    <rPh sb="0" eb="2">
      <t>シリョウ</t>
    </rPh>
    <phoneticPr fontId="3"/>
  </si>
  <si>
    <t>鶯沢南郷日向地内</t>
    <rPh sb="0" eb="2">
      <t>ウグイスザワ</t>
    </rPh>
    <rPh sb="2" eb="4">
      <t>ナンゴウ</t>
    </rPh>
    <rPh sb="4" eb="6">
      <t>ヒナタ</t>
    </rPh>
    <rPh sb="6" eb="8">
      <t>チナイ</t>
    </rPh>
    <phoneticPr fontId="3"/>
  </si>
  <si>
    <t>田</t>
    <rPh sb="0" eb="1">
      <t>タ</t>
    </rPh>
    <phoneticPr fontId="3"/>
  </si>
  <si>
    <t>東へ</t>
    <rPh sb="0" eb="1">
      <t>ヒガシ</t>
    </rPh>
    <phoneticPr fontId="3"/>
  </si>
  <si>
    <t>1730</t>
    <phoneticPr fontId="3"/>
  </si>
  <si>
    <t>築館字下高森下</t>
    <rPh sb="0" eb="2">
      <t>ツキダテ</t>
    </rPh>
    <rPh sb="2" eb="3">
      <t>アザ</t>
    </rPh>
    <rPh sb="3" eb="6">
      <t>シモタカモリ</t>
    </rPh>
    <rPh sb="6" eb="7">
      <t>シタ</t>
    </rPh>
    <phoneticPr fontId="3"/>
  </si>
  <si>
    <t>道路</t>
    <rPh sb="0" eb="2">
      <t>ドウロ</t>
    </rPh>
    <phoneticPr fontId="3"/>
  </si>
  <si>
    <t>0600</t>
    <phoneticPr fontId="3"/>
  </si>
  <si>
    <t>若柳字木売沢</t>
    <rPh sb="0" eb="2">
      <t>ワカヤナギ</t>
    </rPh>
    <rPh sb="2" eb="3">
      <t>アザ</t>
    </rPh>
    <rPh sb="3" eb="5">
      <t>キウ</t>
    </rPh>
    <rPh sb="5" eb="6">
      <t>サワ</t>
    </rPh>
    <phoneticPr fontId="3"/>
  </si>
  <si>
    <t>1700</t>
    <phoneticPr fontId="3"/>
  </si>
  <si>
    <t>白石市</t>
    <rPh sb="0" eb="3">
      <t>シロイシシ</t>
    </rPh>
    <phoneticPr fontId="3"/>
  </si>
  <si>
    <t>福岡長袋字石淵地内</t>
    <rPh sb="0" eb="2">
      <t>フクオカ</t>
    </rPh>
    <rPh sb="2" eb="3">
      <t>オサ</t>
    </rPh>
    <rPh sb="3" eb="4">
      <t>フクロ</t>
    </rPh>
    <rPh sb="4" eb="5">
      <t>アザ</t>
    </rPh>
    <rPh sb="5" eb="6">
      <t>イシ</t>
    </rPh>
    <rPh sb="6" eb="7">
      <t>フチ</t>
    </rPh>
    <rPh sb="7" eb="8">
      <t>チ</t>
    </rPh>
    <rPh sb="8" eb="9">
      <t>ナイ</t>
    </rPh>
    <phoneticPr fontId="3"/>
  </si>
  <si>
    <t>休憩</t>
    <rPh sb="0" eb="2">
      <t>キュウケイ</t>
    </rPh>
    <phoneticPr fontId="3"/>
  </si>
  <si>
    <t>現場の巡回</t>
    <rPh sb="0" eb="2">
      <t>ゲンバ</t>
    </rPh>
    <rPh sb="3" eb="5">
      <t>ジュンカイ</t>
    </rPh>
    <phoneticPr fontId="3"/>
  </si>
  <si>
    <t>0900</t>
    <phoneticPr fontId="3"/>
  </si>
  <si>
    <t>福岡長袋字小倉山地内</t>
    <rPh sb="0" eb="2">
      <t>フクオカ</t>
    </rPh>
    <rPh sb="2" eb="3">
      <t>ナガ</t>
    </rPh>
    <rPh sb="3" eb="4">
      <t>フクロ</t>
    </rPh>
    <rPh sb="4" eb="5">
      <t>アザ</t>
    </rPh>
    <rPh sb="5" eb="7">
      <t>オグラ</t>
    </rPh>
    <rPh sb="7" eb="8">
      <t>ヤマ</t>
    </rPh>
    <rPh sb="8" eb="10">
      <t>チナイ</t>
    </rPh>
    <phoneticPr fontId="3"/>
  </si>
  <si>
    <t>0845</t>
    <phoneticPr fontId="3"/>
  </si>
  <si>
    <t>仙台</t>
    <rPh sb="0" eb="2">
      <t>センダイ</t>
    </rPh>
    <phoneticPr fontId="3"/>
  </si>
  <si>
    <t>富谷市</t>
    <rPh sb="0" eb="2">
      <t>トミヤ</t>
    </rPh>
    <rPh sb="2" eb="3">
      <t>シ</t>
    </rPh>
    <phoneticPr fontId="3"/>
  </si>
  <si>
    <t>西成田南田地内</t>
    <rPh sb="0" eb="2">
      <t>ニシナリ</t>
    </rPh>
    <rPh sb="2" eb="3">
      <t>タ</t>
    </rPh>
    <rPh sb="3" eb="5">
      <t>ミナミダ</t>
    </rPh>
    <rPh sb="5" eb="7">
      <t>チナイ</t>
    </rPh>
    <phoneticPr fontId="3"/>
  </si>
  <si>
    <t>その他</t>
    <rPh sb="2" eb="3">
      <t>タ</t>
    </rPh>
    <phoneticPr fontId="3"/>
  </si>
  <si>
    <t>不明</t>
    <rPh sb="0" eb="2">
      <t>フメイ</t>
    </rPh>
    <phoneticPr fontId="3"/>
  </si>
  <si>
    <t>移動</t>
    <rPh sb="0" eb="2">
      <t>イドウ</t>
    </rPh>
    <phoneticPr fontId="3"/>
  </si>
  <si>
    <t>道路を横断</t>
    <rPh sb="0" eb="2">
      <t>ドウロ</t>
    </rPh>
    <rPh sb="3" eb="5">
      <t>オウダン</t>
    </rPh>
    <phoneticPr fontId="3"/>
  </si>
  <si>
    <t>1300</t>
    <phoneticPr fontId="3"/>
  </si>
  <si>
    <t>大河原</t>
    <rPh sb="0" eb="3">
      <t>オオカワラ</t>
    </rPh>
    <phoneticPr fontId="3"/>
  </si>
  <si>
    <t>七ヶ宿町</t>
    <rPh sb="0" eb="4">
      <t>シチカシュクマチ</t>
    </rPh>
    <phoneticPr fontId="3"/>
  </si>
  <si>
    <t>長老地内</t>
    <rPh sb="0" eb="2">
      <t>チョウロウ</t>
    </rPh>
    <rPh sb="2" eb="4">
      <t>チナイ</t>
    </rPh>
    <phoneticPr fontId="3"/>
  </si>
  <si>
    <t>道路</t>
    <rPh sb="0" eb="2">
      <t>ドウロ</t>
    </rPh>
    <phoneticPr fontId="3"/>
  </si>
  <si>
    <t>0810</t>
    <phoneticPr fontId="3"/>
  </si>
  <si>
    <t>東部</t>
    <rPh sb="0" eb="2">
      <t>トウブ</t>
    </rPh>
    <phoneticPr fontId="3"/>
  </si>
  <si>
    <t>東松島市</t>
    <rPh sb="0" eb="4">
      <t>ヒガシマツシマシ</t>
    </rPh>
    <phoneticPr fontId="3"/>
  </si>
  <si>
    <t>宮前三輪神社付近</t>
    <rPh sb="0" eb="2">
      <t>ミヤマエ</t>
    </rPh>
    <rPh sb="2" eb="4">
      <t>サンワ</t>
    </rPh>
    <rPh sb="4" eb="6">
      <t>ジンジャ</t>
    </rPh>
    <rPh sb="6" eb="8">
      <t>フキン</t>
    </rPh>
    <phoneticPr fontId="3"/>
  </si>
  <si>
    <t>山林</t>
    <rPh sb="0" eb="2">
      <t>サンリン</t>
    </rPh>
    <phoneticPr fontId="3"/>
  </si>
  <si>
    <t>1430</t>
    <phoneticPr fontId="3"/>
  </si>
  <si>
    <t>牛網池付近水路</t>
    <rPh sb="0" eb="2">
      <t>ウシアミ</t>
    </rPh>
    <rPh sb="2" eb="3">
      <t>イケ</t>
    </rPh>
    <rPh sb="3" eb="5">
      <t>フキン</t>
    </rPh>
    <rPh sb="5" eb="7">
      <t>スイロ</t>
    </rPh>
    <phoneticPr fontId="3"/>
  </si>
  <si>
    <t>水路</t>
    <rPh sb="0" eb="2">
      <t>スイロ</t>
    </rPh>
    <phoneticPr fontId="3"/>
  </si>
  <si>
    <t>池方面へ</t>
    <rPh sb="0" eb="1">
      <t>イケ</t>
    </rPh>
    <rPh sb="1" eb="3">
      <t>ホウメン</t>
    </rPh>
    <phoneticPr fontId="3"/>
  </si>
  <si>
    <t>0500</t>
    <phoneticPr fontId="3"/>
  </si>
  <si>
    <t>北部</t>
    <rPh sb="0" eb="2">
      <t>ホクブ</t>
    </rPh>
    <phoneticPr fontId="3"/>
  </si>
  <si>
    <t>大崎市</t>
    <rPh sb="0" eb="3">
      <t>オオサキシ</t>
    </rPh>
    <phoneticPr fontId="3"/>
  </si>
  <si>
    <t>三本木坂本字安寺付近</t>
    <rPh sb="0" eb="3">
      <t>サンボンギ</t>
    </rPh>
    <rPh sb="3" eb="5">
      <t>サカモト</t>
    </rPh>
    <rPh sb="5" eb="6">
      <t>アザ</t>
    </rPh>
    <rPh sb="6" eb="7">
      <t>ヤス</t>
    </rPh>
    <rPh sb="7" eb="8">
      <t>デラ</t>
    </rPh>
    <rPh sb="8" eb="10">
      <t>フキン</t>
    </rPh>
    <phoneticPr fontId="3"/>
  </si>
  <si>
    <t>田</t>
    <rPh sb="0" eb="1">
      <t>タ</t>
    </rPh>
    <phoneticPr fontId="3"/>
  </si>
  <si>
    <t>クレゾール石けん，発光物の設置</t>
    <rPh sb="5" eb="6">
      <t>セッ</t>
    </rPh>
    <rPh sb="9" eb="11">
      <t>ハッコウ</t>
    </rPh>
    <rPh sb="11" eb="12">
      <t>ブツ</t>
    </rPh>
    <rPh sb="13" eb="15">
      <t>セッチ</t>
    </rPh>
    <phoneticPr fontId="3"/>
  </si>
  <si>
    <t>1000</t>
    <phoneticPr fontId="3"/>
  </si>
  <si>
    <t>一迫字川台地内</t>
    <rPh sb="0" eb="2">
      <t>イチハザマ</t>
    </rPh>
    <rPh sb="2" eb="3">
      <t>アザ</t>
    </rPh>
    <rPh sb="3" eb="5">
      <t>カワダイ</t>
    </rPh>
    <rPh sb="5" eb="7">
      <t>チナイ</t>
    </rPh>
    <phoneticPr fontId="3"/>
  </si>
  <si>
    <t>畑</t>
    <rPh sb="0" eb="1">
      <t>ハタケ</t>
    </rPh>
    <phoneticPr fontId="3"/>
  </si>
  <si>
    <t>デントコーン</t>
    <phoneticPr fontId="3"/>
  </si>
  <si>
    <t>電気柵</t>
    <rPh sb="0" eb="3">
      <t>デンキサク</t>
    </rPh>
    <phoneticPr fontId="3"/>
  </si>
  <si>
    <t>0800</t>
    <phoneticPr fontId="3"/>
  </si>
  <si>
    <t>一迫柳目字平沢地内</t>
    <rPh sb="0" eb="2">
      <t>イチハザマ</t>
    </rPh>
    <rPh sb="2" eb="3">
      <t>ヤナギ</t>
    </rPh>
    <rPh sb="3" eb="4">
      <t>メ</t>
    </rPh>
    <rPh sb="4" eb="5">
      <t>アザ</t>
    </rPh>
    <rPh sb="5" eb="7">
      <t>ヒラサワ</t>
    </rPh>
    <rPh sb="7" eb="9">
      <t>チナイ</t>
    </rPh>
    <phoneticPr fontId="3"/>
  </si>
  <si>
    <t>足跡</t>
    <rPh sb="0" eb="2">
      <t>アシアト</t>
    </rPh>
    <phoneticPr fontId="3"/>
  </si>
  <si>
    <t>サツマイモ</t>
    <phoneticPr fontId="3"/>
  </si>
  <si>
    <t>13cm前後</t>
    <rPh sb="4" eb="6">
      <t>ゼンゴ</t>
    </rPh>
    <phoneticPr fontId="3"/>
  </si>
  <si>
    <t>0820</t>
    <phoneticPr fontId="3"/>
  </si>
  <si>
    <t>明石西ノ入地内</t>
    <rPh sb="0" eb="2">
      <t>アカイシ</t>
    </rPh>
    <rPh sb="2" eb="3">
      <t>ニシ</t>
    </rPh>
    <rPh sb="4" eb="5">
      <t>イ</t>
    </rPh>
    <rPh sb="5" eb="7">
      <t>チナイ</t>
    </rPh>
    <phoneticPr fontId="3"/>
  </si>
  <si>
    <t>西から東へ</t>
    <rPh sb="0" eb="1">
      <t>ニシ</t>
    </rPh>
    <rPh sb="3" eb="4">
      <t>ヒガシ</t>
    </rPh>
    <phoneticPr fontId="3"/>
  </si>
  <si>
    <t>0845</t>
    <phoneticPr fontId="3"/>
  </si>
  <si>
    <t>水の森公園</t>
    <rPh sb="0" eb="1">
      <t>ミズ</t>
    </rPh>
    <rPh sb="2" eb="3">
      <t>モリ</t>
    </rPh>
    <rPh sb="3" eb="5">
      <t>コウエン</t>
    </rPh>
    <phoneticPr fontId="3"/>
  </si>
  <si>
    <t>東屋周辺</t>
    <rPh sb="0" eb="2">
      <t>アズマヤ</t>
    </rPh>
    <rPh sb="2" eb="4">
      <t>シュウヘン</t>
    </rPh>
    <phoneticPr fontId="3"/>
  </si>
  <si>
    <t>1440</t>
    <phoneticPr fontId="3"/>
  </si>
  <si>
    <t>仙台市太白区</t>
    <rPh sb="0" eb="3">
      <t>センダイシ</t>
    </rPh>
    <rPh sb="3" eb="6">
      <t>タイハクク</t>
    </rPh>
    <phoneticPr fontId="3"/>
  </si>
  <si>
    <t>秋保町長袋字湯端地内</t>
    <rPh sb="0" eb="3">
      <t>アキウマチ</t>
    </rPh>
    <rPh sb="3" eb="4">
      <t>ナガ</t>
    </rPh>
    <rPh sb="4" eb="5">
      <t>フクロ</t>
    </rPh>
    <rPh sb="5" eb="6">
      <t>アザ</t>
    </rPh>
    <rPh sb="6" eb="7">
      <t>ユ</t>
    </rPh>
    <rPh sb="7" eb="8">
      <t>ハシ</t>
    </rPh>
    <rPh sb="8" eb="10">
      <t>チナイ</t>
    </rPh>
    <phoneticPr fontId="3"/>
  </si>
  <si>
    <t>0700</t>
    <phoneticPr fontId="3"/>
  </si>
  <si>
    <t>蔵王町</t>
    <rPh sb="0" eb="3">
      <t>ザオウマチ</t>
    </rPh>
    <phoneticPr fontId="3"/>
  </si>
  <si>
    <t>遠刈田温泉字七日原地内</t>
    <rPh sb="0" eb="3">
      <t>トオガッタ</t>
    </rPh>
    <rPh sb="3" eb="5">
      <t>オンセン</t>
    </rPh>
    <rPh sb="5" eb="6">
      <t>アザ</t>
    </rPh>
    <rPh sb="6" eb="9">
      <t>ナノカハラ</t>
    </rPh>
    <rPh sb="9" eb="11">
      <t>チナイ</t>
    </rPh>
    <phoneticPr fontId="3"/>
  </si>
  <si>
    <t>養魚場（ニジマス）</t>
    <rPh sb="0" eb="3">
      <t>ヨウギョジョウ</t>
    </rPh>
    <phoneticPr fontId="3"/>
  </si>
  <si>
    <t>格子柵持ち上げ</t>
    <rPh sb="0" eb="2">
      <t>コウシ</t>
    </rPh>
    <rPh sb="2" eb="3">
      <t>サク</t>
    </rPh>
    <rPh sb="3" eb="4">
      <t>モ</t>
    </rPh>
    <rPh sb="5" eb="6">
      <t>ア</t>
    </rPh>
    <phoneticPr fontId="3"/>
  </si>
  <si>
    <t>花火</t>
    <rPh sb="0" eb="2">
      <t>ハナビ</t>
    </rPh>
    <phoneticPr fontId="3"/>
  </si>
  <si>
    <t>1125</t>
    <phoneticPr fontId="3"/>
  </si>
  <si>
    <t>吉内字新坂の上</t>
    <rPh sb="0" eb="1">
      <t>ヨシ</t>
    </rPh>
    <rPh sb="1" eb="2">
      <t>ウチ</t>
    </rPh>
    <rPh sb="2" eb="3">
      <t>アザ</t>
    </rPh>
    <rPh sb="3" eb="4">
      <t>シン</t>
    </rPh>
    <rPh sb="4" eb="5">
      <t>サカ</t>
    </rPh>
    <rPh sb="6" eb="7">
      <t>ウエ</t>
    </rPh>
    <phoneticPr fontId="3"/>
  </si>
  <si>
    <t>1015</t>
    <phoneticPr fontId="3"/>
  </si>
  <si>
    <t>遠刈田温泉字八山</t>
    <rPh sb="0" eb="3">
      <t>トオガッタ</t>
    </rPh>
    <rPh sb="3" eb="5">
      <t>オンセン</t>
    </rPh>
    <rPh sb="5" eb="6">
      <t>アザ</t>
    </rPh>
    <rPh sb="6" eb="8">
      <t>ハチヤマ</t>
    </rPh>
    <phoneticPr fontId="3"/>
  </si>
  <si>
    <t>住宅地</t>
    <rPh sb="0" eb="3">
      <t>ジュウタクチ</t>
    </rPh>
    <phoneticPr fontId="3"/>
  </si>
  <si>
    <t>3頭:70cm前後2頭，100cm前後1頭</t>
    <rPh sb="1" eb="2">
      <t>アタマ</t>
    </rPh>
    <rPh sb="7" eb="9">
      <t>ゼンゴ</t>
    </rPh>
    <rPh sb="10" eb="11">
      <t>アタマ</t>
    </rPh>
    <rPh sb="17" eb="19">
      <t>ゼンゴ</t>
    </rPh>
    <rPh sb="20" eb="21">
      <t>アタマ</t>
    </rPh>
    <phoneticPr fontId="3"/>
  </si>
  <si>
    <t>やぶの中へ</t>
    <rPh sb="3" eb="4">
      <t>ナカ</t>
    </rPh>
    <phoneticPr fontId="3"/>
  </si>
  <si>
    <t>1520</t>
    <phoneticPr fontId="3"/>
  </si>
  <si>
    <t>東向陽台地内</t>
    <rPh sb="0" eb="1">
      <t>ヒガシ</t>
    </rPh>
    <rPh sb="1" eb="4">
      <t>コウヨウダイ</t>
    </rPh>
    <rPh sb="4" eb="6">
      <t>ジナイ</t>
    </rPh>
    <phoneticPr fontId="3"/>
  </si>
  <si>
    <t>1545</t>
    <phoneticPr fontId="3"/>
  </si>
  <si>
    <t>東向陽台２丁目</t>
    <rPh sb="0" eb="1">
      <t>ヒガシ</t>
    </rPh>
    <rPh sb="1" eb="4">
      <t>コウヨウダイ</t>
    </rPh>
    <rPh sb="5" eb="7">
      <t>チョウメ</t>
    </rPh>
    <phoneticPr fontId="3"/>
  </si>
  <si>
    <t>0730</t>
    <phoneticPr fontId="3"/>
  </si>
  <si>
    <t>西成田地内</t>
    <rPh sb="0" eb="2">
      <t>ニシナリ</t>
    </rPh>
    <rPh sb="2" eb="3">
      <t>タ</t>
    </rPh>
    <rPh sb="3" eb="5">
      <t>チナイ</t>
    </rPh>
    <phoneticPr fontId="3"/>
  </si>
  <si>
    <t>その他</t>
    <rPh sb="2" eb="3">
      <t>タ</t>
    </rPh>
    <phoneticPr fontId="3"/>
  </si>
  <si>
    <t>移動</t>
    <rPh sb="0" eb="2">
      <t>イドウ</t>
    </rPh>
    <phoneticPr fontId="3"/>
  </si>
  <si>
    <t>0704</t>
    <phoneticPr fontId="3"/>
  </si>
  <si>
    <t>道路</t>
    <rPh sb="0" eb="2">
      <t>ドウロ</t>
    </rPh>
    <phoneticPr fontId="3"/>
  </si>
  <si>
    <t>0700</t>
    <phoneticPr fontId="3"/>
  </si>
  <si>
    <t>栗駒文字地内</t>
    <rPh sb="0" eb="2">
      <t>クリコマ</t>
    </rPh>
    <rPh sb="2" eb="4">
      <t>モンジ</t>
    </rPh>
    <rPh sb="4" eb="6">
      <t>チナイ</t>
    </rPh>
    <phoneticPr fontId="3"/>
  </si>
  <si>
    <t>不明</t>
    <rPh sb="0" eb="2">
      <t>フメイ</t>
    </rPh>
    <phoneticPr fontId="3"/>
  </si>
  <si>
    <t>玄米</t>
    <rPh sb="0" eb="2">
      <t>ゲンマイ</t>
    </rPh>
    <phoneticPr fontId="3"/>
  </si>
  <si>
    <t>1150</t>
    <phoneticPr fontId="3"/>
  </si>
  <si>
    <t>一迫字嶋躰清水畑地内</t>
    <rPh sb="0" eb="2">
      <t>イチハザマ</t>
    </rPh>
    <rPh sb="2" eb="3">
      <t>アザ</t>
    </rPh>
    <rPh sb="3" eb="4">
      <t>シマ</t>
    </rPh>
    <rPh sb="4" eb="5">
      <t>カラダ</t>
    </rPh>
    <rPh sb="5" eb="7">
      <t>シミズ</t>
    </rPh>
    <rPh sb="7" eb="8">
      <t>ハタケ</t>
    </rPh>
    <rPh sb="8" eb="10">
      <t>チナイ</t>
    </rPh>
    <phoneticPr fontId="3"/>
  </si>
  <si>
    <t>牛舎</t>
    <rPh sb="0" eb="2">
      <t>ギュウシャ</t>
    </rPh>
    <phoneticPr fontId="3"/>
  </si>
  <si>
    <t>食痕</t>
    <rPh sb="0" eb="2">
      <t>ショッコン</t>
    </rPh>
    <phoneticPr fontId="3"/>
  </si>
  <si>
    <t>牛の飼料</t>
    <rPh sb="0" eb="1">
      <t>ウシ</t>
    </rPh>
    <rPh sb="2" eb="4">
      <t>シリョウ</t>
    </rPh>
    <phoneticPr fontId="3"/>
  </si>
  <si>
    <t>ラジオ等設置</t>
    <rPh sb="3" eb="4">
      <t>トウ</t>
    </rPh>
    <rPh sb="4" eb="6">
      <t>セッチ</t>
    </rPh>
    <phoneticPr fontId="3"/>
  </si>
  <si>
    <t>栗駒文字加賀</t>
    <rPh sb="0" eb="2">
      <t>クリコマ</t>
    </rPh>
    <rPh sb="2" eb="4">
      <t>モジ</t>
    </rPh>
    <rPh sb="4" eb="6">
      <t>カガ</t>
    </rPh>
    <phoneticPr fontId="3"/>
  </si>
  <si>
    <t>1345</t>
    <phoneticPr fontId="3"/>
  </si>
  <si>
    <t>金成姉歯道才沢地内</t>
    <rPh sb="0" eb="2">
      <t>カンナリ</t>
    </rPh>
    <rPh sb="2" eb="4">
      <t>アネハ</t>
    </rPh>
    <rPh sb="4" eb="5">
      <t>ミチ</t>
    </rPh>
    <rPh sb="5" eb="6">
      <t>サイ</t>
    </rPh>
    <rPh sb="6" eb="7">
      <t>サワ</t>
    </rPh>
    <rPh sb="7" eb="9">
      <t>チナイ</t>
    </rPh>
    <phoneticPr fontId="3"/>
  </si>
  <si>
    <t>土手</t>
    <rPh sb="0" eb="2">
      <t>ドテ</t>
    </rPh>
    <phoneticPr fontId="3"/>
  </si>
  <si>
    <t>山林へ</t>
    <rPh sb="0" eb="2">
      <t>サンリン</t>
    </rPh>
    <phoneticPr fontId="3"/>
  </si>
  <si>
    <t>築館字照越盲壇地内</t>
    <rPh sb="0" eb="2">
      <t>ツキダテ</t>
    </rPh>
    <rPh sb="2" eb="3">
      <t>アザ</t>
    </rPh>
    <rPh sb="3" eb="5">
      <t>テルコシ</t>
    </rPh>
    <rPh sb="5" eb="6">
      <t>モウ</t>
    </rPh>
    <rPh sb="6" eb="7">
      <t>ダン</t>
    </rPh>
    <rPh sb="7" eb="8">
      <t>チ</t>
    </rPh>
    <rPh sb="8" eb="9">
      <t>ナイ</t>
    </rPh>
    <phoneticPr fontId="3"/>
  </si>
  <si>
    <t>草刈り，タンクのロック</t>
    <rPh sb="0" eb="2">
      <t>クサカ</t>
    </rPh>
    <phoneticPr fontId="3"/>
  </si>
  <si>
    <t>1710</t>
    <phoneticPr fontId="3"/>
  </si>
  <si>
    <t>金成片馬合上吉目木地内</t>
    <rPh sb="0" eb="2">
      <t>カンナリ</t>
    </rPh>
    <rPh sb="2" eb="3">
      <t>カタ</t>
    </rPh>
    <rPh sb="3" eb="4">
      <t>ウマ</t>
    </rPh>
    <rPh sb="4" eb="5">
      <t>ア</t>
    </rPh>
    <rPh sb="5" eb="6">
      <t>ウエ</t>
    </rPh>
    <rPh sb="6" eb="9">
      <t>ヨシメキ</t>
    </rPh>
    <rPh sb="9" eb="11">
      <t>チナイ</t>
    </rPh>
    <phoneticPr fontId="3"/>
  </si>
  <si>
    <t>農場内</t>
    <rPh sb="0" eb="2">
      <t>ノウジョウ</t>
    </rPh>
    <phoneticPr fontId="3"/>
  </si>
  <si>
    <t>農場入り口付近をうろつく</t>
    <rPh sb="0" eb="2">
      <t>ノウジョウ</t>
    </rPh>
    <rPh sb="2" eb="3">
      <t>イ</t>
    </rPh>
    <rPh sb="4" eb="5">
      <t>グチ</t>
    </rPh>
    <rPh sb="5" eb="7">
      <t>フキン</t>
    </rPh>
    <phoneticPr fontId="3"/>
  </si>
  <si>
    <t>1700</t>
    <phoneticPr fontId="3"/>
  </si>
  <si>
    <t>花山字本沢大向地内</t>
    <rPh sb="0" eb="2">
      <t>ハナヤマ</t>
    </rPh>
    <rPh sb="2" eb="3">
      <t>アザ</t>
    </rPh>
    <rPh sb="3" eb="5">
      <t>モトサワ</t>
    </rPh>
    <rPh sb="5" eb="7">
      <t>オオムカイ</t>
    </rPh>
    <rPh sb="7" eb="9">
      <t>チナイ</t>
    </rPh>
    <phoneticPr fontId="3"/>
  </si>
  <si>
    <t>果樹</t>
    <rPh sb="0" eb="2">
      <t>カジュ</t>
    </rPh>
    <phoneticPr fontId="3"/>
  </si>
  <si>
    <t>0915</t>
    <phoneticPr fontId="3"/>
  </si>
  <si>
    <t>花山字本沢滝ノ沢地内</t>
    <rPh sb="0" eb="2">
      <t>ハナヤマ</t>
    </rPh>
    <rPh sb="2" eb="3">
      <t>アザ</t>
    </rPh>
    <rPh sb="3" eb="5">
      <t>モトサワ</t>
    </rPh>
    <rPh sb="5" eb="6">
      <t>タキ</t>
    </rPh>
    <rPh sb="7" eb="8">
      <t>サワ</t>
    </rPh>
    <rPh sb="8" eb="10">
      <t>チナイ</t>
    </rPh>
    <phoneticPr fontId="3"/>
  </si>
  <si>
    <t>県：豊作</t>
    <rPh sb="0" eb="1">
      <t>ケン</t>
    </rPh>
    <rPh sb="2" eb="4">
      <t>ホウサク</t>
    </rPh>
    <phoneticPr fontId="3"/>
  </si>
  <si>
    <t>1730</t>
    <phoneticPr fontId="3"/>
  </si>
  <si>
    <t>鶯沢南郷館浦地内</t>
    <rPh sb="0" eb="1">
      <t>ウグイス</t>
    </rPh>
    <rPh sb="1" eb="2">
      <t>サワ</t>
    </rPh>
    <rPh sb="2" eb="4">
      <t>ナンゴウ</t>
    </rPh>
    <rPh sb="4" eb="5">
      <t>タチ</t>
    </rPh>
    <rPh sb="5" eb="6">
      <t>ウラ</t>
    </rPh>
    <rPh sb="6" eb="7">
      <t>チ</t>
    </rPh>
    <rPh sb="7" eb="8">
      <t>ナイ</t>
    </rPh>
    <phoneticPr fontId="3"/>
  </si>
  <si>
    <t>家の向こう側にあるフェンスを歩いていた</t>
    <rPh sb="0" eb="1">
      <t>イエ</t>
    </rPh>
    <rPh sb="2" eb="3">
      <t>ム</t>
    </rPh>
    <rPh sb="5" eb="6">
      <t>ガワ</t>
    </rPh>
    <rPh sb="14" eb="15">
      <t>アル</t>
    </rPh>
    <phoneticPr fontId="3"/>
  </si>
  <si>
    <t>0630</t>
    <phoneticPr fontId="3"/>
  </si>
  <si>
    <t>高清水北甚六原地内</t>
    <rPh sb="0" eb="3">
      <t>タカシミズ</t>
    </rPh>
    <rPh sb="3" eb="4">
      <t>キタ</t>
    </rPh>
    <rPh sb="4" eb="5">
      <t>ハナハ</t>
    </rPh>
    <rPh sb="5" eb="7">
      <t>ロクハラ</t>
    </rPh>
    <rPh sb="7" eb="8">
      <t>チ</t>
    </rPh>
    <rPh sb="8" eb="9">
      <t>ナイ</t>
    </rPh>
    <phoneticPr fontId="3"/>
  </si>
  <si>
    <t>水田を横断して山林へ（北から南へ）</t>
    <rPh sb="0" eb="2">
      <t>スイデン</t>
    </rPh>
    <rPh sb="3" eb="5">
      <t>オウダン</t>
    </rPh>
    <rPh sb="7" eb="9">
      <t>サンリン</t>
    </rPh>
    <rPh sb="11" eb="12">
      <t>キタ</t>
    </rPh>
    <rPh sb="14" eb="15">
      <t>ミナミ</t>
    </rPh>
    <phoneticPr fontId="3"/>
  </si>
  <si>
    <t>1723</t>
    <phoneticPr fontId="3"/>
  </si>
  <si>
    <t>栗駒文字上山神地内</t>
    <rPh sb="0" eb="2">
      <t>クリコマ</t>
    </rPh>
    <rPh sb="2" eb="4">
      <t>モンジ</t>
    </rPh>
    <rPh sb="4" eb="5">
      <t>カミ</t>
    </rPh>
    <rPh sb="5" eb="7">
      <t>サンジン</t>
    </rPh>
    <rPh sb="7" eb="9">
      <t>チナイ</t>
    </rPh>
    <phoneticPr fontId="3"/>
  </si>
  <si>
    <t>道路横断</t>
    <rPh sb="0" eb="2">
      <t>ドウロ</t>
    </rPh>
    <rPh sb="2" eb="4">
      <t>オウダン</t>
    </rPh>
    <phoneticPr fontId="3"/>
  </si>
  <si>
    <t>0800</t>
    <phoneticPr fontId="3"/>
  </si>
  <si>
    <t>堆肥舎</t>
    <rPh sb="0" eb="2">
      <t>タイヒ</t>
    </rPh>
    <rPh sb="2" eb="3">
      <t>シャ</t>
    </rPh>
    <phoneticPr fontId="3"/>
  </si>
  <si>
    <t>堆肥舎敷地内に置いていたデントコーン（ロール）、桃木の桃</t>
    <rPh sb="0" eb="2">
      <t>タイヒ</t>
    </rPh>
    <rPh sb="2" eb="3">
      <t>シャ</t>
    </rPh>
    <rPh sb="3" eb="6">
      <t>シキチナイ</t>
    </rPh>
    <rPh sb="7" eb="8">
      <t>オ</t>
    </rPh>
    <rPh sb="24" eb="25">
      <t>モモ</t>
    </rPh>
    <rPh sb="25" eb="26">
      <t>キ</t>
    </rPh>
    <rPh sb="27" eb="28">
      <t>モモ</t>
    </rPh>
    <phoneticPr fontId="3"/>
  </si>
  <si>
    <t>1815</t>
    <phoneticPr fontId="3"/>
  </si>
  <si>
    <t>築館字下宮野浦ノ沢地内</t>
    <rPh sb="0" eb="2">
      <t>ツキダテ</t>
    </rPh>
    <rPh sb="2" eb="3">
      <t>ジ</t>
    </rPh>
    <rPh sb="3" eb="6">
      <t>シモミヤノ</t>
    </rPh>
    <rPh sb="6" eb="7">
      <t>ウラ</t>
    </rPh>
    <rPh sb="8" eb="10">
      <t>サワチ</t>
    </rPh>
    <rPh sb="10" eb="11">
      <t>ナイ</t>
    </rPh>
    <phoneticPr fontId="3"/>
  </si>
  <si>
    <t>岩出山上野目字奴加理地内</t>
    <rPh sb="0" eb="3">
      <t>イワデヤマ</t>
    </rPh>
    <rPh sb="3" eb="5">
      <t>ウエノ</t>
    </rPh>
    <rPh sb="5" eb="6">
      <t>メ</t>
    </rPh>
    <rPh sb="6" eb="7">
      <t>ジ</t>
    </rPh>
    <rPh sb="7" eb="8">
      <t>ヤッコ</t>
    </rPh>
    <rPh sb="8" eb="9">
      <t>クワ</t>
    </rPh>
    <rPh sb="9" eb="10">
      <t>リ</t>
    </rPh>
    <rPh sb="10" eb="12">
      <t>チナイ</t>
    </rPh>
    <phoneticPr fontId="3"/>
  </si>
  <si>
    <t>住宅敷地から山林へ</t>
    <rPh sb="0" eb="2">
      <t>ジュウタク</t>
    </rPh>
    <rPh sb="2" eb="4">
      <t>シキチ</t>
    </rPh>
    <rPh sb="6" eb="8">
      <t>サンリン</t>
    </rPh>
    <phoneticPr fontId="3"/>
  </si>
  <si>
    <t>警察にパトロールを依頼</t>
    <rPh sb="0" eb="2">
      <t>ケイサツ</t>
    </rPh>
    <rPh sb="9" eb="11">
      <t>イライ</t>
    </rPh>
    <phoneticPr fontId="3"/>
  </si>
  <si>
    <t>1630</t>
    <phoneticPr fontId="3"/>
  </si>
  <si>
    <t>黒沢字切付地内</t>
    <rPh sb="0" eb="2">
      <t>クロサワ</t>
    </rPh>
    <rPh sb="2" eb="3">
      <t>ジ</t>
    </rPh>
    <rPh sb="3" eb="5">
      <t>キリツケ</t>
    </rPh>
    <rPh sb="5" eb="7">
      <t>チナイ</t>
    </rPh>
    <phoneticPr fontId="3"/>
  </si>
  <si>
    <t>南の藪の中へ</t>
    <rPh sb="0" eb="1">
      <t>ミナミ</t>
    </rPh>
    <rPh sb="2" eb="3">
      <t>ヤブ</t>
    </rPh>
    <rPh sb="4" eb="5">
      <t>ナカ</t>
    </rPh>
    <phoneticPr fontId="3"/>
  </si>
  <si>
    <t>1120</t>
    <phoneticPr fontId="3"/>
  </si>
  <si>
    <t>遠刈田温泉字北原尾地内</t>
    <rPh sb="0" eb="3">
      <t>トオガッタ</t>
    </rPh>
    <rPh sb="3" eb="5">
      <t>オンセン</t>
    </rPh>
    <rPh sb="5" eb="6">
      <t>ジ</t>
    </rPh>
    <rPh sb="6" eb="7">
      <t>キタ</t>
    </rPh>
    <rPh sb="7" eb="8">
      <t>ハラ</t>
    </rPh>
    <rPh sb="8" eb="9">
      <t>ビ</t>
    </rPh>
    <rPh sb="9" eb="11">
      <t>チナイ</t>
    </rPh>
    <phoneticPr fontId="3"/>
  </si>
  <si>
    <t>国道４５７号線を東から西へ横断</t>
    <rPh sb="0" eb="2">
      <t>コクドウ</t>
    </rPh>
    <rPh sb="5" eb="6">
      <t>ゴウ</t>
    </rPh>
    <rPh sb="6" eb="7">
      <t>セン</t>
    </rPh>
    <rPh sb="8" eb="9">
      <t>ヒガシ</t>
    </rPh>
    <rPh sb="11" eb="12">
      <t>ニシ</t>
    </rPh>
    <rPh sb="13" eb="15">
      <t>オウダン</t>
    </rPh>
    <phoneticPr fontId="3"/>
  </si>
  <si>
    <t>大倉字久保地内</t>
    <rPh sb="0" eb="2">
      <t>オオクラ</t>
    </rPh>
    <rPh sb="2" eb="3">
      <t>ジ</t>
    </rPh>
    <rPh sb="3" eb="5">
      <t>クボ</t>
    </rPh>
    <rPh sb="5" eb="7">
      <t>チナイ</t>
    </rPh>
    <phoneticPr fontId="3"/>
  </si>
  <si>
    <t>道路脇から山林へ</t>
    <rPh sb="0" eb="2">
      <t>ドウロ</t>
    </rPh>
    <rPh sb="2" eb="3">
      <t>ワキ</t>
    </rPh>
    <rPh sb="5" eb="7">
      <t>サンリン</t>
    </rPh>
    <phoneticPr fontId="3"/>
  </si>
  <si>
    <t>芋沢字新田地内</t>
    <rPh sb="0" eb="1">
      <t>イモ</t>
    </rPh>
    <rPh sb="1" eb="2">
      <t>サワ</t>
    </rPh>
    <rPh sb="2" eb="3">
      <t>ジ</t>
    </rPh>
    <rPh sb="3" eb="5">
      <t>シンデン</t>
    </rPh>
    <rPh sb="5" eb="7">
      <t>チナイ</t>
    </rPh>
    <phoneticPr fontId="3"/>
  </si>
  <si>
    <t>作業脇の実の付いた木が折られている</t>
    <rPh sb="0" eb="2">
      <t>サギョウ</t>
    </rPh>
    <rPh sb="2" eb="3">
      <t>ワキ</t>
    </rPh>
    <rPh sb="4" eb="5">
      <t>ミ</t>
    </rPh>
    <rPh sb="6" eb="7">
      <t>ツ</t>
    </rPh>
    <rPh sb="9" eb="10">
      <t>キ</t>
    </rPh>
    <rPh sb="11" eb="12">
      <t>オ</t>
    </rPh>
    <phoneticPr fontId="3"/>
  </si>
  <si>
    <t>芋沢字本郷地内</t>
    <rPh sb="0" eb="1">
      <t>イモ</t>
    </rPh>
    <rPh sb="1" eb="2">
      <t>サワ</t>
    </rPh>
    <rPh sb="2" eb="3">
      <t>ジ</t>
    </rPh>
    <rPh sb="3" eb="5">
      <t>ホンゴウ</t>
    </rPh>
    <rPh sb="5" eb="7">
      <t>チナイ</t>
    </rPh>
    <phoneticPr fontId="3"/>
  </si>
  <si>
    <t>川の中</t>
    <rPh sb="0" eb="1">
      <t>カワ</t>
    </rPh>
    <rPh sb="2" eb="3">
      <t>ナカ</t>
    </rPh>
    <phoneticPr fontId="3"/>
  </si>
  <si>
    <t>1200</t>
    <phoneticPr fontId="3"/>
  </si>
  <si>
    <t>岩切字青麻沢</t>
    <rPh sb="0" eb="2">
      <t>イワキリ</t>
    </rPh>
    <rPh sb="2" eb="3">
      <t>ジ</t>
    </rPh>
    <rPh sb="3" eb="4">
      <t>アオ</t>
    </rPh>
    <rPh sb="4" eb="5">
      <t>アサ</t>
    </rPh>
    <rPh sb="5" eb="6">
      <t>サワ</t>
    </rPh>
    <phoneticPr fontId="3"/>
  </si>
  <si>
    <t>岩切字青麻沢地内</t>
    <rPh sb="0" eb="2">
      <t>イワキリ</t>
    </rPh>
    <rPh sb="2" eb="3">
      <t>ジ</t>
    </rPh>
    <rPh sb="3" eb="4">
      <t>アオ</t>
    </rPh>
    <rPh sb="4" eb="5">
      <t>アサ</t>
    </rPh>
    <rPh sb="5" eb="6">
      <t>サワ</t>
    </rPh>
    <rPh sb="6" eb="8">
      <t>チナイ</t>
    </rPh>
    <phoneticPr fontId="3"/>
  </si>
  <si>
    <t>0530</t>
    <phoneticPr fontId="3"/>
  </si>
  <si>
    <t>移動</t>
    <rPh sb="0" eb="2">
      <t>イドウ</t>
    </rPh>
    <phoneticPr fontId="3"/>
  </si>
  <si>
    <t>1040</t>
    <phoneticPr fontId="3"/>
  </si>
  <si>
    <t>字漆沢ト沢付近</t>
    <rPh sb="0" eb="1">
      <t>ジ</t>
    </rPh>
    <rPh sb="1" eb="2">
      <t>ウルシ</t>
    </rPh>
    <rPh sb="2" eb="3">
      <t>サワ</t>
    </rPh>
    <rPh sb="4" eb="5">
      <t>サワ</t>
    </rPh>
    <rPh sb="5" eb="7">
      <t>フキン</t>
    </rPh>
    <phoneticPr fontId="3"/>
  </si>
  <si>
    <t>朴沢字狩集　亀の子石付近</t>
    <rPh sb="0" eb="1">
      <t>ボク</t>
    </rPh>
    <rPh sb="1" eb="2">
      <t>サワ</t>
    </rPh>
    <rPh sb="2" eb="3">
      <t>ジ</t>
    </rPh>
    <rPh sb="3" eb="4">
      <t>カ</t>
    </rPh>
    <rPh sb="4" eb="5">
      <t>シュウ</t>
    </rPh>
    <rPh sb="6" eb="7">
      <t>カメ</t>
    </rPh>
    <rPh sb="8" eb="9">
      <t>コ</t>
    </rPh>
    <rPh sb="9" eb="10">
      <t>イシ</t>
    </rPh>
    <rPh sb="10" eb="12">
      <t>フキン</t>
    </rPh>
    <phoneticPr fontId="3"/>
  </si>
  <si>
    <t>東側へ</t>
    <rPh sb="0" eb="1">
      <t>ヒガシ</t>
    </rPh>
    <rPh sb="1" eb="2">
      <t>ガワ</t>
    </rPh>
    <phoneticPr fontId="3"/>
  </si>
  <si>
    <t>0730</t>
    <phoneticPr fontId="3"/>
  </si>
  <si>
    <t>吉田字沢渡東地内</t>
    <rPh sb="0" eb="2">
      <t>ヨシダ</t>
    </rPh>
    <rPh sb="2" eb="3">
      <t>ジ</t>
    </rPh>
    <rPh sb="3" eb="4">
      <t>サワ</t>
    </rPh>
    <rPh sb="4" eb="5">
      <t>ワタ</t>
    </rPh>
    <rPh sb="5" eb="6">
      <t>ヒガシ</t>
    </rPh>
    <rPh sb="6" eb="8">
      <t>チナイ</t>
    </rPh>
    <phoneticPr fontId="3"/>
  </si>
  <si>
    <t>竹の子</t>
    <rPh sb="0" eb="1">
      <t>タケ</t>
    </rPh>
    <rPh sb="2" eb="3">
      <t>コ</t>
    </rPh>
    <phoneticPr fontId="3"/>
  </si>
  <si>
    <t>2015</t>
    <phoneticPr fontId="3"/>
  </si>
  <si>
    <t>宮床字松倉</t>
    <rPh sb="0" eb="1">
      <t>ミヤ</t>
    </rPh>
    <rPh sb="1" eb="2">
      <t>トコ</t>
    </rPh>
    <rPh sb="2" eb="3">
      <t>ジ</t>
    </rPh>
    <rPh sb="3" eb="5">
      <t>マツクラ</t>
    </rPh>
    <phoneticPr fontId="3"/>
  </si>
  <si>
    <t>道路付近を徘徊</t>
    <rPh sb="0" eb="2">
      <t>ドウロ</t>
    </rPh>
    <rPh sb="2" eb="4">
      <t>フキン</t>
    </rPh>
    <rPh sb="5" eb="7">
      <t>ハイカイ</t>
    </rPh>
    <phoneticPr fontId="3"/>
  </si>
  <si>
    <t>現場付近をパトロール</t>
    <rPh sb="0" eb="2">
      <t>ゲンバ</t>
    </rPh>
    <rPh sb="2" eb="4">
      <t>フキン</t>
    </rPh>
    <phoneticPr fontId="3"/>
  </si>
  <si>
    <t>1430</t>
    <phoneticPr fontId="3"/>
  </si>
  <si>
    <t>作並字檀ノ原地内</t>
    <rPh sb="0" eb="2">
      <t>サクナミ</t>
    </rPh>
    <rPh sb="2" eb="3">
      <t>ジ</t>
    </rPh>
    <rPh sb="3" eb="4">
      <t>ダン</t>
    </rPh>
    <rPh sb="5" eb="6">
      <t>ハラ</t>
    </rPh>
    <rPh sb="6" eb="8">
      <t>チナイ</t>
    </rPh>
    <phoneticPr fontId="3"/>
  </si>
  <si>
    <t>道路を横断し北側の山の方へ移動</t>
    <rPh sb="0" eb="2">
      <t>ドウロ</t>
    </rPh>
    <rPh sb="3" eb="5">
      <t>オウダン</t>
    </rPh>
    <rPh sb="6" eb="8">
      <t>キタガワ</t>
    </rPh>
    <rPh sb="9" eb="10">
      <t>ヤマ</t>
    </rPh>
    <rPh sb="11" eb="12">
      <t>ホウ</t>
    </rPh>
    <rPh sb="13" eb="15">
      <t>イドウ</t>
    </rPh>
    <phoneticPr fontId="3"/>
  </si>
  <si>
    <t>0900</t>
    <phoneticPr fontId="3"/>
  </si>
  <si>
    <t>駒場字彦右衛門橋地内</t>
    <rPh sb="0" eb="2">
      <t>コマバ</t>
    </rPh>
    <rPh sb="2" eb="3">
      <t>アザ</t>
    </rPh>
    <rPh sb="3" eb="4">
      <t>ヒコ</t>
    </rPh>
    <rPh sb="4" eb="5">
      <t>ミギ</t>
    </rPh>
    <rPh sb="5" eb="6">
      <t>エ</t>
    </rPh>
    <rPh sb="6" eb="7">
      <t>モン</t>
    </rPh>
    <rPh sb="7" eb="8">
      <t>ハシ</t>
    </rPh>
    <rPh sb="8" eb="10">
      <t>チナイ</t>
    </rPh>
    <phoneticPr fontId="3"/>
  </si>
  <si>
    <t>1450</t>
    <phoneticPr fontId="3"/>
  </si>
  <si>
    <t>大瓜字南柏木地内</t>
    <rPh sb="0" eb="1">
      <t>オオ</t>
    </rPh>
    <rPh sb="1" eb="2">
      <t>ウリ</t>
    </rPh>
    <rPh sb="2" eb="3">
      <t>アザ</t>
    </rPh>
    <rPh sb="3" eb="4">
      <t>ミナミ</t>
    </rPh>
    <rPh sb="4" eb="6">
      <t>カシワギ</t>
    </rPh>
    <rPh sb="6" eb="8">
      <t>チナイ</t>
    </rPh>
    <phoneticPr fontId="3"/>
  </si>
  <si>
    <t>敷地内から田へ</t>
    <rPh sb="0" eb="2">
      <t>シキチ</t>
    </rPh>
    <rPh sb="2" eb="3">
      <t>ナイ</t>
    </rPh>
    <rPh sb="5" eb="6">
      <t>タ</t>
    </rPh>
    <phoneticPr fontId="3"/>
  </si>
  <si>
    <t>原野から山林へ</t>
    <rPh sb="0" eb="2">
      <t>ゲンヤ</t>
    </rPh>
    <rPh sb="4" eb="6">
      <t>サンリン</t>
    </rPh>
    <phoneticPr fontId="3"/>
  </si>
  <si>
    <t>1440</t>
    <phoneticPr fontId="3"/>
  </si>
  <si>
    <t>花山字本沢滝ノ沢地内</t>
    <rPh sb="0" eb="2">
      <t>ハナヤマ</t>
    </rPh>
    <rPh sb="2" eb="3">
      <t>アザ</t>
    </rPh>
    <rPh sb="3" eb="5">
      <t>ホンサワ</t>
    </rPh>
    <rPh sb="5" eb="6">
      <t>タキ</t>
    </rPh>
    <rPh sb="7" eb="8">
      <t>サワ</t>
    </rPh>
    <rPh sb="8" eb="10">
      <t>チナイ</t>
    </rPh>
    <phoneticPr fontId="3"/>
  </si>
  <si>
    <t>0500</t>
    <phoneticPr fontId="3"/>
  </si>
  <si>
    <t>栗駒沼倉耕英南地内</t>
    <rPh sb="0" eb="2">
      <t>クリコマ</t>
    </rPh>
    <rPh sb="2" eb="3">
      <t>ヌマ</t>
    </rPh>
    <rPh sb="3" eb="4">
      <t>クラ</t>
    </rPh>
    <rPh sb="4" eb="5">
      <t>タガヤ</t>
    </rPh>
    <rPh sb="5" eb="6">
      <t>エイ</t>
    </rPh>
    <rPh sb="6" eb="7">
      <t>ミナミ</t>
    </rPh>
    <rPh sb="7" eb="9">
      <t>チナイ</t>
    </rPh>
    <phoneticPr fontId="3"/>
  </si>
  <si>
    <t>鶯沢北郷早坂地内</t>
    <rPh sb="0" eb="2">
      <t>ウグイスザワ</t>
    </rPh>
    <rPh sb="2" eb="4">
      <t>ホクゴウ</t>
    </rPh>
    <rPh sb="4" eb="5">
      <t>ハヤ</t>
    </rPh>
    <rPh sb="5" eb="6">
      <t>サカ</t>
    </rPh>
    <rPh sb="6" eb="8">
      <t>チナイ</t>
    </rPh>
    <phoneticPr fontId="3"/>
  </si>
  <si>
    <t>0830</t>
    <phoneticPr fontId="3"/>
  </si>
  <si>
    <t>瀬峰袋沢地内</t>
    <rPh sb="0" eb="2">
      <t>セミネ</t>
    </rPh>
    <rPh sb="2" eb="3">
      <t>フクロ</t>
    </rPh>
    <rPh sb="3" eb="4">
      <t>ザワ</t>
    </rPh>
    <rPh sb="4" eb="6">
      <t>チナイ</t>
    </rPh>
    <phoneticPr fontId="3"/>
  </si>
  <si>
    <t>畑を走って山に入っていった</t>
    <rPh sb="0" eb="1">
      <t>ハタケ</t>
    </rPh>
    <rPh sb="2" eb="3">
      <t>ハシ</t>
    </rPh>
    <rPh sb="5" eb="6">
      <t>ヤマ</t>
    </rPh>
    <rPh sb="7" eb="8">
      <t>ハイ</t>
    </rPh>
    <phoneticPr fontId="3"/>
  </si>
  <si>
    <t>田から川の方へ</t>
    <rPh sb="0" eb="1">
      <t>タ</t>
    </rPh>
    <rPh sb="3" eb="4">
      <t>カワ</t>
    </rPh>
    <rPh sb="5" eb="6">
      <t>ホウ</t>
    </rPh>
    <phoneticPr fontId="3"/>
  </si>
  <si>
    <t>白川津田字寺下地内</t>
    <rPh sb="0" eb="2">
      <t>シロカワ</t>
    </rPh>
    <rPh sb="2" eb="4">
      <t>ツダ</t>
    </rPh>
    <rPh sb="4" eb="5">
      <t>アザ</t>
    </rPh>
    <rPh sb="5" eb="7">
      <t>テラシタ</t>
    </rPh>
    <rPh sb="7" eb="9">
      <t>チナイ</t>
    </rPh>
    <phoneticPr fontId="3"/>
  </si>
  <si>
    <t>現場の巡回</t>
    <rPh sb="0" eb="2">
      <t>ゲンバ</t>
    </rPh>
    <rPh sb="3" eb="5">
      <t>ジュンカイ</t>
    </rPh>
    <phoneticPr fontId="3"/>
  </si>
  <si>
    <t>0740</t>
    <phoneticPr fontId="3"/>
  </si>
  <si>
    <t>川内地内</t>
    <rPh sb="0" eb="2">
      <t>カワウチ</t>
    </rPh>
    <rPh sb="2" eb="4">
      <t>チナイ</t>
    </rPh>
    <phoneticPr fontId="3"/>
  </si>
  <si>
    <t>現場付近の田んぼから山林へ</t>
    <rPh sb="0" eb="2">
      <t>ゲンバ</t>
    </rPh>
    <rPh sb="2" eb="4">
      <t>フキン</t>
    </rPh>
    <rPh sb="5" eb="6">
      <t>タ</t>
    </rPh>
    <rPh sb="10" eb="12">
      <t>サンリン</t>
    </rPh>
    <phoneticPr fontId="3"/>
  </si>
  <si>
    <t>0720</t>
    <phoneticPr fontId="3"/>
  </si>
  <si>
    <t>上愛子字道半地内</t>
    <rPh sb="0" eb="1">
      <t>ウエ</t>
    </rPh>
    <rPh sb="1" eb="2">
      <t>アイ</t>
    </rPh>
    <rPh sb="2" eb="3">
      <t>コ</t>
    </rPh>
    <rPh sb="3" eb="4">
      <t>アザ</t>
    </rPh>
    <rPh sb="4" eb="5">
      <t>ミチ</t>
    </rPh>
    <rPh sb="5" eb="6">
      <t>ハン</t>
    </rPh>
    <rPh sb="6" eb="8">
      <t>チナイ</t>
    </rPh>
    <phoneticPr fontId="3"/>
  </si>
  <si>
    <t>木に登り桜の実を食べている</t>
    <rPh sb="0" eb="1">
      <t>キ</t>
    </rPh>
    <rPh sb="2" eb="3">
      <t>ノボ</t>
    </rPh>
    <rPh sb="4" eb="5">
      <t>サクラ</t>
    </rPh>
    <rPh sb="6" eb="7">
      <t>ミ</t>
    </rPh>
    <rPh sb="8" eb="9">
      <t>タ</t>
    </rPh>
    <phoneticPr fontId="3"/>
  </si>
  <si>
    <t>1850</t>
    <phoneticPr fontId="3"/>
  </si>
  <si>
    <t>金成片馬合吉目木地内</t>
    <rPh sb="0" eb="1">
      <t>キン</t>
    </rPh>
    <rPh sb="1" eb="2">
      <t>ナ</t>
    </rPh>
    <rPh sb="2" eb="3">
      <t>カタ</t>
    </rPh>
    <rPh sb="3" eb="4">
      <t>ウマ</t>
    </rPh>
    <rPh sb="4" eb="5">
      <t>ア</t>
    </rPh>
    <rPh sb="5" eb="8">
      <t>ヨシメギ</t>
    </rPh>
    <rPh sb="8" eb="9">
      <t>チ</t>
    </rPh>
    <rPh sb="9" eb="10">
      <t>ナイ</t>
    </rPh>
    <phoneticPr fontId="3"/>
  </si>
  <si>
    <t>路上を横断し北側へ</t>
    <rPh sb="0" eb="2">
      <t>ロジョウ</t>
    </rPh>
    <rPh sb="3" eb="5">
      <t>オウダン</t>
    </rPh>
    <rPh sb="6" eb="8">
      <t>キタガワ</t>
    </rPh>
    <phoneticPr fontId="3"/>
  </si>
  <si>
    <t>1425</t>
    <phoneticPr fontId="3"/>
  </si>
  <si>
    <t>一迫北沢下長田地内</t>
    <rPh sb="0" eb="1">
      <t>イチ</t>
    </rPh>
    <rPh sb="1" eb="2">
      <t>セマ</t>
    </rPh>
    <rPh sb="2" eb="3">
      <t>キタ</t>
    </rPh>
    <rPh sb="3" eb="4">
      <t>サワ</t>
    </rPh>
    <rPh sb="4" eb="5">
      <t>シタ</t>
    </rPh>
    <rPh sb="5" eb="7">
      <t>ナガタ</t>
    </rPh>
    <rPh sb="7" eb="9">
      <t>チナイ</t>
    </rPh>
    <phoneticPr fontId="3"/>
  </si>
  <si>
    <t>道路から山林へ</t>
    <rPh sb="0" eb="2">
      <t>ドウロ</t>
    </rPh>
    <rPh sb="4" eb="6">
      <t>サンリン</t>
    </rPh>
    <phoneticPr fontId="3"/>
  </si>
  <si>
    <t>職員で現地確認</t>
    <rPh sb="0" eb="2">
      <t>ショクイン</t>
    </rPh>
    <rPh sb="3" eb="5">
      <t>ゲンチ</t>
    </rPh>
    <rPh sb="5" eb="7">
      <t>カクニン</t>
    </rPh>
    <phoneticPr fontId="3"/>
  </si>
  <si>
    <t>0700</t>
    <phoneticPr fontId="3"/>
  </si>
  <si>
    <t>花山字本沢沼山地内</t>
  </si>
  <si>
    <t>花山字本沢沼山地内</t>
    <rPh sb="0" eb="2">
      <t>ハナヤマ</t>
    </rPh>
    <rPh sb="2" eb="3">
      <t>アザ</t>
    </rPh>
    <rPh sb="3" eb="5">
      <t>ホンサワ</t>
    </rPh>
    <rPh sb="5" eb="6">
      <t>ヌマ</t>
    </rPh>
    <rPh sb="6" eb="7">
      <t>ヤマ</t>
    </rPh>
    <rPh sb="7" eb="9">
      <t>チナイ</t>
    </rPh>
    <phoneticPr fontId="3"/>
  </si>
  <si>
    <t>トウモロコシ</t>
    <phoneticPr fontId="3"/>
  </si>
  <si>
    <t>被害量：約１５０本</t>
    <rPh sb="0" eb="3">
      <t>ヒガイリョウ</t>
    </rPh>
    <rPh sb="4" eb="5">
      <t>ヤク</t>
    </rPh>
    <rPh sb="8" eb="9">
      <t>ホン</t>
    </rPh>
    <phoneticPr fontId="3"/>
  </si>
  <si>
    <t>鉄線を張っていたが被害に遭った</t>
    <rPh sb="0" eb="2">
      <t>テッセン</t>
    </rPh>
    <rPh sb="3" eb="4">
      <t>ハ</t>
    </rPh>
    <rPh sb="9" eb="11">
      <t>ヒガイ</t>
    </rPh>
    <rPh sb="12" eb="13">
      <t>ア</t>
    </rPh>
    <phoneticPr fontId="3"/>
  </si>
  <si>
    <t>被害量：不明</t>
    <rPh sb="0" eb="3">
      <t>ヒガイリョウ</t>
    </rPh>
    <rPh sb="4" eb="6">
      <t>フメイ</t>
    </rPh>
    <phoneticPr fontId="3"/>
  </si>
  <si>
    <t>被害量：約５０本</t>
    <rPh sb="0" eb="3">
      <t>ヒガイリョウ</t>
    </rPh>
    <rPh sb="4" eb="5">
      <t>ヤク</t>
    </rPh>
    <rPh sb="7" eb="8">
      <t>ホン</t>
    </rPh>
    <phoneticPr fontId="3"/>
  </si>
  <si>
    <t>沼山地内でトウモロコシの食害が続いており、同一の熊が出没している可能性あり</t>
    <rPh sb="0" eb="1">
      <t>ヌマ</t>
    </rPh>
    <rPh sb="1" eb="2">
      <t>ヤマ</t>
    </rPh>
    <rPh sb="2" eb="4">
      <t>チナイ</t>
    </rPh>
    <rPh sb="12" eb="14">
      <t>ショクガイ</t>
    </rPh>
    <rPh sb="15" eb="16">
      <t>ツヅ</t>
    </rPh>
    <rPh sb="21" eb="23">
      <t>ドウイツ</t>
    </rPh>
    <rPh sb="24" eb="25">
      <t>クマ</t>
    </rPh>
    <rPh sb="26" eb="28">
      <t>シュツボツ</t>
    </rPh>
    <rPh sb="32" eb="35">
      <t>カノウセイ</t>
    </rPh>
    <phoneticPr fontId="3"/>
  </si>
  <si>
    <t>0750</t>
    <phoneticPr fontId="3"/>
  </si>
  <si>
    <t>一迫清水山辺枝沢地内</t>
    <rPh sb="0" eb="1">
      <t>イチ</t>
    </rPh>
    <rPh sb="1" eb="2">
      <t>セマ</t>
    </rPh>
    <rPh sb="2" eb="4">
      <t>シミズ</t>
    </rPh>
    <rPh sb="4" eb="6">
      <t>ヤマベ</t>
    </rPh>
    <rPh sb="6" eb="7">
      <t>エダ</t>
    </rPh>
    <rPh sb="7" eb="8">
      <t>サワ</t>
    </rPh>
    <rPh sb="8" eb="10">
      <t>チナイ</t>
    </rPh>
    <phoneticPr fontId="3"/>
  </si>
  <si>
    <t>茂みのなかから顔を出していた</t>
    <rPh sb="0" eb="1">
      <t>シゲ</t>
    </rPh>
    <rPh sb="7" eb="8">
      <t>カオ</t>
    </rPh>
    <rPh sb="9" eb="10">
      <t>ダ</t>
    </rPh>
    <phoneticPr fontId="3"/>
  </si>
  <si>
    <t>1700</t>
    <phoneticPr fontId="3"/>
  </si>
  <si>
    <t>栗駒文字七曲地内</t>
    <rPh sb="0" eb="2">
      <t>クリコマ</t>
    </rPh>
    <rPh sb="2" eb="4">
      <t>モジ</t>
    </rPh>
    <rPh sb="4" eb="6">
      <t>ナナマ</t>
    </rPh>
    <rPh sb="6" eb="8">
      <t>チナイ</t>
    </rPh>
    <phoneticPr fontId="3"/>
  </si>
  <si>
    <t>県道文字上尾松線を横切った</t>
    <rPh sb="0" eb="2">
      <t>ケンドウ</t>
    </rPh>
    <rPh sb="2" eb="4">
      <t>モジ</t>
    </rPh>
    <rPh sb="4" eb="5">
      <t>ウエ</t>
    </rPh>
    <rPh sb="5" eb="6">
      <t>オ</t>
    </rPh>
    <rPh sb="6" eb="7">
      <t>マツ</t>
    </rPh>
    <rPh sb="7" eb="8">
      <t>セン</t>
    </rPh>
    <rPh sb="9" eb="11">
      <t>ヨコギ</t>
    </rPh>
    <phoneticPr fontId="3"/>
  </si>
  <si>
    <t>1420</t>
    <phoneticPr fontId="3"/>
  </si>
  <si>
    <t>郷六字龍沢地内</t>
    <rPh sb="0" eb="2">
      <t>ゴウロク</t>
    </rPh>
    <rPh sb="2" eb="3">
      <t>アザ</t>
    </rPh>
    <rPh sb="3" eb="4">
      <t>リュウ</t>
    </rPh>
    <rPh sb="4" eb="5">
      <t>サワ</t>
    </rPh>
    <rPh sb="5" eb="7">
      <t>チナイ</t>
    </rPh>
    <phoneticPr fontId="3"/>
  </si>
  <si>
    <t>解体工事現場の山線から一頭の熊が山方面へ移動していた</t>
    <rPh sb="0" eb="2">
      <t>カイタイ</t>
    </rPh>
    <rPh sb="2" eb="4">
      <t>コウジ</t>
    </rPh>
    <rPh sb="4" eb="6">
      <t>ゲンバ</t>
    </rPh>
    <rPh sb="7" eb="8">
      <t>ヤマ</t>
    </rPh>
    <rPh sb="8" eb="9">
      <t>セン</t>
    </rPh>
    <rPh sb="11" eb="13">
      <t>イットウ</t>
    </rPh>
    <rPh sb="14" eb="15">
      <t>クマ</t>
    </rPh>
    <rPh sb="16" eb="17">
      <t>ヤマ</t>
    </rPh>
    <rPh sb="17" eb="19">
      <t>ホウメン</t>
    </rPh>
    <rPh sb="20" eb="22">
      <t>イドウ</t>
    </rPh>
    <phoneticPr fontId="3"/>
  </si>
  <si>
    <t>1825</t>
    <phoneticPr fontId="3"/>
  </si>
  <si>
    <t>駒場字右衛門橋地内</t>
    <rPh sb="0" eb="2">
      <t>コマバ</t>
    </rPh>
    <rPh sb="2" eb="3">
      <t>アザ</t>
    </rPh>
    <rPh sb="3" eb="6">
      <t>ウエモン</t>
    </rPh>
    <rPh sb="6" eb="7">
      <t>ハシ</t>
    </rPh>
    <rPh sb="7" eb="9">
      <t>チナイ</t>
    </rPh>
    <phoneticPr fontId="3"/>
  </si>
  <si>
    <t>道路かっら山林へ</t>
    <rPh sb="0" eb="2">
      <t>ドウロ</t>
    </rPh>
    <rPh sb="5" eb="7">
      <t>サンリン</t>
    </rPh>
    <phoneticPr fontId="3"/>
  </si>
  <si>
    <t>0940</t>
    <phoneticPr fontId="3"/>
  </si>
  <si>
    <t>上谷刈字赤坂地内</t>
    <rPh sb="0" eb="1">
      <t>ウエ</t>
    </rPh>
    <rPh sb="1" eb="2">
      <t>タニ</t>
    </rPh>
    <rPh sb="2" eb="3">
      <t>カ</t>
    </rPh>
    <rPh sb="3" eb="4">
      <t>アザ</t>
    </rPh>
    <rPh sb="4" eb="6">
      <t>アカサカ</t>
    </rPh>
    <rPh sb="6" eb="8">
      <t>チナイ</t>
    </rPh>
    <phoneticPr fontId="3"/>
  </si>
  <si>
    <t>道路を横断</t>
    <rPh sb="0" eb="2">
      <t>ドウロ</t>
    </rPh>
    <rPh sb="3" eb="5">
      <t>オウダン</t>
    </rPh>
    <phoneticPr fontId="3"/>
  </si>
  <si>
    <t>現場周辺をパトロール</t>
    <rPh sb="0" eb="2">
      <t>ゲンバ</t>
    </rPh>
    <rPh sb="2" eb="4">
      <t>シュウヘン</t>
    </rPh>
    <phoneticPr fontId="3"/>
  </si>
  <si>
    <t>大沢前地内</t>
    <rPh sb="0" eb="2">
      <t>オオサワ</t>
    </rPh>
    <rPh sb="2" eb="3">
      <t>マエ</t>
    </rPh>
    <rPh sb="3" eb="5">
      <t>チナイ</t>
    </rPh>
    <phoneticPr fontId="3"/>
  </si>
  <si>
    <t>山林から道路へ飛び出してきた</t>
    <rPh sb="0" eb="2">
      <t>サンリン</t>
    </rPh>
    <rPh sb="4" eb="6">
      <t>ドウロ</t>
    </rPh>
    <rPh sb="7" eb="8">
      <t>ト</t>
    </rPh>
    <rPh sb="9" eb="10">
      <t>ダ</t>
    </rPh>
    <phoneticPr fontId="3"/>
  </si>
  <si>
    <t>花火による追い払い</t>
    <rPh sb="0" eb="2">
      <t>ハナビ</t>
    </rPh>
    <rPh sb="5" eb="6">
      <t>オ</t>
    </rPh>
    <rPh sb="7" eb="8">
      <t>ハラ</t>
    </rPh>
    <phoneticPr fontId="3"/>
  </si>
  <si>
    <t>2100</t>
    <phoneticPr fontId="3"/>
  </si>
  <si>
    <t>大字円田字高木地内</t>
    <rPh sb="0" eb="1">
      <t>オオ</t>
    </rPh>
    <rPh sb="1" eb="2">
      <t>アザ</t>
    </rPh>
    <rPh sb="2" eb="3">
      <t>エン</t>
    </rPh>
    <rPh sb="3" eb="4">
      <t>タ</t>
    </rPh>
    <rPh sb="4" eb="5">
      <t>アザ</t>
    </rPh>
    <rPh sb="5" eb="7">
      <t>タカギ</t>
    </rPh>
    <rPh sb="7" eb="9">
      <t>チナイ</t>
    </rPh>
    <phoneticPr fontId="3"/>
  </si>
  <si>
    <t>桃、スイートコーン</t>
    <rPh sb="0" eb="1">
      <t>モモ</t>
    </rPh>
    <phoneticPr fontId="3"/>
  </si>
  <si>
    <t>被害量：４８０本、桃の木が折損</t>
    <rPh sb="0" eb="3">
      <t>ヒガイリョウ</t>
    </rPh>
    <rPh sb="7" eb="8">
      <t>ホン</t>
    </rPh>
    <rPh sb="9" eb="10">
      <t>モモ</t>
    </rPh>
    <rPh sb="11" eb="12">
      <t>キ</t>
    </rPh>
    <rPh sb="13" eb="15">
      <t>セッソン</t>
    </rPh>
    <phoneticPr fontId="3"/>
  </si>
  <si>
    <t>スイートコーンを耕起するよう指導、電気柵設置に関わる補助金申請方法について説明</t>
    <rPh sb="8" eb="9">
      <t>タガヤ</t>
    </rPh>
    <rPh sb="9" eb="10">
      <t>オ</t>
    </rPh>
    <rPh sb="14" eb="16">
      <t>シドウ</t>
    </rPh>
    <rPh sb="17" eb="20">
      <t>デンキサク</t>
    </rPh>
    <rPh sb="20" eb="22">
      <t>セッチ</t>
    </rPh>
    <rPh sb="23" eb="24">
      <t>カカ</t>
    </rPh>
    <rPh sb="26" eb="29">
      <t>ホジョキン</t>
    </rPh>
    <rPh sb="29" eb="31">
      <t>シンセイ</t>
    </rPh>
    <rPh sb="31" eb="33">
      <t>ホウホウ</t>
    </rPh>
    <rPh sb="37" eb="39">
      <t>セツメイ</t>
    </rPh>
    <phoneticPr fontId="3"/>
  </si>
  <si>
    <t>0835</t>
    <phoneticPr fontId="3"/>
  </si>
  <si>
    <t>上桜木二丁目地内</t>
    <rPh sb="0" eb="1">
      <t>ウエ</t>
    </rPh>
    <rPh sb="1" eb="3">
      <t>サクラギ</t>
    </rPh>
    <rPh sb="3" eb="6">
      <t>ニチョウメ</t>
    </rPh>
    <rPh sb="6" eb="8">
      <t>チナイ</t>
    </rPh>
    <phoneticPr fontId="3"/>
  </si>
  <si>
    <t>0845</t>
    <phoneticPr fontId="3"/>
  </si>
  <si>
    <t>西成田上八百刈地内</t>
    <rPh sb="0" eb="1">
      <t>ニシ</t>
    </rPh>
    <rPh sb="1" eb="3">
      <t>ナリタ</t>
    </rPh>
    <rPh sb="3" eb="4">
      <t>ウエ</t>
    </rPh>
    <rPh sb="4" eb="6">
      <t>ハッピャク</t>
    </rPh>
    <rPh sb="6" eb="7">
      <t>カ</t>
    </rPh>
    <rPh sb="7" eb="9">
      <t>チナイ</t>
    </rPh>
    <phoneticPr fontId="3"/>
  </si>
  <si>
    <t>被害量：２５㎡</t>
    <rPh sb="0" eb="3">
      <t>ヒガイリョウ</t>
    </rPh>
    <phoneticPr fontId="3"/>
  </si>
  <si>
    <t>電気柵の設置等</t>
    <rPh sb="0" eb="3">
      <t>デンキサク</t>
    </rPh>
    <rPh sb="4" eb="6">
      <t>セッチ</t>
    </rPh>
    <rPh sb="6" eb="7">
      <t>トウ</t>
    </rPh>
    <phoneticPr fontId="3"/>
  </si>
  <si>
    <t>1849</t>
    <phoneticPr fontId="3"/>
  </si>
  <si>
    <t>金成上町地内</t>
    <rPh sb="0" eb="1">
      <t>キン</t>
    </rPh>
    <rPh sb="1" eb="2">
      <t>ナ</t>
    </rPh>
    <rPh sb="2" eb="3">
      <t>ウエ</t>
    </rPh>
    <rPh sb="3" eb="4">
      <t>マチ</t>
    </rPh>
    <rPh sb="4" eb="6">
      <t>チナイ</t>
    </rPh>
    <phoneticPr fontId="3"/>
  </si>
  <si>
    <t>畑から西側へ移動</t>
    <rPh sb="0" eb="1">
      <t>ハタケ</t>
    </rPh>
    <rPh sb="3" eb="4">
      <t>ニシ</t>
    </rPh>
    <rPh sb="4" eb="5">
      <t>ガワ</t>
    </rPh>
    <rPh sb="6" eb="8">
      <t>イドウ</t>
    </rPh>
    <phoneticPr fontId="3"/>
  </si>
  <si>
    <t>パトカーで付近を警戒</t>
    <rPh sb="5" eb="7">
      <t>フキン</t>
    </rPh>
    <rPh sb="8" eb="10">
      <t>ケイカイ</t>
    </rPh>
    <phoneticPr fontId="3"/>
  </si>
  <si>
    <t>2000</t>
    <phoneticPr fontId="3"/>
  </si>
  <si>
    <t>一迫北沢一本松北地内</t>
    <rPh sb="0" eb="1">
      <t>イチ</t>
    </rPh>
    <rPh sb="1" eb="2">
      <t>セマ</t>
    </rPh>
    <rPh sb="2" eb="3">
      <t>キタ</t>
    </rPh>
    <rPh sb="3" eb="4">
      <t>サワ</t>
    </rPh>
    <rPh sb="4" eb="6">
      <t>イッポン</t>
    </rPh>
    <rPh sb="6" eb="7">
      <t>マツ</t>
    </rPh>
    <rPh sb="7" eb="8">
      <t>キタ</t>
    </rPh>
    <rPh sb="8" eb="10">
      <t>チナイ</t>
    </rPh>
    <phoneticPr fontId="3"/>
  </si>
  <si>
    <t>スモモ</t>
    <phoneticPr fontId="3"/>
  </si>
  <si>
    <t>被害量：１本</t>
    <rPh sb="0" eb="3">
      <t>ヒガイリョウ</t>
    </rPh>
    <rPh sb="5" eb="6">
      <t>ポン</t>
    </rPh>
    <phoneticPr fontId="3"/>
  </si>
  <si>
    <t>スモモの早めの収穫</t>
    <rPh sb="4" eb="5">
      <t>ハヤ</t>
    </rPh>
    <rPh sb="7" eb="9">
      <t>シュウカク</t>
    </rPh>
    <phoneticPr fontId="3"/>
  </si>
  <si>
    <t>被害が続く場合は県と農林畜産課へ現地確認を依頼する</t>
    <rPh sb="0" eb="2">
      <t>ヒガイ</t>
    </rPh>
    <rPh sb="3" eb="4">
      <t>ツヅ</t>
    </rPh>
    <rPh sb="5" eb="7">
      <t>バアイ</t>
    </rPh>
    <rPh sb="8" eb="9">
      <t>ケン</t>
    </rPh>
    <rPh sb="10" eb="12">
      <t>ノウリン</t>
    </rPh>
    <rPh sb="12" eb="15">
      <t>チクサンカ</t>
    </rPh>
    <rPh sb="16" eb="18">
      <t>ゲンチ</t>
    </rPh>
    <rPh sb="18" eb="20">
      <t>カクニン</t>
    </rPh>
    <rPh sb="21" eb="23">
      <t>イライ</t>
    </rPh>
    <phoneticPr fontId="3"/>
  </si>
  <si>
    <t>栗駒付近</t>
    <rPh sb="0" eb="2">
      <t>クリコマ</t>
    </rPh>
    <rPh sb="2" eb="4">
      <t>フキン</t>
    </rPh>
    <phoneticPr fontId="3"/>
  </si>
  <si>
    <t>被害者宅と隣の家の間を通っていた</t>
    <rPh sb="0" eb="2">
      <t>ヒガイ</t>
    </rPh>
    <rPh sb="2" eb="3">
      <t>シャ</t>
    </rPh>
    <rPh sb="3" eb="4">
      <t>タク</t>
    </rPh>
    <rPh sb="5" eb="6">
      <t>トナリ</t>
    </rPh>
    <rPh sb="7" eb="8">
      <t>イエ</t>
    </rPh>
    <rPh sb="9" eb="10">
      <t>アイダ</t>
    </rPh>
    <rPh sb="11" eb="12">
      <t>トオ</t>
    </rPh>
    <phoneticPr fontId="3"/>
  </si>
  <si>
    <t>1540</t>
    <phoneticPr fontId="3"/>
  </si>
  <si>
    <t>鶯沢南郷向原地内</t>
    <rPh sb="0" eb="2">
      <t>ウグイスサワ</t>
    </rPh>
    <rPh sb="2" eb="4">
      <t>ナンゴウ</t>
    </rPh>
    <rPh sb="4" eb="6">
      <t>ムカイバラ</t>
    </rPh>
    <rPh sb="6" eb="7">
      <t>チ</t>
    </rPh>
    <rPh sb="7" eb="8">
      <t>ナイ</t>
    </rPh>
    <phoneticPr fontId="3"/>
  </si>
  <si>
    <t>畑から北上して茂みの中へ</t>
    <rPh sb="0" eb="1">
      <t>ハタケ</t>
    </rPh>
    <rPh sb="3" eb="5">
      <t>ホクジョウ</t>
    </rPh>
    <rPh sb="7" eb="8">
      <t>シゲ</t>
    </rPh>
    <rPh sb="10" eb="11">
      <t>ナカ</t>
    </rPh>
    <phoneticPr fontId="3"/>
  </si>
  <si>
    <t>0930</t>
    <phoneticPr fontId="3"/>
  </si>
  <si>
    <t>加茂一丁目地内</t>
    <rPh sb="0" eb="2">
      <t>カモ</t>
    </rPh>
    <rPh sb="2" eb="5">
      <t>イッチョウメ</t>
    </rPh>
    <rPh sb="5" eb="7">
      <t>チナイ</t>
    </rPh>
    <phoneticPr fontId="3"/>
  </si>
  <si>
    <t>加茂一丁目から水の森公園方面へ移動</t>
    <rPh sb="0" eb="2">
      <t>カモ</t>
    </rPh>
    <rPh sb="2" eb="5">
      <t>イッチョウメ</t>
    </rPh>
    <rPh sb="7" eb="8">
      <t>ミズ</t>
    </rPh>
    <rPh sb="9" eb="10">
      <t>モリ</t>
    </rPh>
    <rPh sb="10" eb="12">
      <t>コウエン</t>
    </rPh>
    <rPh sb="12" eb="14">
      <t>ホウメン</t>
    </rPh>
    <rPh sb="15" eb="17">
      <t>イドウ</t>
    </rPh>
    <phoneticPr fontId="3"/>
  </si>
  <si>
    <t>周辺をパトロール</t>
    <rPh sb="0" eb="2">
      <t>シュウヘン</t>
    </rPh>
    <phoneticPr fontId="3"/>
  </si>
  <si>
    <t>不明</t>
    <rPh sb="0" eb="2">
      <t>フメイ</t>
    </rPh>
    <phoneticPr fontId="3"/>
  </si>
  <si>
    <t>大倉地内</t>
    <rPh sb="0" eb="2">
      <t>オオクラ</t>
    </rPh>
    <rPh sb="2" eb="4">
      <t>チナイ</t>
    </rPh>
    <phoneticPr fontId="3"/>
  </si>
  <si>
    <t>畑のトウモロコシが被害に遭った</t>
    <rPh sb="0" eb="1">
      <t>ハタケ</t>
    </rPh>
    <rPh sb="9" eb="11">
      <t>ヒガイ</t>
    </rPh>
    <rPh sb="12" eb="13">
      <t>ア</t>
    </rPh>
    <phoneticPr fontId="3"/>
  </si>
  <si>
    <t>花火で追い上げた</t>
    <rPh sb="0" eb="2">
      <t>ハナビ</t>
    </rPh>
    <rPh sb="3" eb="4">
      <t>オ</t>
    </rPh>
    <rPh sb="5" eb="6">
      <t>ア</t>
    </rPh>
    <phoneticPr fontId="3"/>
  </si>
  <si>
    <t>1330</t>
    <phoneticPr fontId="3"/>
  </si>
  <si>
    <t>雄勝町船越字天王山地内</t>
    <rPh sb="0" eb="1">
      <t>オス</t>
    </rPh>
    <rPh sb="1" eb="2">
      <t>カ</t>
    </rPh>
    <rPh sb="2" eb="3">
      <t>マチ</t>
    </rPh>
    <rPh sb="3" eb="5">
      <t>フナコシ</t>
    </rPh>
    <rPh sb="5" eb="6">
      <t>アザ</t>
    </rPh>
    <rPh sb="6" eb="9">
      <t>テンノウサン</t>
    </rPh>
    <rPh sb="9" eb="11">
      <t>チナイ</t>
    </rPh>
    <phoneticPr fontId="3"/>
  </si>
  <si>
    <t>船越防集団地脇から山林へ移動</t>
    <rPh sb="0" eb="2">
      <t>フナコシ</t>
    </rPh>
    <rPh sb="2" eb="3">
      <t>ボウ</t>
    </rPh>
    <rPh sb="3" eb="5">
      <t>シュウダン</t>
    </rPh>
    <rPh sb="5" eb="7">
      <t>チワキ</t>
    </rPh>
    <rPh sb="9" eb="11">
      <t>サンリン</t>
    </rPh>
    <rPh sb="12" eb="14">
      <t>イドウ</t>
    </rPh>
    <phoneticPr fontId="3"/>
  </si>
  <si>
    <t>1830</t>
    <phoneticPr fontId="3"/>
  </si>
  <si>
    <t>子牛用ミルク</t>
    <rPh sb="0" eb="2">
      <t>コウシ</t>
    </rPh>
    <rPh sb="2" eb="3">
      <t>ヨウ</t>
    </rPh>
    <phoneticPr fontId="3"/>
  </si>
  <si>
    <t>子牛用ミルクの保管方法を指導</t>
    <rPh sb="0" eb="3">
      <t>コウシヨウ</t>
    </rPh>
    <rPh sb="7" eb="9">
      <t>ホカン</t>
    </rPh>
    <rPh sb="9" eb="11">
      <t>ホウホウ</t>
    </rPh>
    <rPh sb="12" eb="14">
      <t>シドウ</t>
    </rPh>
    <phoneticPr fontId="3"/>
  </si>
  <si>
    <t>清津地内</t>
    <rPh sb="0" eb="1">
      <t>キヨ</t>
    </rPh>
    <rPh sb="1" eb="2">
      <t>ツ</t>
    </rPh>
    <rPh sb="2" eb="3">
      <t>チ</t>
    </rPh>
    <rPh sb="3" eb="4">
      <t>ナイ</t>
    </rPh>
    <phoneticPr fontId="3"/>
  </si>
  <si>
    <t>0600</t>
    <phoneticPr fontId="3"/>
  </si>
  <si>
    <t>瀬峰野沢地内</t>
    <rPh sb="0" eb="2">
      <t>セミネ</t>
    </rPh>
    <rPh sb="2" eb="4">
      <t>ノザワ</t>
    </rPh>
    <rPh sb="4" eb="5">
      <t>チ</t>
    </rPh>
    <rPh sb="5" eb="6">
      <t>ナイ</t>
    </rPh>
    <phoneticPr fontId="3"/>
  </si>
  <si>
    <t>蜂蜜</t>
    <rPh sb="0" eb="2">
      <t>ハチミツ</t>
    </rPh>
    <phoneticPr fontId="3"/>
  </si>
  <si>
    <t>1100</t>
    <phoneticPr fontId="3"/>
  </si>
  <si>
    <t>花山字本沢舎道地内</t>
    <rPh sb="0" eb="2">
      <t>ハナヤマ</t>
    </rPh>
    <rPh sb="2" eb="3">
      <t>アザ</t>
    </rPh>
    <rPh sb="3" eb="5">
      <t>ホンサワ</t>
    </rPh>
    <rPh sb="5" eb="6">
      <t>シャ</t>
    </rPh>
    <rPh sb="6" eb="7">
      <t>ミチ</t>
    </rPh>
    <rPh sb="7" eb="8">
      <t>チ</t>
    </rPh>
    <rPh sb="8" eb="9">
      <t>ナイ</t>
    </rPh>
    <phoneticPr fontId="3"/>
  </si>
  <si>
    <t>国道３９８号</t>
    <rPh sb="0" eb="2">
      <t>コクドウ</t>
    </rPh>
    <rPh sb="5" eb="6">
      <t>ゴウ</t>
    </rPh>
    <phoneticPr fontId="3"/>
  </si>
  <si>
    <t>ダム側から山側へ移動</t>
    <rPh sb="2" eb="3">
      <t>ガワ</t>
    </rPh>
    <rPh sb="5" eb="7">
      <t>ヤマガワ</t>
    </rPh>
    <rPh sb="8" eb="10">
      <t>イドウ</t>
    </rPh>
    <phoneticPr fontId="3"/>
  </si>
  <si>
    <t>1700</t>
    <phoneticPr fontId="3"/>
  </si>
  <si>
    <t>鶯沢袋島地内</t>
    <rPh sb="0" eb="2">
      <t>ウグイスザワ</t>
    </rPh>
    <rPh sb="2" eb="3">
      <t>フクロ</t>
    </rPh>
    <rPh sb="3" eb="4">
      <t>シマ</t>
    </rPh>
    <rPh sb="4" eb="5">
      <t>チ</t>
    </rPh>
    <rPh sb="5" eb="6">
      <t>ナイ</t>
    </rPh>
    <phoneticPr fontId="3"/>
  </si>
  <si>
    <t>河川敷</t>
    <rPh sb="0" eb="3">
      <t>カセンジキ</t>
    </rPh>
    <phoneticPr fontId="3"/>
  </si>
  <si>
    <t>えさを探している様子だった</t>
    <rPh sb="3" eb="4">
      <t>サガ</t>
    </rPh>
    <rPh sb="8" eb="10">
      <t>ヨウス</t>
    </rPh>
    <phoneticPr fontId="3"/>
  </si>
  <si>
    <t>1730</t>
    <phoneticPr fontId="3"/>
  </si>
  <si>
    <t>栗駒沼倉岩倉地内</t>
    <rPh sb="0" eb="2">
      <t>クリコマ</t>
    </rPh>
    <rPh sb="2" eb="4">
      <t>ヌマクラ</t>
    </rPh>
    <rPh sb="4" eb="6">
      <t>イワクラ</t>
    </rPh>
    <rPh sb="6" eb="7">
      <t>チ</t>
    </rPh>
    <rPh sb="7" eb="8">
      <t>ナイ</t>
    </rPh>
    <phoneticPr fontId="3"/>
  </si>
  <si>
    <t>田から山林</t>
    <rPh sb="0" eb="1">
      <t>タ</t>
    </rPh>
    <rPh sb="3" eb="5">
      <t>サンリン</t>
    </rPh>
    <phoneticPr fontId="3"/>
  </si>
  <si>
    <t>2015</t>
    <phoneticPr fontId="3"/>
  </si>
  <si>
    <t>瀬峰字船橋地内</t>
    <rPh sb="0" eb="2">
      <t>セミネ</t>
    </rPh>
    <rPh sb="2" eb="3">
      <t>アザ</t>
    </rPh>
    <rPh sb="3" eb="5">
      <t>フナバシ</t>
    </rPh>
    <rPh sb="5" eb="6">
      <t>チ</t>
    </rPh>
    <rPh sb="6" eb="7">
      <t>ナイ</t>
    </rPh>
    <phoneticPr fontId="3"/>
  </si>
  <si>
    <t>県道田尻瀬峰線を東から西へ</t>
    <rPh sb="0" eb="2">
      <t>ケンドウ</t>
    </rPh>
    <rPh sb="2" eb="4">
      <t>タジリ</t>
    </rPh>
    <rPh sb="4" eb="6">
      <t>セミネ</t>
    </rPh>
    <rPh sb="6" eb="7">
      <t>セン</t>
    </rPh>
    <rPh sb="8" eb="9">
      <t>ヒガシ</t>
    </rPh>
    <rPh sb="11" eb="12">
      <t>ニシ</t>
    </rPh>
    <phoneticPr fontId="3"/>
  </si>
  <si>
    <t>0955</t>
    <phoneticPr fontId="3"/>
  </si>
  <si>
    <t>上川原堰付近</t>
    <rPh sb="0" eb="2">
      <t>カミカワ</t>
    </rPh>
    <rPh sb="2" eb="3">
      <t>ハラ</t>
    </rPh>
    <rPh sb="3" eb="4">
      <t>セキ</t>
    </rPh>
    <rPh sb="4" eb="6">
      <t>フキン</t>
    </rPh>
    <phoneticPr fontId="3"/>
  </si>
  <si>
    <t>1500</t>
    <phoneticPr fontId="3"/>
  </si>
  <si>
    <t>徘徊</t>
    <rPh sb="0" eb="2">
      <t>ハイカイ</t>
    </rPh>
    <phoneticPr fontId="3"/>
  </si>
  <si>
    <t>1230</t>
    <phoneticPr fontId="3"/>
  </si>
  <si>
    <t>小野寺向原地内</t>
    <rPh sb="0" eb="3">
      <t>オノデラ</t>
    </rPh>
    <rPh sb="3" eb="5">
      <t>ムカイハラ</t>
    </rPh>
    <rPh sb="5" eb="6">
      <t>チ</t>
    </rPh>
    <rPh sb="6" eb="7">
      <t>ナイ</t>
    </rPh>
    <phoneticPr fontId="3"/>
  </si>
  <si>
    <t>吉田字中釜地内</t>
    <rPh sb="0" eb="2">
      <t>ヨシダ</t>
    </rPh>
    <rPh sb="2" eb="3">
      <t>アザ</t>
    </rPh>
    <rPh sb="3" eb="4">
      <t>チュウ</t>
    </rPh>
    <rPh sb="4" eb="5">
      <t>ガマ</t>
    </rPh>
    <rPh sb="5" eb="6">
      <t>チ</t>
    </rPh>
    <rPh sb="6" eb="7">
      <t>ナイ</t>
    </rPh>
    <phoneticPr fontId="3"/>
  </si>
  <si>
    <t>不明</t>
    <rPh sb="0" eb="2">
      <t>フメイ</t>
    </rPh>
    <phoneticPr fontId="3"/>
  </si>
  <si>
    <t>芋沢字八幡地内</t>
    <rPh sb="0" eb="1">
      <t>イモ</t>
    </rPh>
    <rPh sb="1" eb="2">
      <t>サワ</t>
    </rPh>
    <rPh sb="2" eb="3">
      <t>アザ</t>
    </rPh>
    <rPh sb="3" eb="5">
      <t>ハチマン</t>
    </rPh>
    <rPh sb="5" eb="6">
      <t>チ</t>
    </rPh>
    <rPh sb="6" eb="7">
      <t>ナイ</t>
    </rPh>
    <phoneticPr fontId="3"/>
  </si>
  <si>
    <t>トウモロコシ、カボチャ</t>
    <phoneticPr fontId="3"/>
  </si>
  <si>
    <t>トウモロコシ、カボチャが荒らされていた</t>
    <rPh sb="12" eb="13">
      <t>ア</t>
    </rPh>
    <phoneticPr fontId="3"/>
  </si>
  <si>
    <t>1800</t>
    <phoneticPr fontId="3"/>
  </si>
  <si>
    <t>老人ホーム駐車場から北側山林へ移動</t>
    <rPh sb="0" eb="2">
      <t>ロウジン</t>
    </rPh>
    <rPh sb="5" eb="8">
      <t>チュウシャジョウ</t>
    </rPh>
    <rPh sb="10" eb="12">
      <t>キタガワ</t>
    </rPh>
    <rPh sb="12" eb="14">
      <t>サンリン</t>
    </rPh>
    <rPh sb="15" eb="17">
      <t>イドウ</t>
    </rPh>
    <phoneticPr fontId="3"/>
  </si>
  <si>
    <t>1123</t>
    <phoneticPr fontId="3"/>
  </si>
  <si>
    <t>芋沢字長坂地内</t>
    <rPh sb="0" eb="1">
      <t>イモ</t>
    </rPh>
    <rPh sb="1" eb="2">
      <t>サワ</t>
    </rPh>
    <rPh sb="2" eb="3">
      <t>アザ</t>
    </rPh>
    <rPh sb="3" eb="5">
      <t>ナガサカ</t>
    </rPh>
    <rPh sb="5" eb="6">
      <t>チ</t>
    </rPh>
    <rPh sb="6" eb="7">
      <t>ナイ</t>
    </rPh>
    <phoneticPr fontId="3"/>
  </si>
  <si>
    <t>道路脇から道路へ出ようとする熊を目撃</t>
    <rPh sb="0" eb="2">
      <t>ドウロ</t>
    </rPh>
    <rPh sb="2" eb="3">
      <t>ワキ</t>
    </rPh>
    <rPh sb="5" eb="7">
      <t>ドウロ</t>
    </rPh>
    <rPh sb="8" eb="9">
      <t>デ</t>
    </rPh>
    <rPh sb="14" eb="15">
      <t>クマ</t>
    </rPh>
    <rPh sb="16" eb="18">
      <t>モクゲキ</t>
    </rPh>
    <phoneticPr fontId="3"/>
  </si>
  <si>
    <t>1710</t>
    <phoneticPr fontId="3"/>
  </si>
  <si>
    <t>石積猿田地内</t>
    <rPh sb="0" eb="2">
      <t>イシヅ</t>
    </rPh>
    <rPh sb="2" eb="4">
      <t>サルタ</t>
    </rPh>
    <rPh sb="4" eb="5">
      <t>チ</t>
    </rPh>
    <rPh sb="5" eb="6">
      <t>ナイ</t>
    </rPh>
    <phoneticPr fontId="3"/>
  </si>
  <si>
    <t>0620</t>
    <phoneticPr fontId="3"/>
  </si>
  <si>
    <t>登米町日野渡字軍場地内</t>
    <rPh sb="0" eb="1">
      <t>ノボ</t>
    </rPh>
    <rPh sb="1" eb="2">
      <t>コメ</t>
    </rPh>
    <rPh sb="2" eb="3">
      <t>マチ</t>
    </rPh>
    <rPh sb="3" eb="4">
      <t>ヒ</t>
    </rPh>
    <rPh sb="4" eb="5">
      <t>ノ</t>
    </rPh>
    <rPh sb="5" eb="6">
      <t>ワタ</t>
    </rPh>
    <rPh sb="6" eb="7">
      <t>アザ</t>
    </rPh>
    <rPh sb="7" eb="8">
      <t>グン</t>
    </rPh>
    <rPh sb="8" eb="9">
      <t>ジョウ</t>
    </rPh>
    <rPh sb="9" eb="10">
      <t>チ</t>
    </rPh>
    <rPh sb="10" eb="11">
      <t>ナイ</t>
    </rPh>
    <phoneticPr fontId="3"/>
  </si>
  <si>
    <t>宮城鉱山スタンドから軍場山跡方面へ道路を横断</t>
    <rPh sb="0" eb="2">
      <t>ミヤギ</t>
    </rPh>
    <rPh sb="2" eb="4">
      <t>コウザン</t>
    </rPh>
    <rPh sb="10" eb="11">
      <t>グン</t>
    </rPh>
    <rPh sb="11" eb="12">
      <t>ジョウ</t>
    </rPh>
    <rPh sb="12" eb="13">
      <t>ヤマ</t>
    </rPh>
    <rPh sb="13" eb="14">
      <t>アト</t>
    </rPh>
    <rPh sb="14" eb="16">
      <t>ホウメン</t>
    </rPh>
    <rPh sb="17" eb="19">
      <t>ドウロ</t>
    </rPh>
    <rPh sb="20" eb="22">
      <t>オウダン</t>
    </rPh>
    <phoneticPr fontId="3"/>
  </si>
  <si>
    <t>0820</t>
    <phoneticPr fontId="3"/>
  </si>
  <si>
    <t>登米町日野渡荒田待井地内</t>
    <rPh sb="0" eb="1">
      <t>ノボ</t>
    </rPh>
    <rPh sb="1" eb="2">
      <t>コメ</t>
    </rPh>
    <rPh sb="2" eb="3">
      <t>マチ</t>
    </rPh>
    <rPh sb="3" eb="4">
      <t>ヒ</t>
    </rPh>
    <rPh sb="4" eb="5">
      <t>ノ</t>
    </rPh>
    <rPh sb="5" eb="6">
      <t>ワタ</t>
    </rPh>
    <rPh sb="6" eb="8">
      <t>アラタ</t>
    </rPh>
    <rPh sb="8" eb="9">
      <t>マ</t>
    </rPh>
    <rPh sb="10" eb="11">
      <t>チ</t>
    </rPh>
    <rPh sb="11" eb="12">
      <t>ナイ</t>
    </rPh>
    <phoneticPr fontId="3"/>
  </si>
  <si>
    <t>田んぼのなかを東から西へ移動</t>
    <rPh sb="0" eb="1">
      <t>タ</t>
    </rPh>
    <rPh sb="7" eb="8">
      <t>ヒガシ</t>
    </rPh>
    <rPh sb="10" eb="11">
      <t>ニシ</t>
    </rPh>
    <rPh sb="12" eb="14">
      <t>イドウ</t>
    </rPh>
    <phoneticPr fontId="3"/>
  </si>
  <si>
    <t>７月２９日に防災メールで市民に注意喚起</t>
    <rPh sb="1" eb="2">
      <t>ガツ</t>
    </rPh>
    <rPh sb="4" eb="5">
      <t>ニチ</t>
    </rPh>
    <rPh sb="6" eb="8">
      <t>ボウサイ</t>
    </rPh>
    <rPh sb="12" eb="14">
      <t>シミン</t>
    </rPh>
    <rPh sb="15" eb="17">
      <t>チュウイ</t>
    </rPh>
    <rPh sb="17" eb="19">
      <t>カンキ</t>
    </rPh>
    <phoneticPr fontId="3"/>
  </si>
  <si>
    <t>1310</t>
    <phoneticPr fontId="3"/>
  </si>
  <si>
    <t>床字四辻地内</t>
    <rPh sb="0" eb="1">
      <t>ユカ</t>
    </rPh>
    <rPh sb="1" eb="2">
      <t>アザ</t>
    </rPh>
    <rPh sb="2" eb="3">
      <t>ヨン</t>
    </rPh>
    <rPh sb="3" eb="4">
      <t>ツジ</t>
    </rPh>
    <rPh sb="4" eb="5">
      <t>チ</t>
    </rPh>
    <rPh sb="5" eb="6">
      <t>ナイ</t>
    </rPh>
    <phoneticPr fontId="3"/>
  </si>
  <si>
    <t>山林へ入っていった</t>
    <rPh sb="0" eb="2">
      <t>サンリン</t>
    </rPh>
    <rPh sb="3" eb="4">
      <t>ハイ</t>
    </rPh>
    <phoneticPr fontId="3"/>
  </si>
  <si>
    <t>周辺のパトロール</t>
    <rPh sb="0" eb="2">
      <t>シュウヘン</t>
    </rPh>
    <phoneticPr fontId="3"/>
  </si>
  <si>
    <t xml:space="preserve">1820 </t>
    <phoneticPr fontId="3"/>
  </si>
  <si>
    <t>道路付近を徘徊</t>
    <rPh sb="0" eb="2">
      <t>ドウロ</t>
    </rPh>
    <rPh sb="2" eb="4">
      <t>フキン</t>
    </rPh>
    <rPh sb="5" eb="7">
      <t>ハイカイ</t>
    </rPh>
    <phoneticPr fontId="3"/>
  </si>
  <si>
    <t>1920</t>
    <phoneticPr fontId="3"/>
  </si>
  <si>
    <t>みやの森幼稚園付近</t>
    <rPh sb="3" eb="4">
      <t>モリ</t>
    </rPh>
    <rPh sb="4" eb="7">
      <t>ヨウチエン</t>
    </rPh>
    <rPh sb="7" eb="9">
      <t>フキン</t>
    </rPh>
    <phoneticPr fontId="3"/>
  </si>
  <si>
    <t>鶴巣小鶴沢字宮田地内</t>
    <rPh sb="0" eb="2">
      <t>ツルス</t>
    </rPh>
    <rPh sb="2" eb="4">
      <t>コヅル</t>
    </rPh>
    <rPh sb="4" eb="5">
      <t>サワ</t>
    </rPh>
    <rPh sb="5" eb="6">
      <t>アザ</t>
    </rPh>
    <rPh sb="6" eb="8">
      <t>ミヤタ</t>
    </rPh>
    <rPh sb="8" eb="9">
      <t>チ</t>
    </rPh>
    <rPh sb="9" eb="10">
      <t>ナイ</t>
    </rPh>
    <phoneticPr fontId="3"/>
  </si>
  <si>
    <t>宮床字松倉地内</t>
    <rPh sb="0" eb="1">
      <t>ミヤ</t>
    </rPh>
    <rPh sb="1" eb="2">
      <t>ユカ</t>
    </rPh>
    <rPh sb="2" eb="3">
      <t>アザ</t>
    </rPh>
    <rPh sb="3" eb="5">
      <t>マツクラ</t>
    </rPh>
    <rPh sb="5" eb="6">
      <t>チ</t>
    </rPh>
    <rPh sb="6" eb="7">
      <t>ナイ</t>
    </rPh>
    <phoneticPr fontId="3"/>
  </si>
  <si>
    <t>1905</t>
    <phoneticPr fontId="3"/>
  </si>
  <si>
    <t>もみじヶ丘三丁目付近</t>
    <rPh sb="4" eb="5">
      <t>オカ</t>
    </rPh>
    <rPh sb="5" eb="8">
      <t>サンチョウメ</t>
    </rPh>
    <rPh sb="8" eb="10">
      <t>フキン</t>
    </rPh>
    <phoneticPr fontId="3"/>
  </si>
  <si>
    <t>08000</t>
    <phoneticPr fontId="3"/>
  </si>
  <si>
    <t>福岡長袋字小倉山地内</t>
    <rPh sb="0" eb="2">
      <t>フクオカ</t>
    </rPh>
    <rPh sb="2" eb="3">
      <t>ナガ</t>
    </rPh>
    <rPh sb="3" eb="4">
      <t>フクロ</t>
    </rPh>
    <rPh sb="4" eb="5">
      <t>アザ</t>
    </rPh>
    <rPh sb="5" eb="7">
      <t>オグラ</t>
    </rPh>
    <rPh sb="7" eb="8">
      <t>ヤマ</t>
    </rPh>
    <rPh sb="8" eb="9">
      <t>チ</t>
    </rPh>
    <rPh sb="9" eb="10">
      <t>ナイ</t>
    </rPh>
    <phoneticPr fontId="3"/>
  </si>
  <si>
    <t>現場の巡回</t>
    <rPh sb="0" eb="2">
      <t>ゲンバ</t>
    </rPh>
    <rPh sb="3" eb="5">
      <t>ジュンカイ</t>
    </rPh>
    <phoneticPr fontId="3"/>
  </si>
  <si>
    <t>円田字地内</t>
    <rPh sb="0" eb="1">
      <t>エン</t>
    </rPh>
    <rPh sb="1" eb="2">
      <t>タ</t>
    </rPh>
    <rPh sb="2" eb="3">
      <t>アザ</t>
    </rPh>
    <rPh sb="3" eb="4">
      <t>チ</t>
    </rPh>
    <rPh sb="4" eb="5">
      <t>ナイ</t>
    </rPh>
    <phoneticPr fontId="3"/>
  </si>
  <si>
    <t>果樹園：モモ</t>
    <rPh sb="0" eb="3">
      <t>カジュエン</t>
    </rPh>
    <phoneticPr fontId="3"/>
  </si>
  <si>
    <t>被害量：２０㎏</t>
    <rPh sb="0" eb="3">
      <t>ヒガイリョウ</t>
    </rPh>
    <phoneticPr fontId="3"/>
  </si>
  <si>
    <t>有害鳥獣駆逐用花火等による継続防除活動</t>
    <rPh sb="0" eb="2">
      <t>ユウガイ</t>
    </rPh>
    <rPh sb="2" eb="4">
      <t>チョウジュウ</t>
    </rPh>
    <rPh sb="4" eb="6">
      <t>クチク</t>
    </rPh>
    <rPh sb="6" eb="7">
      <t>ヨウ</t>
    </rPh>
    <rPh sb="7" eb="9">
      <t>ハナビ</t>
    </rPh>
    <rPh sb="9" eb="10">
      <t>トウ</t>
    </rPh>
    <rPh sb="13" eb="15">
      <t>ケイゾク</t>
    </rPh>
    <rPh sb="15" eb="17">
      <t>ボウジョ</t>
    </rPh>
    <rPh sb="17" eb="19">
      <t>カツドウ</t>
    </rPh>
    <phoneticPr fontId="3"/>
  </si>
  <si>
    <t>0650</t>
    <phoneticPr fontId="3"/>
  </si>
  <si>
    <t>芋沢字新田地内</t>
    <rPh sb="0" eb="1">
      <t>イモ</t>
    </rPh>
    <rPh sb="1" eb="2">
      <t>サワ</t>
    </rPh>
    <rPh sb="2" eb="3">
      <t>アザ</t>
    </rPh>
    <rPh sb="3" eb="5">
      <t>ニッタ</t>
    </rPh>
    <rPh sb="5" eb="6">
      <t>チ</t>
    </rPh>
    <rPh sb="6" eb="7">
      <t>ナイ</t>
    </rPh>
    <phoneticPr fontId="3"/>
  </si>
  <si>
    <t>道路を横断</t>
    <rPh sb="0" eb="2">
      <t>ドウロ</t>
    </rPh>
    <rPh sb="3" eb="5">
      <t>オウダン</t>
    </rPh>
    <phoneticPr fontId="3"/>
  </si>
  <si>
    <t>1618</t>
    <phoneticPr fontId="3"/>
  </si>
  <si>
    <t>南中山六丁目地内</t>
    <rPh sb="0" eb="1">
      <t>ミナミ</t>
    </rPh>
    <rPh sb="1" eb="3">
      <t>ナカヤマ</t>
    </rPh>
    <rPh sb="3" eb="4">
      <t>ロク</t>
    </rPh>
    <rPh sb="4" eb="6">
      <t>チョウメ</t>
    </rPh>
    <rPh sb="6" eb="7">
      <t>チ</t>
    </rPh>
    <rPh sb="7" eb="8">
      <t>ナイ</t>
    </rPh>
    <phoneticPr fontId="3"/>
  </si>
  <si>
    <t>商店街敷地内</t>
    <rPh sb="0" eb="3">
      <t>ショウテンガイ</t>
    </rPh>
    <rPh sb="3" eb="6">
      <t>シキチナイ</t>
    </rPh>
    <phoneticPr fontId="3"/>
  </si>
  <si>
    <t>商店街内を徘徊</t>
    <rPh sb="0" eb="3">
      <t>ショウテンガイ</t>
    </rPh>
    <rPh sb="3" eb="4">
      <t>ナイ</t>
    </rPh>
    <rPh sb="5" eb="7">
      <t>ハイカイ</t>
    </rPh>
    <phoneticPr fontId="3"/>
  </si>
  <si>
    <t>1320</t>
    <phoneticPr fontId="3"/>
  </si>
  <si>
    <t>荒巻字青葉地内</t>
    <rPh sb="0" eb="2">
      <t>アラマキ</t>
    </rPh>
    <rPh sb="2" eb="3">
      <t>アザ</t>
    </rPh>
    <rPh sb="3" eb="5">
      <t>アオバ</t>
    </rPh>
    <rPh sb="5" eb="6">
      <t>チ</t>
    </rPh>
    <rPh sb="6" eb="7">
      <t>ナイ</t>
    </rPh>
    <phoneticPr fontId="3"/>
  </si>
  <si>
    <t>環境共生課への報告</t>
    <rPh sb="0" eb="2">
      <t>カンキョウ</t>
    </rPh>
    <rPh sb="2" eb="4">
      <t>キョウセイ</t>
    </rPh>
    <rPh sb="4" eb="5">
      <t>カ</t>
    </rPh>
    <rPh sb="7" eb="9">
      <t>ホウコク</t>
    </rPh>
    <phoneticPr fontId="3"/>
  </si>
  <si>
    <t>1630</t>
    <phoneticPr fontId="3"/>
  </si>
  <si>
    <t>大倉字上山崎地内</t>
    <rPh sb="0" eb="2">
      <t>オオクラ</t>
    </rPh>
    <rPh sb="2" eb="3">
      <t>アザ</t>
    </rPh>
    <rPh sb="3" eb="6">
      <t>カミヤマザキ</t>
    </rPh>
    <rPh sb="6" eb="7">
      <t>チ</t>
    </rPh>
    <rPh sb="7" eb="8">
      <t>ナイ</t>
    </rPh>
    <phoneticPr fontId="3"/>
  </si>
  <si>
    <t>大倉ダムから県道を横断し東側山林へ移動</t>
    <rPh sb="0" eb="2">
      <t>オオクラ</t>
    </rPh>
    <rPh sb="6" eb="8">
      <t>ケンドウ</t>
    </rPh>
    <rPh sb="9" eb="11">
      <t>オウダン</t>
    </rPh>
    <rPh sb="12" eb="14">
      <t>ヒガシガワ</t>
    </rPh>
    <rPh sb="14" eb="16">
      <t>サンリン</t>
    </rPh>
    <rPh sb="17" eb="19">
      <t>イドウ</t>
    </rPh>
    <phoneticPr fontId="3"/>
  </si>
  <si>
    <t>1145</t>
    <phoneticPr fontId="3"/>
  </si>
  <si>
    <t>北中山一丁目地内</t>
    <rPh sb="0" eb="1">
      <t>キタ</t>
    </rPh>
    <rPh sb="1" eb="3">
      <t>ナカヤマ</t>
    </rPh>
    <rPh sb="3" eb="6">
      <t>イッチョウメ</t>
    </rPh>
    <rPh sb="6" eb="7">
      <t>チ</t>
    </rPh>
    <rPh sb="7" eb="8">
      <t>ナイ</t>
    </rPh>
    <phoneticPr fontId="3"/>
  </si>
  <si>
    <t>市道から雑木林へ移動</t>
    <rPh sb="0" eb="2">
      <t>シドウ</t>
    </rPh>
    <rPh sb="4" eb="5">
      <t>ザツ</t>
    </rPh>
    <rPh sb="5" eb="6">
      <t>キ</t>
    </rPh>
    <rPh sb="6" eb="7">
      <t>ハヤシ</t>
    </rPh>
    <rPh sb="8" eb="10">
      <t>イドウ</t>
    </rPh>
    <phoneticPr fontId="3"/>
  </si>
  <si>
    <t>早朝</t>
    <rPh sb="0" eb="2">
      <t>ソウチョウ</t>
    </rPh>
    <phoneticPr fontId="3"/>
  </si>
  <si>
    <t>岩出山下野目字向山地内</t>
    <rPh sb="0" eb="1">
      <t>イワ</t>
    </rPh>
    <rPh sb="1" eb="2">
      <t>デ</t>
    </rPh>
    <rPh sb="2" eb="4">
      <t>ヤマシタ</t>
    </rPh>
    <rPh sb="4" eb="5">
      <t>ノ</t>
    </rPh>
    <rPh sb="5" eb="6">
      <t>モク</t>
    </rPh>
    <rPh sb="6" eb="7">
      <t>アザ</t>
    </rPh>
    <rPh sb="7" eb="9">
      <t>ムコウヤマ</t>
    </rPh>
    <rPh sb="9" eb="10">
      <t>チ</t>
    </rPh>
    <rPh sb="10" eb="11">
      <t>ナイ</t>
    </rPh>
    <phoneticPr fontId="3"/>
  </si>
  <si>
    <t>スイートコーン</t>
    <phoneticPr fontId="3"/>
  </si>
  <si>
    <t>被害量：１００㎡</t>
    <rPh sb="0" eb="3">
      <t>ヒガイリョウ</t>
    </rPh>
    <phoneticPr fontId="3"/>
  </si>
  <si>
    <t>電気柵の設置、爆竹、ラジオ等</t>
    <rPh sb="0" eb="3">
      <t>デンキサク</t>
    </rPh>
    <rPh sb="4" eb="6">
      <t>セッチ</t>
    </rPh>
    <rPh sb="7" eb="9">
      <t>バクチク</t>
    </rPh>
    <rPh sb="13" eb="14">
      <t>トウ</t>
    </rPh>
    <phoneticPr fontId="3"/>
  </si>
  <si>
    <t>0900</t>
    <phoneticPr fontId="3"/>
  </si>
  <si>
    <t>黒沢字上館地内</t>
    <rPh sb="0" eb="2">
      <t>クロサワ</t>
    </rPh>
    <rPh sb="2" eb="3">
      <t>アザ</t>
    </rPh>
    <rPh sb="3" eb="4">
      <t>ウエ</t>
    </rPh>
    <rPh sb="4" eb="5">
      <t>カン</t>
    </rPh>
    <rPh sb="5" eb="6">
      <t>チ</t>
    </rPh>
    <rPh sb="6" eb="7">
      <t>ナイ</t>
    </rPh>
    <phoneticPr fontId="3"/>
  </si>
  <si>
    <t>被害量：トウモロコシ５㎡、カボチャ１㎡、１６㎝程度の足跡</t>
    <rPh sb="0" eb="3">
      <t>ヒガイリョウ</t>
    </rPh>
    <rPh sb="23" eb="25">
      <t>テイド</t>
    </rPh>
    <rPh sb="26" eb="28">
      <t>アシアト</t>
    </rPh>
    <phoneticPr fontId="3"/>
  </si>
  <si>
    <t>電気柵を一段増やすように指導</t>
    <rPh sb="0" eb="3">
      <t>デンキサク</t>
    </rPh>
    <rPh sb="4" eb="6">
      <t>イチダン</t>
    </rPh>
    <rPh sb="6" eb="7">
      <t>フ</t>
    </rPh>
    <rPh sb="12" eb="14">
      <t>シドウ</t>
    </rPh>
    <phoneticPr fontId="3"/>
  </si>
  <si>
    <t>夕方</t>
    <rPh sb="0" eb="2">
      <t>ユウガタ</t>
    </rPh>
    <phoneticPr fontId="3"/>
  </si>
  <si>
    <t>黒沢字北條地内</t>
    <rPh sb="0" eb="2">
      <t>クロサワ</t>
    </rPh>
    <rPh sb="2" eb="3">
      <t>アザ</t>
    </rPh>
    <rPh sb="3" eb="4">
      <t>ホク</t>
    </rPh>
    <rPh sb="4" eb="5">
      <t>ジョウ</t>
    </rPh>
    <rPh sb="5" eb="6">
      <t>チ</t>
    </rPh>
    <rPh sb="6" eb="7">
      <t>ナイ</t>
    </rPh>
    <phoneticPr fontId="3"/>
  </si>
  <si>
    <t>果樹園内</t>
    <rPh sb="0" eb="3">
      <t>カジュエン</t>
    </rPh>
    <rPh sb="3" eb="4">
      <t>ナイ</t>
    </rPh>
    <phoneticPr fontId="3"/>
  </si>
  <si>
    <t>リンゴの木が一本折られた</t>
    <rPh sb="4" eb="5">
      <t>キ</t>
    </rPh>
    <rPh sb="6" eb="8">
      <t>イッポン</t>
    </rPh>
    <rPh sb="8" eb="9">
      <t>オ</t>
    </rPh>
    <phoneticPr fontId="3"/>
  </si>
  <si>
    <t>朝晩に爆竹を鳴らすように指導</t>
    <rPh sb="0" eb="2">
      <t>アサバン</t>
    </rPh>
    <rPh sb="3" eb="5">
      <t>バクチク</t>
    </rPh>
    <rPh sb="6" eb="7">
      <t>ナ</t>
    </rPh>
    <rPh sb="12" eb="14">
      <t>シドウ</t>
    </rPh>
    <phoneticPr fontId="3"/>
  </si>
  <si>
    <t>1600</t>
    <phoneticPr fontId="3"/>
  </si>
  <si>
    <t>吉田字沢渡東地内</t>
    <rPh sb="0" eb="2">
      <t>ヨシダ</t>
    </rPh>
    <rPh sb="2" eb="3">
      <t>アザ</t>
    </rPh>
    <rPh sb="3" eb="4">
      <t>サワ</t>
    </rPh>
    <rPh sb="4" eb="5">
      <t>ワタ</t>
    </rPh>
    <rPh sb="5" eb="6">
      <t>ヒガシ</t>
    </rPh>
    <rPh sb="6" eb="7">
      <t>チ</t>
    </rPh>
    <rPh sb="7" eb="8">
      <t>ナイ</t>
    </rPh>
    <phoneticPr fontId="3"/>
  </si>
  <si>
    <t>米ぬか</t>
    <rPh sb="0" eb="1">
      <t>コメ</t>
    </rPh>
    <phoneticPr fontId="3"/>
  </si>
  <si>
    <t>情報提供が８月１日だったためパトロール等の実施なし</t>
    <rPh sb="0" eb="2">
      <t>ジョウホウ</t>
    </rPh>
    <rPh sb="2" eb="4">
      <t>テイキョウ</t>
    </rPh>
    <rPh sb="6" eb="7">
      <t>ガツ</t>
    </rPh>
    <rPh sb="8" eb="9">
      <t>ニチ</t>
    </rPh>
    <rPh sb="19" eb="20">
      <t>トウ</t>
    </rPh>
    <rPh sb="21" eb="23">
      <t>ジッシ</t>
    </rPh>
    <phoneticPr fontId="3"/>
  </si>
  <si>
    <t>0825</t>
    <phoneticPr fontId="3"/>
  </si>
  <si>
    <t>吉田字沢渡東地内</t>
    <rPh sb="0" eb="2">
      <t>ヨシダ</t>
    </rPh>
    <rPh sb="2" eb="3">
      <t>ジ</t>
    </rPh>
    <rPh sb="3" eb="4">
      <t>サワ</t>
    </rPh>
    <rPh sb="4" eb="5">
      <t>ワタ</t>
    </rPh>
    <rPh sb="5" eb="6">
      <t>ヒガシ</t>
    </rPh>
    <rPh sb="6" eb="7">
      <t>チ</t>
    </rPh>
    <rPh sb="7" eb="8">
      <t>ナイ</t>
    </rPh>
    <phoneticPr fontId="3"/>
  </si>
  <si>
    <t>すもも</t>
    <phoneticPr fontId="3"/>
  </si>
  <si>
    <t>1400</t>
    <phoneticPr fontId="3"/>
  </si>
  <si>
    <t>畑作業中接近。その後逃げていった</t>
    <rPh sb="0" eb="1">
      <t>ハタケ</t>
    </rPh>
    <rPh sb="1" eb="3">
      <t>サギョウ</t>
    </rPh>
    <rPh sb="3" eb="4">
      <t>チュウ</t>
    </rPh>
    <rPh sb="4" eb="6">
      <t>セッキン</t>
    </rPh>
    <rPh sb="9" eb="10">
      <t>ゴ</t>
    </rPh>
    <rPh sb="10" eb="11">
      <t>ニ</t>
    </rPh>
    <phoneticPr fontId="3"/>
  </si>
  <si>
    <t>1843</t>
    <phoneticPr fontId="3"/>
  </si>
  <si>
    <t>北上町十三浜字長塩谷付近</t>
    <rPh sb="0" eb="2">
      <t>キタカミ</t>
    </rPh>
    <rPh sb="2" eb="3">
      <t>マチ</t>
    </rPh>
    <rPh sb="3" eb="5">
      <t>ジュウサン</t>
    </rPh>
    <rPh sb="5" eb="6">
      <t>ハマ</t>
    </rPh>
    <rPh sb="6" eb="7">
      <t>ジ</t>
    </rPh>
    <rPh sb="7" eb="8">
      <t>ナガ</t>
    </rPh>
    <rPh sb="8" eb="9">
      <t>シオ</t>
    </rPh>
    <rPh sb="9" eb="10">
      <t>タニ</t>
    </rPh>
    <rPh sb="10" eb="12">
      <t>フキン</t>
    </rPh>
    <phoneticPr fontId="3"/>
  </si>
  <si>
    <t>河口から山側へ</t>
    <rPh sb="0" eb="2">
      <t>カコウ</t>
    </rPh>
    <rPh sb="4" eb="6">
      <t>ヤマガワ</t>
    </rPh>
    <phoneticPr fontId="3"/>
  </si>
  <si>
    <t>吉田字金取南地内</t>
    <rPh sb="0" eb="2">
      <t>ヨシダ</t>
    </rPh>
    <rPh sb="2" eb="3">
      <t>ジ</t>
    </rPh>
    <rPh sb="3" eb="4">
      <t>キン</t>
    </rPh>
    <rPh sb="4" eb="5">
      <t>ト</t>
    </rPh>
    <rPh sb="5" eb="6">
      <t>ミナミ</t>
    </rPh>
    <rPh sb="6" eb="7">
      <t>チ</t>
    </rPh>
    <rPh sb="7" eb="8">
      <t>ナイ</t>
    </rPh>
    <phoneticPr fontId="3"/>
  </si>
  <si>
    <t>北から南へ</t>
    <rPh sb="0" eb="1">
      <t>キタ</t>
    </rPh>
    <rPh sb="3" eb="4">
      <t>ミナミ</t>
    </rPh>
    <phoneticPr fontId="3"/>
  </si>
  <si>
    <t>現場付近のパトロール</t>
    <rPh sb="0" eb="2">
      <t>ゲンバ</t>
    </rPh>
    <rPh sb="2" eb="4">
      <t>フキン</t>
    </rPh>
    <phoneticPr fontId="3"/>
  </si>
  <si>
    <t>吉田字西風</t>
    <rPh sb="0" eb="2">
      <t>ヨシダ</t>
    </rPh>
    <rPh sb="2" eb="3">
      <t>ジ</t>
    </rPh>
    <rPh sb="3" eb="5">
      <t>ニシカゼ</t>
    </rPh>
    <phoneticPr fontId="3"/>
  </si>
  <si>
    <t>西から東へ</t>
    <rPh sb="0" eb="1">
      <t>ニシ</t>
    </rPh>
    <rPh sb="3" eb="4">
      <t>ヒガシ</t>
    </rPh>
    <phoneticPr fontId="3"/>
  </si>
  <si>
    <t>現地付近のパトロール</t>
    <rPh sb="0" eb="2">
      <t>ゲンチ</t>
    </rPh>
    <rPh sb="2" eb="4">
      <t>フキン</t>
    </rPh>
    <phoneticPr fontId="3"/>
  </si>
  <si>
    <t>宮床山田地内</t>
    <rPh sb="0" eb="1">
      <t>ミヤ</t>
    </rPh>
    <rPh sb="1" eb="2">
      <t>ユカ</t>
    </rPh>
    <rPh sb="2" eb="4">
      <t>ヤマダ</t>
    </rPh>
    <rPh sb="4" eb="5">
      <t>チ</t>
    </rPh>
    <rPh sb="5" eb="6">
      <t>ナイ</t>
    </rPh>
    <phoneticPr fontId="3"/>
  </si>
  <si>
    <t>東から西へ、車と接触し右バンパー破損</t>
    <rPh sb="0" eb="1">
      <t>ヒガシ</t>
    </rPh>
    <rPh sb="3" eb="4">
      <t>ニシ</t>
    </rPh>
    <rPh sb="6" eb="7">
      <t>クルマ</t>
    </rPh>
    <rPh sb="8" eb="10">
      <t>セッショク</t>
    </rPh>
    <rPh sb="11" eb="12">
      <t>ミギ</t>
    </rPh>
    <rPh sb="16" eb="18">
      <t>ハソン</t>
    </rPh>
    <phoneticPr fontId="3"/>
  </si>
  <si>
    <t>鶴巣北目大崎字塚地内</t>
    <rPh sb="0" eb="2">
      <t>ツルス</t>
    </rPh>
    <rPh sb="2" eb="4">
      <t>キタメ</t>
    </rPh>
    <rPh sb="4" eb="6">
      <t>オオサキ</t>
    </rPh>
    <rPh sb="6" eb="7">
      <t>アザ</t>
    </rPh>
    <rPh sb="7" eb="8">
      <t>ツカ</t>
    </rPh>
    <rPh sb="8" eb="9">
      <t>チ</t>
    </rPh>
    <rPh sb="9" eb="10">
      <t>ナイ</t>
    </rPh>
    <phoneticPr fontId="3"/>
  </si>
  <si>
    <t>小熊二頭</t>
    <rPh sb="0" eb="2">
      <t>コグマ</t>
    </rPh>
    <rPh sb="2" eb="3">
      <t>ニ</t>
    </rPh>
    <rPh sb="3" eb="4">
      <t>トウ</t>
    </rPh>
    <phoneticPr fontId="3"/>
  </si>
  <si>
    <t>南から北へ</t>
    <rPh sb="0" eb="1">
      <t>ミナミ</t>
    </rPh>
    <rPh sb="3" eb="4">
      <t>キタ</t>
    </rPh>
    <phoneticPr fontId="3"/>
  </si>
  <si>
    <t>宮床字谷地中付近</t>
    <rPh sb="0" eb="1">
      <t>ミヤ</t>
    </rPh>
    <rPh sb="1" eb="2">
      <t>ユカ</t>
    </rPh>
    <rPh sb="2" eb="3">
      <t>アザ</t>
    </rPh>
    <rPh sb="3" eb="4">
      <t>タニ</t>
    </rPh>
    <rPh sb="4" eb="6">
      <t>チチュウ</t>
    </rPh>
    <rPh sb="6" eb="8">
      <t>フキン</t>
    </rPh>
    <phoneticPr fontId="3"/>
  </si>
  <si>
    <t>鳴子温泉鬼首字田ノ沢地内</t>
    <rPh sb="0" eb="2">
      <t>ナルコ</t>
    </rPh>
    <rPh sb="2" eb="4">
      <t>オンセン</t>
    </rPh>
    <rPh sb="4" eb="5">
      <t>オニ</t>
    </rPh>
    <rPh sb="5" eb="6">
      <t>クビ</t>
    </rPh>
    <rPh sb="6" eb="7">
      <t>アザ</t>
    </rPh>
    <rPh sb="7" eb="8">
      <t>タ</t>
    </rPh>
    <rPh sb="9" eb="10">
      <t>サワ</t>
    </rPh>
    <rPh sb="10" eb="11">
      <t>チ</t>
    </rPh>
    <rPh sb="11" eb="12">
      <t>ナイ</t>
    </rPh>
    <phoneticPr fontId="3"/>
  </si>
  <si>
    <t>ブルーベリー</t>
    <phoneticPr fontId="3"/>
  </si>
  <si>
    <t>被害量：１５本の枝が折られた</t>
    <rPh sb="0" eb="3">
      <t>ヒガイリョウ</t>
    </rPh>
    <rPh sb="6" eb="7">
      <t>ホン</t>
    </rPh>
    <rPh sb="8" eb="9">
      <t>エダ</t>
    </rPh>
    <rPh sb="10" eb="11">
      <t>オ</t>
    </rPh>
    <phoneticPr fontId="3"/>
  </si>
  <si>
    <t>点滅灯の設置</t>
    <rPh sb="0" eb="3">
      <t>テンメツトウ</t>
    </rPh>
    <rPh sb="4" eb="6">
      <t>セッチ</t>
    </rPh>
    <phoneticPr fontId="3"/>
  </si>
  <si>
    <t>1000</t>
    <phoneticPr fontId="3"/>
  </si>
  <si>
    <t>鳴子温泉鬼首字田野地内</t>
    <rPh sb="0" eb="2">
      <t>ナルコ</t>
    </rPh>
    <rPh sb="2" eb="4">
      <t>オンセン</t>
    </rPh>
    <rPh sb="4" eb="5">
      <t>オニ</t>
    </rPh>
    <rPh sb="5" eb="6">
      <t>クビ</t>
    </rPh>
    <rPh sb="6" eb="7">
      <t>アザ</t>
    </rPh>
    <rPh sb="7" eb="8">
      <t>タ</t>
    </rPh>
    <rPh sb="8" eb="9">
      <t>ノ</t>
    </rPh>
    <rPh sb="9" eb="10">
      <t>チ</t>
    </rPh>
    <rPh sb="10" eb="11">
      <t>ナイ</t>
    </rPh>
    <phoneticPr fontId="3"/>
  </si>
  <si>
    <t>ブルーベリーを食べていた</t>
    <rPh sb="7" eb="8">
      <t>タ</t>
    </rPh>
    <phoneticPr fontId="3"/>
  </si>
  <si>
    <t>訪問した際に爆竹を配布</t>
    <rPh sb="0" eb="2">
      <t>ホウモン</t>
    </rPh>
    <rPh sb="4" eb="5">
      <t>サイ</t>
    </rPh>
    <rPh sb="6" eb="8">
      <t>バクチク</t>
    </rPh>
    <rPh sb="9" eb="11">
      <t>ハイフ</t>
    </rPh>
    <phoneticPr fontId="3"/>
  </si>
  <si>
    <t>1015</t>
    <phoneticPr fontId="3"/>
  </si>
  <si>
    <t>古川大崎字天望地内</t>
    <rPh sb="0" eb="2">
      <t>フルカワ</t>
    </rPh>
    <rPh sb="2" eb="4">
      <t>オオサキ</t>
    </rPh>
    <rPh sb="4" eb="5">
      <t>アザ</t>
    </rPh>
    <rPh sb="5" eb="7">
      <t>テンボウ</t>
    </rPh>
    <rPh sb="7" eb="8">
      <t>チ</t>
    </rPh>
    <rPh sb="8" eb="9">
      <t>ナイ</t>
    </rPh>
    <phoneticPr fontId="3"/>
  </si>
  <si>
    <t>天望配水場付近</t>
    <rPh sb="0" eb="2">
      <t>テンボウ</t>
    </rPh>
    <rPh sb="2" eb="4">
      <t>ハイスイ</t>
    </rPh>
    <rPh sb="4" eb="5">
      <t>ジョウ</t>
    </rPh>
    <rPh sb="5" eb="7">
      <t>フキン</t>
    </rPh>
    <phoneticPr fontId="3"/>
  </si>
  <si>
    <t>0500</t>
    <phoneticPr fontId="3"/>
  </si>
  <si>
    <t>大字円字土浮山</t>
    <rPh sb="0" eb="1">
      <t>オオ</t>
    </rPh>
    <rPh sb="1" eb="2">
      <t>アザ</t>
    </rPh>
    <rPh sb="2" eb="3">
      <t>エン</t>
    </rPh>
    <rPh sb="3" eb="4">
      <t>アザ</t>
    </rPh>
    <rPh sb="4" eb="5">
      <t>ツチ</t>
    </rPh>
    <rPh sb="5" eb="6">
      <t>ウ</t>
    </rPh>
    <rPh sb="6" eb="7">
      <t>ヤマ</t>
    </rPh>
    <phoneticPr fontId="3"/>
  </si>
  <si>
    <t>ゴミ収集場所</t>
    <rPh sb="2" eb="4">
      <t>シュウシュウ</t>
    </rPh>
    <rPh sb="4" eb="6">
      <t>バショ</t>
    </rPh>
    <phoneticPr fontId="3"/>
  </si>
  <si>
    <t>地域ゴミ集積置き場と北方向の山林を行き来</t>
    <rPh sb="0" eb="2">
      <t>チイキ</t>
    </rPh>
    <rPh sb="4" eb="6">
      <t>シュウセキ</t>
    </rPh>
    <rPh sb="6" eb="7">
      <t>オ</t>
    </rPh>
    <rPh sb="8" eb="9">
      <t>バ</t>
    </rPh>
    <rPh sb="10" eb="11">
      <t>キタ</t>
    </rPh>
    <rPh sb="11" eb="13">
      <t>ホウコウ</t>
    </rPh>
    <rPh sb="14" eb="16">
      <t>サンリン</t>
    </rPh>
    <rPh sb="17" eb="20">
      <t>イキキ</t>
    </rPh>
    <phoneticPr fontId="3"/>
  </si>
  <si>
    <t>有害鳥獣駆逐用花火で防除活動</t>
    <rPh sb="0" eb="2">
      <t>ユウガイ</t>
    </rPh>
    <rPh sb="2" eb="4">
      <t>チョウジュウ</t>
    </rPh>
    <rPh sb="4" eb="6">
      <t>クチク</t>
    </rPh>
    <rPh sb="6" eb="7">
      <t>ヨウ</t>
    </rPh>
    <rPh sb="7" eb="9">
      <t>ハナビ</t>
    </rPh>
    <rPh sb="10" eb="12">
      <t>ボウジョ</t>
    </rPh>
    <rPh sb="12" eb="14">
      <t>カツドウ</t>
    </rPh>
    <phoneticPr fontId="3"/>
  </si>
  <si>
    <t>瀬峰大鰐谷地内</t>
    <rPh sb="0" eb="2">
      <t>セミネ</t>
    </rPh>
    <rPh sb="2" eb="3">
      <t>オオ</t>
    </rPh>
    <rPh sb="3" eb="4">
      <t>ワニ</t>
    </rPh>
    <rPh sb="4" eb="5">
      <t>タニ</t>
    </rPh>
    <rPh sb="5" eb="6">
      <t>チ</t>
    </rPh>
    <rPh sb="6" eb="7">
      <t>ナイ</t>
    </rPh>
    <phoneticPr fontId="3"/>
  </si>
  <si>
    <t>田から山林へ</t>
    <rPh sb="0" eb="1">
      <t>タ</t>
    </rPh>
    <rPh sb="3" eb="5">
      <t>サンリン</t>
    </rPh>
    <phoneticPr fontId="3"/>
  </si>
  <si>
    <t>1715</t>
    <phoneticPr fontId="3"/>
  </si>
  <si>
    <t>金成藤渡戸周辺</t>
    <rPh sb="0" eb="1">
      <t>カネ</t>
    </rPh>
    <rPh sb="1" eb="2">
      <t>ナ</t>
    </rPh>
    <rPh sb="2" eb="3">
      <t>フジ</t>
    </rPh>
    <rPh sb="3" eb="4">
      <t>ワタ</t>
    </rPh>
    <rPh sb="4" eb="5">
      <t>ト</t>
    </rPh>
    <rPh sb="5" eb="7">
      <t>シュウヘン</t>
    </rPh>
    <phoneticPr fontId="3"/>
  </si>
  <si>
    <t>国道４号線</t>
    <rPh sb="0" eb="2">
      <t>コクドウ</t>
    </rPh>
    <rPh sb="3" eb="5">
      <t>ゴウセン</t>
    </rPh>
    <phoneticPr fontId="3"/>
  </si>
  <si>
    <t>国道４号線を横断、旧荻呂第二小学校側の山に入っていく</t>
    <rPh sb="0" eb="2">
      <t>コクドウ</t>
    </rPh>
    <rPh sb="3" eb="5">
      <t>ゴウセン</t>
    </rPh>
    <rPh sb="6" eb="8">
      <t>オウダン</t>
    </rPh>
    <rPh sb="9" eb="10">
      <t>キュウ</t>
    </rPh>
    <rPh sb="10" eb="11">
      <t>オギ</t>
    </rPh>
    <rPh sb="11" eb="12">
      <t>ロ</t>
    </rPh>
    <rPh sb="12" eb="13">
      <t>ダイ</t>
    </rPh>
    <rPh sb="13" eb="14">
      <t>ニ</t>
    </rPh>
    <rPh sb="14" eb="17">
      <t>ショウガッコウ</t>
    </rPh>
    <rPh sb="17" eb="18">
      <t>ガワ</t>
    </rPh>
    <rPh sb="19" eb="20">
      <t>ヤマ</t>
    </rPh>
    <rPh sb="21" eb="22">
      <t>ハイ</t>
    </rPh>
    <phoneticPr fontId="3"/>
  </si>
  <si>
    <t>早朝</t>
    <rPh sb="0" eb="2">
      <t>ソウチョウ</t>
    </rPh>
    <phoneticPr fontId="3"/>
  </si>
  <si>
    <t>仙台</t>
    <rPh sb="0" eb="2">
      <t>センダイ</t>
    </rPh>
    <phoneticPr fontId="3"/>
  </si>
  <si>
    <t>大和町</t>
    <rPh sb="0" eb="3">
      <t>タイワチョウ</t>
    </rPh>
    <phoneticPr fontId="3"/>
  </si>
  <si>
    <t>吉田字欠ノ上古屋敷地内</t>
    <rPh sb="0" eb="2">
      <t>ヨシダ</t>
    </rPh>
    <rPh sb="2" eb="3">
      <t>アザ</t>
    </rPh>
    <rPh sb="3" eb="4">
      <t>カケ</t>
    </rPh>
    <rPh sb="5" eb="6">
      <t>ウエ</t>
    </rPh>
    <rPh sb="6" eb="8">
      <t>フルヤ</t>
    </rPh>
    <rPh sb="8" eb="10">
      <t>シキチ</t>
    </rPh>
    <rPh sb="10" eb="11">
      <t>ナイ</t>
    </rPh>
    <phoneticPr fontId="3"/>
  </si>
  <si>
    <t>畑</t>
    <rPh sb="0" eb="1">
      <t>ハタケ</t>
    </rPh>
    <phoneticPr fontId="3"/>
  </si>
  <si>
    <t>かぼちゃ</t>
    <phoneticPr fontId="3"/>
  </si>
  <si>
    <t>不明</t>
    <rPh sb="0" eb="2">
      <t>フメイ</t>
    </rPh>
    <phoneticPr fontId="3"/>
  </si>
  <si>
    <t>食痕</t>
    <rPh sb="0" eb="2">
      <t>ショッコン</t>
    </rPh>
    <phoneticPr fontId="3"/>
  </si>
  <si>
    <t>かぼちゃ</t>
    <phoneticPr fontId="3"/>
  </si>
  <si>
    <t>吉田字欠ノ上古屋敷地内</t>
    <rPh sb="0" eb="2">
      <t>ヨシダ</t>
    </rPh>
    <rPh sb="2" eb="3">
      <t>アザ</t>
    </rPh>
    <rPh sb="3" eb="4">
      <t>カ</t>
    </rPh>
    <rPh sb="5" eb="6">
      <t>ウエ</t>
    </rPh>
    <rPh sb="6" eb="9">
      <t>フルヤシキ</t>
    </rPh>
    <rPh sb="9" eb="11">
      <t>チナイ</t>
    </rPh>
    <phoneticPr fontId="3"/>
  </si>
  <si>
    <t>瓜</t>
    <rPh sb="0" eb="1">
      <t>ウリ</t>
    </rPh>
    <phoneticPr fontId="3"/>
  </si>
  <si>
    <t>すいか</t>
  </si>
  <si>
    <t>すいか</t>
    <phoneticPr fontId="3"/>
  </si>
  <si>
    <t>その他</t>
    <rPh sb="2" eb="3">
      <t>タ</t>
    </rPh>
    <phoneticPr fontId="3"/>
  </si>
  <si>
    <t>野菜等残渣</t>
    <rPh sb="0" eb="2">
      <t>ヤサイ</t>
    </rPh>
    <rPh sb="2" eb="3">
      <t>トウ</t>
    </rPh>
    <rPh sb="3" eb="5">
      <t>ザンサ</t>
    </rPh>
    <phoneticPr fontId="3"/>
  </si>
  <si>
    <t>移動</t>
    <rPh sb="0" eb="2">
      <t>イドウ</t>
    </rPh>
    <phoneticPr fontId="3"/>
  </si>
  <si>
    <t>0800</t>
    <phoneticPr fontId="3"/>
  </si>
  <si>
    <t>利府町</t>
    <rPh sb="0" eb="3">
      <t>リフチョウ</t>
    </rPh>
    <phoneticPr fontId="3"/>
  </si>
  <si>
    <t>沢乙字唄沢地内</t>
    <rPh sb="0" eb="1">
      <t>サワ</t>
    </rPh>
    <rPh sb="1" eb="2">
      <t>オツ</t>
    </rPh>
    <rPh sb="2" eb="3">
      <t>アザ</t>
    </rPh>
    <rPh sb="3" eb="4">
      <t>ウタ</t>
    </rPh>
    <rPh sb="4" eb="5">
      <t>サワ</t>
    </rPh>
    <rPh sb="5" eb="7">
      <t>チナイ</t>
    </rPh>
    <phoneticPr fontId="3"/>
  </si>
  <si>
    <t>道路</t>
    <rPh sb="0" eb="2">
      <t>ドウロ</t>
    </rPh>
    <phoneticPr fontId="3"/>
  </si>
  <si>
    <t>1600</t>
    <phoneticPr fontId="3"/>
  </si>
  <si>
    <t>東部</t>
    <rPh sb="0" eb="2">
      <t>トウブ</t>
    </rPh>
    <phoneticPr fontId="3"/>
  </si>
  <si>
    <t>野蒜ヶ丘３丁目地内</t>
    <rPh sb="0" eb="2">
      <t>ノビル</t>
    </rPh>
    <rPh sb="3" eb="4">
      <t>オカ</t>
    </rPh>
    <rPh sb="5" eb="7">
      <t>チョウメ</t>
    </rPh>
    <rPh sb="7" eb="9">
      <t>チナイ</t>
    </rPh>
    <phoneticPr fontId="3"/>
  </si>
  <si>
    <t>海岸近く</t>
    <rPh sb="0" eb="2">
      <t>カイガン</t>
    </rPh>
    <rPh sb="2" eb="3">
      <t>チカ</t>
    </rPh>
    <phoneticPr fontId="3"/>
  </si>
  <si>
    <t>山林へ</t>
    <rPh sb="0" eb="2">
      <t>サンリン</t>
    </rPh>
    <phoneticPr fontId="3"/>
  </si>
  <si>
    <t>0700</t>
    <phoneticPr fontId="3"/>
  </si>
  <si>
    <t>花山字草木沢角間地内</t>
    <rPh sb="0" eb="2">
      <t>ハナヤマ</t>
    </rPh>
    <rPh sb="2" eb="3">
      <t>アザ</t>
    </rPh>
    <rPh sb="3" eb="5">
      <t>クサキ</t>
    </rPh>
    <rPh sb="5" eb="6">
      <t>サワ</t>
    </rPh>
    <rPh sb="6" eb="7">
      <t>カク</t>
    </rPh>
    <rPh sb="7" eb="8">
      <t>マ</t>
    </rPh>
    <rPh sb="8" eb="10">
      <t>チナイ</t>
    </rPh>
    <phoneticPr fontId="3"/>
  </si>
  <si>
    <t>ラップサイレージ</t>
    <phoneticPr fontId="3"/>
  </si>
  <si>
    <t>ラップサイレージに穴</t>
    <rPh sb="9" eb="10">
      <t>アナ</t>
    </rPh>
    <phoneticPr fontId="3"/>
  </si>
  <si>
    <t>0900</t>
    <phoneticPr fontId="3"/>
  </si>
  <si>
    <t>一迫真坂字清水鬼越地内</t>
    <rPh sb="0" eb="2">
      <t>イチハザマ</t>
    </rPh>
    <rPh sb="2" eb="4">
      <t>マサカ</t>
    </rPh>
    <rPh sb="4" eb="5">
      <t>アザ</t>
    </rPh>
    <rPh sb="5" eb="7">
      <t>シミズ</t>
    </rPh>
    <rPh sb="7" eb="9">
      <t>オニゴエ</t>
    </rPh>
    <rPh sb="9" eb="11">
      <t>チナイ</t>
    </rPh>
    <phoneticPr fontId="3"/>
  </si>
  <si>
    <t>リンゴ</t>
    <phoneticPr fontId="3"/>
  </si>
  <si>
    <t>フン</t>
    <phoneticPr fontId="3"/>
  </si>
  <si>
    <t>リンゴ３０個</t>
    <rPh sb="5" eb="6">
      <t>コ</t>
    </rPh>
    <phoneticPr fontId="3"/>
  </si>
  <si>
    <t>0630</t>
    <phoneticPr fontId="3"/>
  </si>
  <si>
    <t>高清水外沢田地内</t>
    <rPh sb="0" eb="3">
      <t>タカシミズ</t>
    </rPh>
    <rPh sb="3" eb="4">
      <t>ソト</t>
    </rPh>
    <rPh sb="4" eb="6">
      <t>サワダ</t>
    </rPh>
    <rPh sb="6" eb="8">
      <t>チナイ</t>
    </rPh>
    <phoneticPr fontId="3"/>
  </si>
  <si>
    <t>1000</t>
    <phoneticPr fontId="3"/>
  </si>
  <si>
    <t>一迫字大川口猿田原地内</t>
    <rPh sb="0" eb="2">
      <t>イチハザマ</t>
    </rPh>
    <rPh sb="2" eb="3">
      <t>アザ</t>
    </rPh>
    <rPh sb="3" eb="6">
      <t>オオカワグチ</t>
    </rPh>
    <rPh sb="6" eb="8">
      <t>サルタ</t>
    </rPh>
    <rPh sb="8" eb="9">
      <t>ハラ</t>
    </rPh>
    <rPh sb="9" eb="11">
      <t>チナイ</t>
    </rPh>
    <phoneticPr fontId="3"/>
  </si>
  <si>
    <t>トマト</t>
    <phoneticPr fontId="3"/>
  </si>
  <si>
    <t>足跡</t>
    <rPh sb="0" eb="2">
      <t>アシアト</t>
    </rPh>
    <phoneticPr fontId="3"/>
  </si>
  <si>
    <t>ラジオ</t>
    <phoneticPr fontId="3"/>
  </si>
  <si>
    <t>0800</t>
    <phoneticPr fontId="3"/>
  </si>
  <si>
    <t>栗原市</t>
    <rPh sb="0" eb="3">
      <t>クリハラシ</t>
    </rPh>
    <phoneticPr fontId="3"/>
  </si>
  <si>
    <t>花山字本沢切留地内</t>
    <rPh sb="0" eb="2">
      <t>ハナヤマ</t>
    </rPh>
    <rPh sb="2" eb="3">
      <t>アザ</t>
    </rPh>
    <rPh sb="3" eb="5">
      <t>モトサワ</t>
    </rPh>
    <rPh sb="5" eb="6">
      <t>キ</t>
    </rPh>
    <rPh sb="6" eb="7">
      <t>ト</t>
    </rPh>
    <rPh sb="7" eb="9">
      <t>チナイ</t>
    </rPh>
    <phoneticPr fontId="3"/>
  </si>
  <si>
    <t>果樹</t>
    <rPh sb="0" eb="2">
      <t>カジュ</t>
    </rPh>
    <phoneticPr fontId="3"/>
  </si>
  <si>
    <t>電気柵</t>
    <rPh sb="0" eb="3">
      <t>デンキサク</t>
    </rPh>
    <phoneticPr fontId="3"/>
  </si>
  <si>
    <t>1424</t>
    <phoneticPr fontId="3"/>
  </si>
  <si>
    <t>加茂１丁目地内</t>
    <rPh sb="0" eb="2">
      <t>カモ</t>
    </rPh>
    <rPh sb="3" eb="5">
      <t>チョウメ</t>
    </rPh>
    <rPh sb="5" eb="7">
      <t>チナイ</t>
    </rPh>
    <phoneticPr fontId="3"/>
  </si>
  <si>
    <t>0600</t>
    <phoneticPr fontId="3"/>
  </si>
  <si>
    <t>大河原</t>
    <rPh sb="0" eb="3">
      <t>オオカワラ</t>
    </rPh>
    <phoneticPr fontId="3"/>
  </si>
  <si>
    <t>蔵王町</t>
    <rPh sb="0" eb="3">
      <t>ザオウマチ</t>
    </rPh>
    <phoneticPr fontId="3"/>
  </si>
  <si>
    <t>遠刈田温泉字七日原地内</t>
    <rPh sb="0" eb="3">
      <t>トオガッタ</t>
    </rPh>
    <rPh sb="3" eb="5">
      <t>オンセン</t>
    </rPh>
    <rPh sb="5" eb="6">
      <t>アザ</t>
    </rPh>
    <rPh sb="6" eb="8">
      <t>ナノカ</t>
    </rPh>
    <rPh sb="8" eb="9">
      <t>ハラ</t>
    </rPh>
    <rPh sb="9" eb="11">
      <t>チナイ</t>
    </rPh>
    <phoneticPr fontId="3"/>
  </si>
  <si>
    <t>畜舎</t>
    <rPh sb="0" eb="2">
      <t>チクシャ</t>
    </rPh>
    <phoneticPr fontId="3"/>
  </si>
  <si>
    <t>1005</t>
    <phoneticPr fontId="3"/>
  </si>
  <si>
    <t>富谷市</t>
    <rPh sb="0" eb="2">
      <t>トミヤ</t>
    </rPh>
    <rPh sb="2" eb="3">
      <t>シ</t>
    </rPh>
    <phoneticPr fontId="3"/>
  </si>
  <si>
    <t>石積猿田地内</t>
    <rPh sb="0" eb="2">
      <t>イシヅミ</t>
    </rPh>
    <rPh sb="2" eb="4">
      <t>サルタ</t>
    </rPh>
    <rPh sb="4" eb="6">
      <t>チナイ</t>
    </rPh>
    <phoneticPr fontId="3"/>
  </si>
  <si>
    <t>西へ</t>
    <rPh sb="0" eb="1">
      <t>ニシ</t>
    </rPh>
    <phoneticPr fontId="3"/>
  </si>
  <si>
    <t>1730</t>
    <phoneticPr fontId="3"/>
  </si>
  <si>
    <t>仙台市太白区</t>
    <rPh sb="0" eb="3">
      <t>センダイシ</t>
    </rPh>
    <rPh sb="3" eb="6">
      <t>タイハクク</t>
    </rPh>
    <phoneticPr fontId="3"/>
  </si>
  <si>
    <t>秋保町馬場字本小屋地内</t>
    <rPh sb="0" eb="3">
      <t>アキウマチ</t>
    </rPh>
    <rPh sb="3" eb="5">
      <t>ババ</t>
    </rPh>
    <rPh sb="5" eb="6">
      <t>アザ</t>
    </rPh>
    <rPh sb="6" eb="7">
      <t>ホン</t>
    </rPh>
    <rPh sb="7" eb="9">
      <t>コヤ</t>
    </rPh>
    <rPh sb="9" eb="11">
      <t>チナイ</t>
    </rPh>
    <phoneticPr fontId="3"/>
  </si>
  <si>
    <t>倉庫</t>
    <rPh sb="0" eb="2">
      <t>ソウコ</t>
    </rPh>
    <phoneticPr fontId="3"/>
  </si>
  <si>
    <t>野菜</t>
    <rPh sb="0" eb="2">
      <t>ヤサイ</t>
    </rPh>
    <phoneticPr fontId="3"/>
  </si>
  <si>
    <t>2350</t>
    <phoneticPr fontId="3"/>
  </si>
  <si>
    <t>神谷沢字菅野沢地内</t>
    <rPh sb="0" eb="2">
      <t>カミタニ</t>
    </rPh>
    <rPh sb="2" eb="3">
      <t>サワ</t>
    </rPh>
    <rPh sb="3" eb="4">
      <t>アザ</t>
    </rPh>
    <rPh sb="4" eb="6">
      <t>スガノ</t>
    </rPh>
    <rPh sb="6" eb="7">
      <t>サワ</t>
    </rPh>
    <rPh sb="7" eb="9">
      <t>チナイ</t>
    </rPh>
    <phoneticPr fontId="3"/>
  </si>
  <si>
    <t>山林</t>
    <rPh sb="0" eb="2">
      <t>サンリン</t>
    </rPh>
    <phoneticPr fontId="3"/>
  </si>
  <si>
    <t>北へ</t>
    <rPh sb="0" eb="1">
      <t>キタ</t>
    </rPh>
    <phoneticPr fontId="3"/>
  </si>
  <si>
    <t>大字円田字堤地内</t>
    <rPh sb="0" eb="2">
      <t>オオアザ</t>
    </rPh>
    <rPh sb="2" eb="4">
      <t>エンタ</t>
    </rPh>
    <rPh sb="4" eb="5">
      <t>アザ</t>
    </rPh>
    <rPh sb="5" eb="6">
      <t>ツツミ</t>
    </rPh>
    <rPh sb="6" eb="8">
      <t>チナイ</t>
    </rPh>
    <phoneticPr fontId="3"/>
  </si>
  <si>
    <t>道路を横断</t>
    <rPh sb="0" eb="2">
      <t>ドウロ</t>
    </rPh>
    <rPh sb="3" eb="5">
      <t>オウダン</t>
    </rPh>
    <phoneticPr fontId="3"/>
  </si>
  <si>
    <t>0855</t>
    <phoneticPr fontId="3"/>
  </si>
  <si>
    <t>仙台市青葉区</t>
    <rPh sb="0" eb="3">
      <t>センダイシ</t>
    </rPh>
    <rPh sb="3" eb="6">
      <t>アオバク</t>
    </rPh>
    <phoneticPr fontId="3"/>
  </si>
  <si>
    <t>芋沢字赤坂2丁目地内</t>
    <rPh sb="0" eb="2">
      <t>イモザワ</t>
    </rPh>
    <rPh sb="2" eb="3">
      <t>アザ</t>
    </rPh>
    <rPh sb="3" eb="5">
      <t>アカサカ</t>
    </rPh>
    <rPh sb="6" eb="8">
      <t>チョウメ</t>
    </rPh>
    <rPh sb="8" eb="10">
      <t>チナイ</t>
    </rPh>
    <phoneticPr fontId="3"/>
  </si>
  <si>
    <t>1240</t>
    <phoneticPr fontId="3"/>
  </si>
  <si>
    <t>芋沢鹿野地内</t>
    <rPh sb="0" eb="2">
      <t>イモザワ</t>
    </rPh>
    <rPh sb="2" eb="3">
      <t>シカ</t>
    </rPh>
    <rPh sb="3" eb="4">
      <t>ノ</t>
    </rPh>
    <rPh sb="4" eb="6">
      <t>チナイ</t>
    </rPh>
    <phoneticPr fontId="3"/>
  </si>
  <si>
    <t>0930</t>
    <phoneticPr fontId="3"/>
  </si>
  <si>
    <t>石積長栄前地内</t>
    <rPh sb="0" eb="2">
      <t>イシヅミ</t>
    </rPh>
    <rPh sb="2" eb="3">
      <t>ナガ</t>
    </rPh>
    <rPh sb="3" eb="4">
      <t>サカ</t>
    </rPh>
    <rPh sb="4" eb="5">
      <t>マエ</t>
    </rPh>
    <rPh sb="5" eb="7">
      <t>チナイ</t>
    </rPh>
    <phoneticPr fontId="3"/>
  </si>
  <si>
    <t>田</t>
    <rPh sb="0" eb="1">
      <t>タ</t>
    </rPh>
    <phoneticPr fontId="3"/>
  </si>
  <si>
    <t>0600</t>
    <phoneticPr fontId="3"/>
  </si>
  <si>
    <t>大河原</t>
    <rPh sb="0" eb="3">
      <t>オオカワラ</t>
    </rPh>
    <phoneticPr fontId="3"/>
  </si>
  <si>
    <t>蔵王町</t>
    <rPh sb="0" eb="3">
      <t>ザオウマチ</t>
    </rPh>
    <phoneticPr fontId="3"/>
  </si>
  <si>
    <t>遠刈田温泉字新地東裏山地内</t>
    <rPh sb="0" eb="3">
      <t>トオガッタ</t>
    </rPh>
    <rPh sb="3" eb="5">
      <t>オンセン</t>
    </rPh>
    <rPh sb="5" eb="6">
      <t>アザ</t>
    </rPh>
    <rPh sb="6" eb="8">
      <t>シンチ</t>
    </rPh>
    <rPh sb="8" eb="9">
      <t>ヒガシ</t>
    </rPh>
    <rPh sb="9" eb="11">
      <t>ウラヤマ</t>
    </rPh>
    <rPh sb="11" eb="13">
      <t>チナイ</t>
    </rPh>
    <phoneticPr fontId="3"/>
  </si>
  <si>
    <t>道路</t>
    <rPh sb="0" eb="2">
      <t>ドウロ</t>
    </rPh>
    <phoneticPr fontId="3"/>
  </si>
  <si>
    <t>移動</t>
    <rPh sb="0" eb="2">
      <t>イドウ</t>
    </rPh>
    <phoneticPr fontId="3"/>
  </si>
  <si>
    <t>西へ</t>
    <rPh sb="0" eb="1">
      <t>ニシ</t>
    </rPh>
    <phoneticPr fontId="3"/>
  </si>
  <si>
    <t>下旬　</t>
    <rPh sb="0" eb="2">
      <t>ゲジュン</t>
    </rPh>
    <phoneticPr fontId="3"/>
  </si>
  <si>
    <t>池月字上一栗山口地内</t>
    <rPh sb="0" eb="2">
      <t>イケヅキ</t>
    </rPh>
    <rPh sb="2" eb="3">
      <t>アザ</t>
    </rPh>
    <rPh sb="3" eb="4">
      <t>カミ</t>
    </rPh>
    <rPh sb="4" eb="5">
      <t>イチ</t>
    </rPh>
    <rPh sb="5" eb="6">
      <t>クリ</t>
    </rPh>
    <rPh sb="6" eb="8">
      <t>ヤマグチ</t>
    </rPh>
    <rPh sb="8" eb="9">
      <t>チ</t>
    </rPh>
    <rPh sb="9" eb="10">
      <t>ナイ</t>
    </rPh>
    <phoneticPr fontId="3"/>
  </si>
  <si>
    <t>道路に隣接する杉の木にツキノワグマの爪痕と思われる痕跡があったもの</t>
    <rPh sb="0" eb="2">
      <t>ドウロ</t>
    </rPh>
    <rPh sb="3" eb="5">
      <t>リンセツ</t>
    </rPh>
    <rPh sb="7" eb="8">
      <t>スギ</t>
    </rPh>
    <rPh sb="9" eb="10">
      <t>キ</t>
    </rPh>
    <rPh sb="18" eb="20">
      <t>ツメアト</t>
    </rPh>
    <rPh sb="21" eb="22">
      <t>オモ</t>
    </rPh>
    <rPh sb="25" eb="27">
      <t>コンセキ</t>
    </rPh>
    <phoneticPr fontId="3"/>
  </si>
  <si>
    <t>王城寺原八原地内</t>
    <rPh sb="0" eb="2">
      <t>オウジョウ</t>
    </rPh>
    <rPh sb="2" eb="3">
      <t>ジ</t>
    </rPh>
    <rPh sb="3" eb="4">
      <t>ハラ</t>
    </rPh>
    <rPh sb="4" eb="5">
      <t>ハチ</t>
    </rPh>
    <rPh sb="5" eb="7">
      <t>ハラチ</t>
    </rPh>
    <rPh sb="7" eb="8">
      <t>ナイ</t>
    </rPh>
    <phoneticPr fontId="3"/>
  </si>
  <si>
    <t>電気柵を設置する前に被害に遭ったという</t>
    <rPh sb="0" eb="3">
      <t>デンキサク</t>
    </rPh>
    <rPh sb="4" eb="6">
      <t>セッチ</t>
    </rPh>
    <rPh sb="8" eb="9">
      <t>マエ</t>
    </rPh>
    <rPh sb="10" eb="12">
      <t>ヒガイ</t>
    </rPh>
    <rPh sb="13" eb="14">
      <t>ア</t>
    </rPh>
    <phoneticPr fontId="3"/>
  </si>
  <si>
    <t>下野目字南原地内</t>
    <rPh sb="0" eb="3">
      <t>シモノメ</t>
    </rPh>
    <rPh sb="3" eb="4">
      <t>アザ</t>
    </rPh>
    <rPh sb="4" eb="6">
      <t>ミナミハラ</t>
    </rPh>
    <rPh sb="6" eb="7">
      <t>チ</t>
    </rPh>
    <rPh sb="7" eb="8">
      <t>ナイ</t>
    </rPh>
    <phoneticPr fontId="3"/>
  </si>
  <si>
    <t>子熊</t>
    <rPh sb="0" eb="2">
      <t>コグマ</t>
    </rPh>
    <phoneticPr fontId="3"/>
  </si>
  <si>
    <t>南の山林を移動しているのを目撃</t>
    <rPh sb="0" eb="1">
      <t>ミナミ</t>
    </rPh>
    <rPh sb="2" eb="4">
      <t>サンリン</t>
    </rPh>
    <rPh sb="5" eb="7">
      <t>イドウ</t>
    </rPh>
    <rPh sb="13" eb="15">
      <t>モクゲキ</t>
    </rPh>
    <phoneticPr fontId="3"/>
  </si>
  <si>
    <t>爆竹，ラジオ，自宅敷地草刈等。その他警察にパトロールを依頼</t>
    <rPh sb="0" eb="2">
      <t>バクチク</t>
    </rPh>
    <rPh sb="7" eb="9">
      <t>ジタク</t>
    </rPh>
    <rPh sb="9" eb="11">
      <t>シキチ</t>
    </rPh>
    <rPh sb="11" eb="13">
      <t>クサカ</t>
    </rPh>
    <rPh sb="13" eb="14">
      <t>トウ</t>
    </rPh>
    <rPh sb="17" eb="18">
      <t>タ</t>
    </rPh>
    <rPh sb="18" eb="20">
      <t>ケイサツ</t>
    </rPh>
    <rPh sb="27" eb="29">
      <t>イライ</t>
    </rPh>
    <phoneticPr fontId="3"/>
  </si>
  <si>
    <t>自宅南の山林を移動するツキノワグマを目撃したもの</t>
    <rPh sb="0" eb="2">
      <t>ジタク</t>
    </rPh>
    <rPh sb="2" eb="3">
      <t>ミナミ</t>
    </rPh>
    <rPh sb="4" eb="6">
      <t>サンリン</t>
    </rPh>
    <rPh sb="7" eb="9">
      <t>イドウ</t>
    </rPh>
    <rPh sb="18" eb="20">
      <t>モクゲキ</t>
    </rPh>
    <phoneticPr fontId="3"/>
  </si>
  <si>
    <t>下多田川字鳥谷地内</t>
    <rPh sb="0" eb="1">
      <t>シモ</t>
    </rPh>
    <rPh sb="1" eb="3">
      <t>タダ</t>
    </rPh>
    <rPh sb="3" eb="4">
      <t>ガワ</t>
    </rPh>
    <rPh sb="4" eb="5">
      <t>アザ</t>
    </rPh>
    <rPh sb="5" eb="7">
      <t>トリヤ</t>
    </rPh>
    <rPh sb="7" eb="9">
      <t>チナイ</t>
    </rPh>
    <phoneticPr fontId="3"/>
  </si>
  <si>
    <t>加美警察署でパトロールを実施し，作業等外出時の注意喚起を促した</t>
    <rPh sb="0" eb="2">
      <t>カミ</t>
    </rPh>
    <rPh sb="2" eb="5">
      <t>ケイサツショ</t>
    </rPh>
    <rPh sb="12" eb="14">
      <t>ジッシ</t>
    </rPh>
    <rPh sb="16" eb="18">
      <t>サギョウ</t>
    </rPh>
    <rPh sb="18" eb="19">
      <t>トウ</t>
    </rPh>
    <rPh sb="19" eb="22">
      <t>ガイシュツジ</t>
    </rPh>
    <rPh sb="23" eb="25">
      <t>チュウイ</t>
    </rPh>
    <rPh sb="25" eb="27">
      <t>カンキ</t>
    </rPh>
    <rPh sb="28" eb="29">
      <t>ウナガ</t>
    </rPh>
    <phoneticPr fontId="3"/>
  </si>
  <si>
    <t>鳴子温泉鬼首字小向原地内</t>
    <rPh sb="0" eb="2">
      <t>ナルコ</t>
    </rPh>
    <rPh sb="2" eb="4">
      <t>オンセン</t>
    </rPh>
    <rPh sb="4" eb="6">
      <t>オニコウベ</t>
    </rPh>
    <rPh sb="6" eb="7">
      <t>アザ</t>
    </rPh>
    <rPh sb="7" eb="9">
      <t>コムカイ</t>
    </rPh>
    <rPh sb="9" eb="10">
      <t>バラ</t>
    </rPh>
    <rPh sb="10" eb="12">
      <t>チナイ</t>
    </rPh>
    <phoneticPr fontId="3"/>
  </si>
  <si>
    <t>鬼首スキー場内釣り堀</t>
    <rPh sb="0" eb="2">
      <t>オニコウベ</t>
    </rPh>
    <rPh sb="5" eb="6">
      <t>ジョウ</t>
    </rPh>
    <rPh sb="6" eb="7">
      <t>ナイ</t>
    </rPh>
    <rPh sb="7" eb="10">
      <t>ツリボリ</t>
    </rPh>
    <phoneticPr fontId="3"/>
  </si>
  <si>
    <t>付近の立ち枯れ木の皮等飛散，アリの巣</t>
    <rPh sb="0" eb="2">
      <t>フキン</t>
    </rPh>
    <rPh sb="3" eb="4">
      <t>タ</t>
    </rPh>
    <rPh sb="5" eb="6">
      <t>ガ</t>
    </rPh>
    <rPh sb="7" eb="8">
      <t>ボク</t>
    </rPh>
    <rPh sb="9" eb="10">
      <t>カワ</t>
    </rPh>
    <rPh sb="10" eb="11">
      <t>トウ</t>
    </rPh>
    <rPh sb="11" eb="13">
      <t>ヒサン</t>
    </rPh>
    <rPh sb="17" eb="18">
      <t>ス</t>
    </rPh>
    <phoneticPr fontId="3"/>
  </si>
  <si>
    <t>釣り堀のため，魚の内臓等の処理。その他，爆竹で威嚇</t>
    <rPh sb="0" eb="3">
      <t>ツリボリ</t>
    </rPh>
    <rPh sb="7" eb="8">
      <t>サカナ</t>
    </rPh>
    <rPh sb="9" eb="11">
      <t>ナイゾウ</t>
    </rPh>
    <rPh sb="11" eb="12">
      <t>トウ</t>
    </rPh>
    <rPh sb="13" eb="15">
      <t>ショリ</t>
    </rPh>
    <rPh sb="18" eb="19">
      <t>タ</t>
    </rPh>
    <rPh sb="20" eb="22">
      <t>バクチク</t>
    </rPh>
    <rPh sb="23" eb="25">
      <t>イカク</t>
    </rPh>
    <phoneticPr fontId="3"/>
  </si>
  <si>
    <t>再度出没あれば電気柵設置</t>
    <rPh sb="0" eb="2">
      <t>サイド</t>
    </rPh>
    <rPh sb="2" eb="4">
      <t>シュツボツ</t>
    </rPh>
    <rPh sb="7" eb="10">
      <t>デンキサク</t>
    </rPh>
    <rPh sb="10" eb="12">
      <t>セッチ</t>
    </rPh>
    <phoneticPr fontId="3"/>
  </si>
  <si>
    <t>鳴子温泉鬼首字久保田地内</t>
    <rPh sb="0" eb="2">
      <t>ナルコ</t>
    </rPh>
    <rPh sb="2" eb="4">
      <t>オンセン</t>
    </rPh>
    <rPh sb="4" eb="6">
      <t>オニコウベ</t>
    </rPh>
    <rPh sb="6" eb="7">
      <t>アザ</t>
    </rPh>
    <rPh sb="7" eb="10">
      <t>クボタ</t>
    </rPh>
    <rPh sb="10" eb="12">
      <t>チナイ</t>
    </rPh>
    <phoneticPr fontId="3"/>
  </si>
  <si>
    <t>再度被害を受けるようであれば捕獲の申請を予定</t>
    <rPh sb="0" eb="2">
      <t>サイド</t>
    </rPh>
    <rPh sb="2" eb="4">
      <t>ヒガイ</t>
    </rPh>
    <rPh sb="5" eb="6">
      <t>ウ</t>
    </rPh>
    <rPh sb="14" eb="16">
      <t>ホカク</t>
    </rPh>
    <rPh sb="17" eb="19">
      <t>シンセイ</t>
    </rPh>
    <rPh sb="20" eb="22">
      <t>ヨテイ</t>
    </rPh>
    <phoneticPr fontId="3"/>
  </si>
  <si>
    <t>鳴子温泉字岩渕地内</t>
    <rPh sb="0" eb="2">
      <t>ナルコ</t>
    </rPh>
    <rPh sb="2" eb="4">
      <t>オンセン</t>
    </rPh>
    <rPh sb="4" eb="5">
      <t>アザ</t>
    </rPh>
    <rPh sb="5" eb="7">
      <t>イワブチ</t>
    </rPh>
    <rPh sb="7" eb="9">
      <t>チナイ</t>
    </rPh>
    <phoneticPr fontId="3"/>
  </si>
  <si>
    <t>民家の倉庫</t>
    <rPh sb="0" eb="2">
      <t>ミンカ</t>
    </rPh>
    <rPh sb="3" eb="5">
      <t>ソウコ</t>
    </rPh>
    <phoneticPr fontId="3"/>
  </si>
  <si>
    <t>倉庫の壁をこじ開けていた</t>
    <rPh sb="0" eb="2">
      <t>ソウコ</t>
    </rPh>
    <rPh sb="3" eb="4">
      <t>カベ</t>
    </rPh>
    <rPh sb="7" eb="8">
      <t>ア</t>
    </rPh>
    <phoneticPr fontId="3"/>
  </si>
  <si>
    <t>爆竹で音による威嚇</t>
    <rPh sb="0" eb="2">
      <t>バクチク</t>
    </rPh>
    <rPh sb="3" eb="4">
      <t>オト</t>
    </rPh>
    <rPh sb="7" eb="9">
      <t>イカク</t>
    </rPh>
    <phoneticPr fontId="3"/>
  </si>
  <si>
    <t>侵入しようとした倉庫内にキャットフードがあり，誘引された可能性あり</t>
    <rPh sb="0" eb="2">
      <t>シンニュウ</t>
    </rPh>
    <rPh sb="8" eb="11">
      <t>ソウコナイ</t>
    </rPh>
    <rPh sb="23" eb="25">
      <t>ユウイン</t>
    </rPh>
    <rPh sb="28" eb="31">
      <t>カノウセイ</t>
    </rPh>
    <phoneticPr fontId="3"/>
  </si>
  <si>
    <t>鳴子温泉鬼首字下軍沢地内</t>
    <rPh sb="0" eb="2">
      <t>ナルコ</t>
    </rPh>
    <rPh sb="2" eb="4">
      <t>オンセン</t>
    </rPh>
    <rPh sb="4" eb="6">
      <t>オニコウベ</t>
    </rPh>
    <rPh sb="6" eb="7">
      <t>アザ</t>
    </rPh>
    <rPh sb="7" eb="8">
      <t>シモ</t>
    </rPh>
    <rPh sb="8" eb="9">
      <t>イクサ</t>
    </rPh>
    <rPh sb="9" eb="10">
      <t>ザワ</t>
    </rPh>
    <rPh sb="10" eb="12">
      <t>チナイ</t>
    </rPh>
    <phoneticPr fontId="3"/>
  </si>
  <si>
    <t>ブルーベリーの枝を折られる</t>
    <rPh sb="7" eb="8">
      <t>エダ</t>
    </rPh>
    <rPh sb="9" eb="10">
      <t>オ</t>
    </rPh>
    <phoneticPr fontId="3"/>
  </si>
  <si>
    <t>トタン壁をこじ開け</t>
    <rPh sb="3" eb="4">
      <t>カベ</t>
    </rPh>
    <rPh sb="7" eb="8">
      <t>ア</t>
    </rPh>
    <phoneticPr fontId="3"/>
  </si>
  <si>
    <t>爆竹による聴覚刺激</t>
    <rPh sb="0" eb="2">
      <t>バクチク</t>
    </rPh>
    <rPh sb="5" eb="7">
      <t>チョウカク</t>
    </rPh>
    <rPh sb="7" eb="9">
      <t>シゲキ</t>
    </rPh>
    <phoneticPr fontId="3"/>
  </si>
  <si>
    <t>有害鳥獣捕獲を申請中。倉庫内のキャットフードは除去済みだが，同一個体と思われるクマが3日連続で侵入を試みる。</t>
    <rPh sb="0" eb="2">
      <t>ユウガイ</t>
    </rPh>
    <rPh sb="2" eb="4">
      <t>チョウジュウ</t>
    </rPh>
    <rPh sb="4" eb="6">
      <t>ホカク</t>
    </rPh>
    <rPh sb="7" eb="10">
      <t>シンセイチュウ</t>
    </rPh>
    <rPh sb="11" eb="14">
      <t>ソウコナイ</t>
    </rPh>
    <rPh sb="23" eb="25">
      <t>ジョキョ</t>
    </rPh>
    <rPh sb="25" eb="26">
      <t>ズ</t>
    </rPh>
    <rPh sb="30" eb="32">
      <t>ドウイツ</t>
    </rPh>
    <rPh sb="32" eb="34">
      <t>コタイ</t>
    </rPh>
    <rPh sb="35" eb="36">
      <t>オモ</t>
    </rPh>
    <rPh sb="43" eb="44">
      <t>ニチ</t>
    </rPh>
    <rPh sb="44" eb="46">
      <t>レンゾク</t>
    </rPh>
    <rPh sb="47" eb="49">
      <t>シンニュウ</t>
    </rPh>
    <rPh sb="50" eb="51">
      <t>ココロ</t>
    </rPh>
    <phoneticPr fontId="3"/>
  </si>
  <si>
    <t>鳴子温泉鬼首字曲畑地内</t>
    <rPh sb="0" eb="2">
      <t>ナルコ</t>
    </rPh>
    <rPh sb="2" eb="4">
      <t>オンセン</t>
    </rPh>
    <rPh sb="4" eb="6">
      <t>オニコウベ</t>
    </rPh>
    <rPh sb="6" eb="7">
      <t>アザ</t>
    </rPh>
    <rPh sb="7" eb="8">
      <t>マガリ</t>
    </rPh>
    <rPh sb="8" eb="9">
      <t>バタケ</t>
    </rPh>
    <rPh sb="9" eb="11">
      <t>チナイ</t>
    </rPh>
    <phoneticPr fontId="3"/>
  </si>
  <si>
    <t>付近の畑から水田を通り沢方向</t>
    <rPh sb="0" eb="2">
      <t>フキン</t>
    </rPh>
    <rPh sb="3" eb="4">
      <t>ハタケ</t>
    </rPh>
    <rPh sb="6" eb="8">
      <t>スイデン</t>
    </rPh>
    <rPh sb="9" eb="10">
      <t>トオ</t>
    </rPh>
    <rPh sb="11" eb="12">
      <t>サワ</t>
    </rPh>
    <rPh sb="12" eb="14">
      <t>ホウコウ</t>
    </rPh>
    <phoneticPr fontId="3"/>
  </si>
  <si>
    <t>クレゾールをペットボトルに入れ周辺へ配置</t>
    <rPh sb="13" eb="14">
      <t>イ</t>
    </rPh>
    <rPh sb="15" eb="17">
      <t>シュウヘン</t>
    </rPh>
    <rPh sb="18" eb="20">
      <t>ハイチ</t>
    </rPh>
    <phoneticPr fontId="3"/>
  </si>
  <si>
    <t>水田内を移動。一カ所（90m2)程度，集中的に稲踏みつぶし被害あり</t>
    <rPh sb="0" eb="2">
      <t>スイデン</t>
    </rPh>
    <rPh sb="2" eb="3">
      <t>ナイ</t>
    </rPh>
    <rPh sb="4" eb="6">
      <t>イドウ</t>
    </rPh>
    <rPh sb="7" eb="8">
      <t>イッ</t>
    </rPh>
    <rPh sb="9" eb="10">
      <t>ショ</t>
    </rPh>
    <rPh sb="16" eb="18">
      <t>テイド</t>
    </rPh>
    <rPh sb="19" eb="22">
      <t>シュウチュウテキ</t>
    </rPh>
    <rPh sb="23" eb="24">
      <t>イネ</t>
    </rPh>
    <rPh sb="24" eb="25">
      <t>フ</t>
    </rPh>
    <rPh sb="29" eb="31">
      <t>ヒガイ</t>
    </rPh>
    <phoneticPr fontId="3"/>
  </si>
  <si>
    <t>旧鳴子町</t>
    <rPh sb="0" eb="1">
      <t>キュウ</t>
    </rPh>
    <rPh sb="1" eb="4">
      <t>ナルコチョウ</t>
    </rPh>
    <phoneticPr fontId="3"/>
  </si>
  <si>
    <t>鳴子温泉鬼首字下軍沢地内</t>
    <rPh sb="0" eb="2">
      <t>ナルコ</t>
    </rPh>
    <rPh sb="2" eb="4">
      <t>オンセン</t>
    </rPh>
    <rPh sb="4" eb="6">
      <t>オニコウベ</t>
    </rPh>
    <rPh sb="6" eb="7">
      <t>アザ</t>
    </rPh>
    <rPh sb="7" eb="8">
      <t>シモ</t>
    </rPh>
    <rPh sb="8" eb="10">
      <t>イクサザワ</t>
    </rPh>
    <rPh sb="10" eb="12">
      <t>チナイ</t>
    </rPh>
    <phoneticPr fontId="3"/>
  </si>
  <si>
    <t>乾草ラップロール</t>
    <rPh sb="0" eb="2">
      <t>カンソウ</t>
    </rPh>
    <phoneticPr fontId="3"/>
  </si>
  <si>
    <t>ロール置き場周辺にクレゾール等の散布を依頼</t>
    <rPh sb="3" eb="4">
      <t>オ</t>
    </rPh>
    <rPh sb="5" eb="6">
      <t>バ</t>
    </rPh>
    <rPh sb="6" eb="8">
      <t>シュウヘン</t>
    </rPh>
    <rPh sb="14" eb="15">
      <t>トウ</t>
    </rPh>
    <rPh sb="16" eb="18">
      <t>サンプ</t>
    </rPh>
    <rPh sb="19" eb="21">
      <t>イライ</t>
    </rPh>
    <phoneticPr fontId="3"/>
  </si>
  <si>
    <t>6月頃から目撃が相次いでおり，周辺の畑への侵入もあり，住民へ危害を加える可能性もあるので，現地状況を見ながら有害捕獲を検討</t>
    <rPh sb="1" eb="2">
      <t>ガツ</t>
    </rPh>
    <rPh sb="2" eb="3">
      <t>ゴロ</t>
    </rPh>
    <rPh sb="5" eb="7">
      <t>モクゲキ</t>
    </rPh>
    <rPh sb="8" eb="10">
      <t>アイツ</t>
    </rPh>
    <rPh sb="15" eb="17">
      <t>シュウヘン</t>
    </rPh>
    <rPh sb="18" eb="19">
      <t>ハタケ</t>
    </rPh>
    <rPh sb="21" eb="23">
      <t>シンニュウ</t>
    </rPh>
    <rPh sb="27" eb="29">
      <t>ジュウミン</t>
    </rPh>
    <rPh sb="30" eb="32">
      <t>キガイ</t>
    </rPh>
    <rPh sb="33" eb="34">
      <t>クワ</t>
    </rPh>
    <rPh sb="36" eb="39">
      <t>カノウセイ</t>
    </rPh>
    <rPh sb="45" eb="47">
      <t>ゲンチ</t>
    </rPh>
    <rPh sb="47" eb="49">
      <t>ジョウキョウ</t>
    </rPh>
    <rPh sb="50" eb="51">
      <t>ミ</t>
    </rPh>
    <rPh sb="54" eb="56">
      <t>ユウガイ</t>
    </rPh>
    <rPh sb="56" eb="58">
      <t>ホカク</t>
    </rPh>
    <rPh sb="59" eb="61">
      <t>ケントウ</t>
    </rPh>
    <phoneticPr fontId="3"/>
  </si>
  <si>
    <t>下野目字大坂地内</t>
    <rPh sb="0" eb="3">
      <t>シモノメ</t>
    </rPh>
    <rPh sb="3" eb="4">
      <t>アザ</t>
    </rPh>
    <rPh sb="4" eb="6">
      <t>オオサカ</t>
    </rPh>
    <rPh sb="6" eb="8">
      <t>チナイ</t>
    </rPh>
    <phoneticPr fontId="3"/>
  </si>
  <si>
    <t>駐車場で目撃</t>
    <rPh sb="0" eb="3">
      <t>チュウシャジョウ</t>
    </rPh>
    <rPh sb="4" eb="6">
      <t>モクゲキ</t>
    </rPh>
    <phoneticPr fontId="3"/>
  </si>
  <si>
    <t>8月22日も道路横断</t>
    <rPh sb="1" eb="2">
      <t>ガツ</t>
    </rPh>
    <rPh sb="4" eb="5">
      <t>ニチ</t>
    </rPh>
    <rPh sb="6" eb="8">
      <t>ドウロ</t>
    </rPh>
    <rPh sb="8" eb="10">
      <t>オウダン</t>
    </rPh>
    <phoneticPr fontId="3"/>
  </si>
  <si>
    <t>大迫字五十六番屋敷地内</t>
    <rPh sb="0" eb="2">
      <t>オオハサマ</t>
    </rPh>
    <rPh sb="2" eb="3">
      <t>アザ</t>
    </rPh>
    <rPh sb="3" eb="6">
      <t>ゴジュウロク</t>
    </rPh>
    <rPh sb="6" eb="7">
      <t>バン</t>
    </rPh>
    <rPh sb="7" eb="9">
      <t>ヤシキ</t>
    </rPh>
    <rPh sb="9" eb="11">
      <t>チナイ</t>
    </rPh>
    <phoneticPr fontId="3"/>
  </si>
  <si>
    <t>古川雨生沢字鹿野沢地内</t>
    <rPh sb="0" eb="2">
      <t>フルカワ</t>
    </rPh>
    <rPh sb="2" eb="3">
      <t>アメ</t>
    </rPh>
    <rPh sb="3" eb="4">
      <t>ウ</t>
    </rPh>
    <rPh sb="4" eb="5">
      <t>ザワ</t>
    </rPh>
    <rPh sb="5" eb="6">
      <t>アザ</t>
    </rPh>
    <rPh sb="6" eb="8">
      <t>カノ</t>
    </rPh>
    <rPh sb="8" eb="9">
      <t>サワ</t>
    </rPh>
    <rPh sb="9" eb="11">
      <t>チナイ</t>
    </rPh>
    <phoneticPr fontId="3"/>
  </si>
  <si>
    <t>デントコーン数十本（約50m2)</t>
    <rPh sb="6" eb="8">
      <t>スウジュッ</t>
    </rPh>
    <rPh sb="8" eb="9">
      <t>ポン</t>
    </rPh>
    <rPh sb="10" eb="11">
      <t>ヤク</t>
    </rPh>
    <phoneticPr fontId="3"/>
  </si>
  <si>
    <t>電気柵により自主防除を行っている圃場にツキノワグマが侵入し，食害が発生したもの</t>
    <rPh sb="0" eb="3">
      <t>デンキサク</t>
    </rPh>
    <rPh sb="6" eb="8">
      <t>ジシュ</t>
    </rPh>
    <rPh sb="8" eb="10">
      <t>ボウジョ</t>
    </rPh>
    <rPh sb="11" eb="12">
      <t>オコナ</t>
    </rPh>
    <rPh sb="16" eb="18">
      <t>ホジョウ</t>
    </rPh>
    <rPh sb="26" eb="28">
      <t>シンニュウ</t>
    </rPh>
    <rPh sb="30" eb="32">
      <t>ショクガイ</t>
    </rPh>
    <rPh sb="33" eb="35">
      <t>ハッセイ</t>
    </rPh>
    <phoneticPr fontId="3"/>
  </si>
  <si>
    <t>字切込一番31地内</t>
    <rPh sb="0" eb="1">
      <t>アザ</t>
    </rPh>
    <rPh sb="1" eb="2">
      <t>キ</t>
    </rPh>
    <rPh sb="2" eb="3">
      <t>コ</t>
    </rPh>
    <rPh sb="3" eb="5">
      <t>イチバン</t>
    </rPh>
    <rPh sb="7" eb="9">
      <t>チナイ</t>
    </rPh>
    <phoneticPr fontId="3"/>
  </si>
  <si>
    <t>深夜</t>
    <rPh sb="0" eb="2">
      <t>シンヤ</t>
    </rPh>
    <phoneticPr fontId="3"/>
  </si>
  <si>
    <t>字磯田脇屋敷地内</t>
    <rPh sb="0" eb="1">
      <t>アザ</t>
    </rPh>
    <rPh sb="1" eb="3">
      <t>イソダ</t>
    </rPh>
    <rPh sb="3" eb="4">
      <t>ワキ</t>
    </rPh>
    <rPh sb="4" eb="6">
      <t>ヤシキ</t>
    </rPh>
    <rPh sb="6" eb="8">
      <t>チナイ</t>
    </rPh>
    <phoneticPr fontId="3"/>
  </si>
  <si>
    <t>コメ約60kg。コメ保管庫1カ所破損（w1275mm×d750mm×h1205mm）</t>
    <rPh sb="2" eb="3">
      <t>ヤク</t>
    </rPh>
    <rPh sb="10" eb="13">
      <t>ホカンコ</t>
    </rPh>
    <rPh sb="15" eb="16">
      <t>ショ</t>
    </rPh>
    <rPh sb="16" eb="18">
      <t>ハソン</t>
    </rPh>
    <phoneticPr fontId="3"/>
  </si>
  <si>
    <t>爆竹，鈴，ラジオ等の携帯。その他警察による巡回を依頼。</t>
    <rPh sb="0" eb="2">
      <t>バクチク</t>
    </rPh>
    <rPh sb="3" eb="4">
      <t>スズ</t>
    </rPh>
    <rPh sb="8" eb="9">
      <t>トウ</t>
    </rPh>
    <rPh sb="10" eb="12">
      <t>ケイタイ</t>
    </rPh>
    <rPh sb="15" eb="16">
      <t>タ</t>
    </rPh>
    <rPh sb="16" eb="18">
      <t>ケイサツ</t>
    </rPh>
    <rPh sb="21" eb="23">
      <t>ジュンカイ</t>
    </rPh>
    <rPh sb="24" eb="26">
      <t>イライ</t>
    </rPh>
    <phoneticPr fontId="3"/>
  </si>
  <si>
    <t>再び被害が発生した場合は，有害捕獲を検討</t>
    <rPh sb="0" eb="1">
      <t>フタタ</t>
    </rPh>
    <rPh sb="2" eb="4">
      <t>ヒガイ</t>
    </rPh>
    <rPh sb="5" eb="7">
      <t>ハッセイ</t>
    </rPh>
    <rPh sb="9" eb="11">
      <t>バアイ</t>
    </rPh>
    <rPh sb="13" eb="15">
      <t>ユウガイ</t>
    </rPh>
    <rPh sb="15" eb="17">
      <t>ホカク</t>
    </rPh>
    <rPh sb="18" eb="20">
      <t>ケントウ</t>
    </rPh>
    <phoneticPr fontId="3"/>
  </si>
  <si>
    <t>飼料置き場から移動</t>
    <rPh sb="0" eb="2">
      <t>シリョウ</t>
    </rPh>
    <rPh sb="2" eb="3">
      <t>オ</t>
    </rPh>
    <rPh sb="4" eb="5">
      <t>バ</t>
    </rPh>
    <rPh sb="7" eb="9">
      <t>イドウ</t>
    </rPh>
    <phoneticPr fontId="3"/>
  </si>
  <si>
    <t>爆竹での威嚇。照明灯で牛舎付近を照らす</t>
    <rPh sb="0" eb="2">
      <t>バクチク</t>
    </rPh>
    <rPh sb="4" eb="6">
      <t>イカク</t>
    </rPh>
    <rPh sb="7" eb="10">
      <t>ショウメイトウ</t>
    </rPh>
    <rPh sb="11" eb="13">
      <t>ギュウシャ</t>
    </rPh>
    <rPh sb="13" eb="15">
      <t>フキン</t>
    </rPh>
    <rPh sb="16" eb="17">
      <t>テ</t>
    </rPh>
    <phoneticPr fontId="3"/>
  </si>
  <si>
    <t>夜間作業時にクマと遭遇。車の照明とクラクションでクマ逃走。畜舎内の牛用飼料も食害しており，今後も侵入する可能性あり。</t>
    <rPh sb="0" eb="2">
      <t>ヤカン</t>
    </rPh>
    <rPh sb="2" eb="5">
      <t>サギョウジ</t>
    </rPh>
    <rPh sb="9" eb="11">
      <t>ソウグウ</t>
    </rPh>
    <rPh sb="12" eb="13">
      <t>クルマ</t>
    </rPh>
    <rPh sb="14" eb="16">
      <t>ショウメイ</t>
    </rPh>
    <rPh sb="26" eb="28">
      <t>トウソウ</t>
    </rPh>
    <rPh sb="29" eb="31">
      <t>チクシャ</t>
    </rPh>
    <rPh sb="31" eb="32">
      <t>ナイ</t>
    </rPh>
    <rPh sb="33" eb="34">
      <t>ウシ</t>
    </rPh>
    <rPh sb="34" eb="35">
      <t>ヨウ</t>
    </rPh>
    <rPh sb="35" eb="37">
      <t>シリョウ</t>
    </rPh>
    <rPh sb="38" eb="40">
      <t>ショクガイ</t>
    </rPh>
    <rPh sb="45" eb="47">
      <t>コンゴ</t>
    </rPh>
    <rPh sb="48" eb="50">
      <t>シンニュウ</t>
    </rPh>
    <rPh sb="52" eb="55">
      <t>カノウセイ</t>
    </rPh>
    <phoneticPr fontId="3"/>
  </si>
  <si>
    <t>自宅</t>
    <rPh sb="0" eb="2">
      <t>ジタク</t>
    </rPh>
    <phoneticPr fontId="3"/>
  </si>
  <si>
    <t>自宅裏の瓶が全て倒される。ナメタケ瓶はかじられた跡あり。</t>
    <rPh sb="0" eb="3">
      <t>ジタクウラ</t>
    </rPh>
    <rPh sb="4" eb="5">
      <t>ビン</t>
    </rPh>
    <rPh sb="6" eb="7">
      <t>スベ</t>
    </rPh>
    <rPh sb="8" eb="9">
      <t>タオ</t>
    </rPh>
    <rPh sb="17" eb="18">
      <t>ビン</t>
    </rPh>
    <rPh sb="24" eb="25">
      <t>アト</t>
    </rPh>
    <phoneticPr fontId="3"/>
  </si>
  <si>
    <t>県立ち会いの下，捕獲協議</t>
    <rPh sb="0" eb="1">
      <t>ケン</t>
    </rPh>
    <rPh sb="1" eb="2">
      <t>タ</t>
    </rPh>
    <rPh sb="3" eb="4">
      <t>ア</t>
    </rPh>
    <rPh sb="6" eb="7">
      <t>モト</t>
    </rPh>
    <rPh sb="8" eb="10">
      <t>ホカク</t>
    </rPh>
    <rPh sb="10" eb="12">
      <t>キョウギ</t>
    </rPh>
    <phoneticPr fontId="3"/>
  </si>
  <si>
    <t>鳴子温泉焼石亦地内</t>
    <rPh sb="0" eb="2">
      <t>ナルコ</t>
    </rPh>
    <rPh sb="2" eb="4">
      <t>オンセン</t>
    </rPh>
    <rPh sb="4" eb="6">
      <t>ヤケイシ</t>
    </rPh>
    <rPh sb="6" eb="7">
      <t>エキ</t>
    </rPh>
    <rPh sb="7" eb="9">
      <t>チナイ</t>
    </rPh>
    <phoneticPr fontId="3"/>
  </si>
  <si>
    <t>カボチャ5個</t>
    <rPh sb="5" eb="6">
      <t>コ</t>
    </rPh>
    <phoneticPr fontId="3"/>
  </si>
  <si>
    <t>防護網の設置</t>
    <rPh sb="0" eb="2">
      <t>ボウゴ</t>
    </rPh>
    <rPh sb="2" eb="3">
      <t>モウ</t>
    </rPh>
    <rPh sb="4" eb="6">
      <t>セッチ</t>
    </rPh>
    <phoneticPr fontId="3"/>
  </si>
  <si>
    <t>同地内において7月に2等捕獲されたが，その後も被害発生。誘因となるブルーベリーのピークは過ぎているので，様子を見る。</t>
    <rPh sb="0" eb="2">
      <t>ドウチ</t>
    </rPh>
    <rPh sb="2" eb="3">
      <t>ナイ</t>
    </rPh>
    <rPh sb="8" eb="9">
      <t>ガツ</t>
    </rPh>
    <rPh sb="11" eb="12">
      <t>トウ</t>
    </rPh>
    <rPh sb="12" eb="14">
      <t>ホカク</t>
    </rPh>
    <rPh sb="21" eb="22">
      <t>ゴ</t>
    </rPh>
    <rPh sb="23" eb="25">
      <t>ヒガイ</t>
    </rPh>
    <rPh sb="25" eb="27">
      <t>ハッセイ</t>
    </rPh>
    <rPh sb="28" eb="30">
      <t>ユウイン</t>
    </rPh>
    <rPh sb="44" eb="45">
      <t>ス</t>
    </rPh>
    <rPh sb="52" eb="54">
      <t>ヨウス</t>
    </rPh>
    <rPh sb="55" eb="56">
      <t>ミ</t>
    </rPh>
    <phoneticPr fontId="3"/>
  </si>
  <si>
    <t>鳴子温泉鬼首字大沢川地内</t>
    <rPh sb="0" eb="2">
      <t>ナルコ</t>
    </rPh>
    <rPh sb="2" eb="4">
      <t>オンセン</t>
    </rPh>
    <rPh sb="4" eb="6">
      <t>オニコウベ</t>
    </rPh>
    <rPh sb="6" eb="7">
      <t>アザ</t>
    </rPh>
    <rPh sb="7" eb="9">
      <t>オオサワ</t>
    </rPh>
    <rPh sb="9" eb="10">
      <t>ガワ</t>
    </rPh>
    <rPh sb="10" eb="12">
      <t>チナイ</t>
    </rPh>
    <phoneticPr fontId="3"/>
  </si>
  <si>
    <t>圃場内を移動</t>
    <rPh sb="0" eb="2">
      <t>ホジョウ</t>
    </rPh>
    <rPh sb="2" eb="3">
      <t>ナイ</t>
    </rPh>
    <rPh sb="4" eb="6">
      <t>イドウ</t>
    </rPh>
    <phoneticPr fontId="3"/>
  </si>
  <si>
    <t>周辺に臭気物を散布依頼</t>
    <rPh sb="0" eb="2">
      <t>シュウヘン</t>
    </rPh>
    <rPh sb="3" eb="5">
      <t>シュウキ</t>
    </rPh>
    <rPh sb="5" eb="6">
      <t>ブツ</t>
    </rPh>
    <rPh sb="7" eb="9">
      <t>サンプ</t>
    </rPh>
    <rPh sb="9" eb="11">
      <t>イライ</t>
    </rPh>
    <phoneticPr fontId="3"/>
  </si>
  <si>
    <t>鳴子温泉大畑地内</t>
    <rPh sb="0" eb="2">
      <t>ナルコ</t>
    </rPh>
    <rPh sb="2" eb="4">
      <t>オンセン</t>
    </rPh>
    <rPh sb="4" eb="6">
      <t>オオハタ</t>
    </rPh>
    <rPh sb="6" eb="8">
      <t>チナイ</t>
    </rPh>
    <phoneticPr fontId="3"/>
  </si>
  <si>
    <t>住居付近</t>
    <rPh sb="0" eb="2">
      <t>ジュウキョ</t>
    </rPh>
    <rPh sb="2" eb="4">
      <t>フキン</t>
    </rPh>
    <phoneticPr fontId="3"/>
  </si>
  <si>
    <t>燃えるゴミ</t>
    <rPh sb="0" eb="1">
      <t>モ</t>
    </rPh>
    <phoneticPr fontId="3"/>
  </si>
  <si>
    <t>付近に捕獲わな設置中</t>
    <rPh sb="0" eb="2">
      <t>フキン</t>
    </rPh>
    <rPh sb="3" eb="5">
      <t>ホカク</t>
    </rPh>
    <rPh sb="7" eb="9">
      <t>セッチ</t>
    </rPh>
    <rPh sb="9" eb="10">
      <t>チュウ</t>
    </rPh>
    <phoneticPr fontId="3"/>
  </si>
  <si>
    <t>文字七曲地内</t>
    <rPh sb="0" eb="2">
      <t>モンジ</t>
    </rPh>
    <rPh sb="2" eb="4">
      <t>ナナマ</t>
    </rPh>
    <rPh sb="4" eb="6">
      <t>チナイ</t>
    </rPh>
    <phoneticPr fontId="3"/>
  </si>
  <si>
    <t>くず米10m2，その他水稲踏み倒し10m2程度</t>
    <rPh sb="2" eb="3">
      <t>マイ</t>
    </rPh>
    <rPh sb="10" eb="11">
      <t>タ</t>
    </rPh>
    <rPh sb="11" eb="13">
      <t>スイトウ</t>
    </rPh>
    <rPh sb="13" eb="14">
      <t>フ</t>
    </rPh>
    <rPh sb="15" eb="16">
      <t>タオ</t>
    </rPh>
    <rPh sb="21" eb="23">
      <t>テイド</t>
    </rPh>
    <phoneticPr fontId="3"/>
  </si>
  <si>
    <t>米の保管場所を変えるように指示</t>
    <rPh sb="0" eb="1">
      <t>コメ</t>
    </rPh>
    <rPh sb="2" eb="4">
      <t>ホカン</t>
    </rPh>
    <rPh sb="4" eb="6">
      <t>バショ</t>
    </rPh>
    <rPh sb="7" eb="8">
      <t>カ</t>
    </rPh>
    <rPh sb="13" eb="15">
      <t>シジ</t>
    </rPh>
    <phoneticPr fontId="3"/>
  </si>
  <si>
    <t>武鎗字木売沢地内</t>
    <rPh sb="0" eb="2">
      <t>タケヤリ</t>
    </rPh>
    <rPh sb="2" eb="3">
      <t>アザ</t>
    </rPh>
    <rPh sb="3" eb="5">
      <t>キウリ</t>
    </rPh>
    <rPh sb="5" eb="6">
      <t>ザワ</t>
    </rPh>
    <rPh sb="6" eb="8">
      <t>チナイ</t>
    </rPh>
    <phoneticPr fontId="3"/>
  </si>
  <si>
    <t>県道有壁若柳線上を東から西へ横断</t>
    <rPh sb="0" eb="2">
      <t>ケンドウ</t>
    </rPh>
    <rPh sb="2" eb="4">
      <t>アリカベ</t>
    </rPh>
    <rPh sb="4" eb="6">
      <t>ワカヤナギ</t>
    </rPh>
    <rPh sb="6" eb="7">
      <t>セン</t>
    </rPh>
    <rPh sb="7" eb="8">
      <t>ジョウ</t>
    </rPh>
    <rPh sb="9" eb="10">
      <t>ヒガシ</t>
    </rPh>
    <rPh sb="12" eb="13">
      <t>ニシ</t>
    </rPh>
    <rPh sb="14" eb="16">
      <t>オウダン</t>
    </rPh>
    <phoneticPr fontId="3"/>
  </si>
  <si>
    <t>沼倉字桑畑前地内</t>
    <rPh sb="0" eb="2">
      <t>ヌマクラ</t>
    </rPh>
    <rPh sb="2" eb="3">
      <t>アザ</t>
    </rPh>
    <rPh sb="3" eb="5">
      <t>クワバタケ</t>
    </rPh>
    <rPh sb="5" eb="6">
      <t>マエ</t>
    </rPh>
    <rPh sb="6" eb="8">
      <t>チナイ</t>
    </rPh>
    <phoneticPr fontId="3"/>
  </si>
  <si>
    <t>くわばた橋から川沿いを北進</t>
    <rPh sb="4" eb="5">
      <t>バシ</t>
    </rPh>
    <rPh sb="7" eb="9">
      <t>カワゾ</t>
    </rPh>
    <rPh sb="11" eb="13">
      <t>ホクシン</t>
    </rPh>
    <phoneticPr fontId="3"/>
  </si>
  <si>
    <t>米泉字西野付近</t>
    <rPh sb="0" eb="1">
      <t>ヨネ</t>
    </rPh>
    <rPh sb="1" eb="2">
      <t>イズミ</t>
    </rPh>
    <rPh sb="2" eb="3">
      <t>アザ</t>
    </rPh>
    <rPh sb="3" eb="5">
      <t>ニシノ</t>
    </rPh>
    <rPh sb="5" eb="7">
      <t>フキン</t>
    </rPh>
    <phoneticPr fontId="3"/>
  </si>
  <si>
    <t>畑のカボチャを荒らされる</t>
    <rPh sb="0" eb="1">
      <t>ハタケ</t>
    </rPh>
    <rPh sb="7" eb="8">
      <t>ア</t>
    </rPh>
    <phoneticPr fontId="3"/>
  </si>
  <si>
    <t>字北野口地内</t>
    <rPh sb="0" eb="1">
      <t>アザ</t>
    </rPh>
    <rPh sb="1" eb="2">
      <t>キタ</t>
    </rPh>
    <rPh sb="2" eb="4">
      <t>ノグチ</t>
    </rPh>
    <rPh sb="4" eb="6">
      <t>チナイ</t>
    </rPh>
    <phoneticPr fontId="3"/>
  </si>
  <si>
    <t>鳥屋ヶ崎南向地内</t>
    <rPh sb="0" eb="1">
      <t>トリ</t>
    </rPh>
    <rPh sb="1" eb="2">
      <t>ヤ</t>
    </rPh>
    <rPh sb="3" eb="4">
      <t>サキ</t>
    </rPh>
    <rPh sb="4" eb="5">
      <t>ミナミ</t>
    </rPh>
    <rPh sb="5" eb="6">
      <t>ム</t>
    </rPh>
    <rPh sb="6" eb="8">
      <t>チナイ</t>
    </rPh>
    <phoneticPr fontId="3"/>
  </si>
  <si>
    <t>字葛岡大師田地内</t>
    <rPh sb="0" eb="1">
      <t>アザ</t>
    </rPh>
    <rPh sb="1" eb="3">
      <t>クズオカ</t>
    </rPh>
    <rPh sb="3" eb="4">
      <t>オオ</t>
    </rPh>
    <rPh sb="4" eb="5">
      <t>シ</t>
    </rPh>
    <rPh sb="5" eb="6">
      <t>ダ</t>
    </rPh>
    <rPh sb="6" eb="8">
      <t>チナイ</t>
    </rPh>
    <phoneticPr fontId="3"/>
  </si>
  <si>
    <t>飼料約20kg</t>
    <rPh sb="0" eb="2">
      <t>シリョウ</t>
    </rPh>
    <rPh sb="2" eb="3">
      <t>ヤク</t>
    </rPh>
    <phoneticPr fontId="3"/>
  </si>
  <si>
    <t>ラジオ，爆竹，ネットへの鈴取り付け等。その他，警察に巡回を依頼。</t>
    <rPh sb="4" eb="6">
      <t>バクチク</t>
    </rPh>
    <rPh sb="12" eb="13">
      <t>スズ</t>
    </rPh>
    <rPh sb="13" eb="14">
      <t>ト</t>
    </rPh>
    <rPh sb="15" eb="16">
      <t>ツ</t>
    </rPh>
    <rPh sb="17" eb="18">
      <t>トウ</t>
    </rPh>
    <rPh sb="21" eb="22">
      <t>タ</t>
    </rPh>
    <rPh sb="23" eb="25">
      <t>ケイサツ</t>
    </rPh>
    <rPh sb="26" eb="28">
      <t>ジュンカイ</t>
    </rPh>
    <rPh sb="29" eb="31">
      <t>イライ</t>
    </rPh>
    <phoneticPr fontId="3"/>
  </si>
  <si>
    <t>津久毛岩崎漆沢地内</t>
    <rPh sb="0" eb="3">
      <t>ツクモ</t>
    </rPh>
    <rPh sb="3" eb="5">
      <t>イワサキ</t>
    </rPh>
    <rPh sb="5" eb="7">
      <t>ウルシザワ</t>
    </rPh>
    <rPh sb="7" eb="9">
      <t>チナイ</t>
    </rPh>
    <phoneticPr fontId="3"/>
  </si>
  <si>
    <t>飼料約10kg</t>
    <rPh sb="0" eb="2">
      <t>シリョウ</t>
    </rPh>
    <rPh sb="2" eb="3">
      <t>ヤク</t>
    </rPh>
    <phoneticPr fontId="3"/>
  </si>
  <si>
    <t>畜舎裏の草刈り，侵入経路の閉鎖，飼料の袋を別棟に移す。</t>
    <rPh sb="0" eb="2">
      <t>チクシャ</t>
    </rPh>
    <rPh sb="2" eb="3">
      <t>ウラ</t>
    </rPh>
    <rPh sb="4" eb="6">
      <t>クサカ</t>
    </rPh>
    <rPh sb="8" eb="10">
      <t>シンニュウ</t>
    </rPh>
    <rPh sb="10" eb="12">
      <t>ケイロ</t>
    </rPh>
    <rPh sb="13" eb="15">
      <t>ヘイサ</t>
    </rPh>
    <rPh sb="16" eb="18">
      <t>シリョウ</t>
    </rPh>
    <rPh sb="19" eb="20">
      <t>フクロ</t>
    </rPh>
    <rPh sb="21" eb="23">
      <t>ベツムネ</t>
    </rPh>
    <rPh sb="24" eb="25">
      <t>ウツ</t>
    </rPh>
    <phoneticPr fontId="3"/>
  </si>
  <si>
    <t>文字字上荒屋敷前地内</t>
    <rPh sb="0" eb="2">
      <t>モンジ</t>
    </rPh>
    <rPh sb="2" eb="3">
      <t>アザ</t>
    </rPh>
    <rPh sb="3" eb="4">
      <t>カミ</t>
    </rPh>
    <rPh sb="4" eb="7">
      <t>アラヤシキ</t>
    </rPh>
    <rPh sb="7" eb="8">
      <t>マエ</t>
    </rPh>
    <rPh sb="8" eb="10">
      <t>チナイ</t>
    </rPh>
    <phoneticPr fontId="3"/>
  </si>
  <si>
    <t>飼料の保管場所を変えるよう指導</t>
    <rPh sb="0" eb="2">
      <t>シリョウ</t>
    </rPh>
    <rPh sb="3" eb="5">
      <t>ホカン</t>
    </rPh>
    <rPh sb="5" eb="7">
      <t>バショ</t>
    </rPh>
    <rPh sb="8" eb="9">
      <t>カ</t>
    </rPh>
    <rPh sb="13" eb="15">
      <t>シドウ</t>
    </rPh>
    <phoneticPr fontId="3"/>
  </si>
  <si>
    <t>鳴子温泉鬼首字石淵地内</t>
    <rPh sb="0" eb="2">
      <t>ナルコ</t>
    </rPh>
    <rPh sb="2" eb="4">
      <t>オンセン</t>
    </rPh>
    <rPh sb="4" eb="6">
      <t>オニコウベ</t>
    </rPh>
    <rPh sb="6" eb="7">
      <t>アザ</t>
    </rPh>
    <rPh sb="7" eb="8">
      <t>イシ</t>
    </rPh>
    <rPh sb="8" eb="9">
      <t>フチ</t>
    </rPh>
    <rPh sb="9" eb="10">
      <t>チ</t>
    </rPh>
    <rPh sb="10" eb="11">
      <t>イシジ</t>
    </rPh>
    <phoneticPr fontId="3"/>
  </si>
  <si>
    <t>イワナ30匹</t>
    <rPh sb="5" eb="6">
      <t>ヒキ</t>
    </rPh>
    <phoneticPr fontId="3"/>
  </si>
  <si>
    <t>水槽周辺に飼い犬を配置</t>
    <rPh sb="0" eb="2">
      <t>スイソウ</t>
    </rPh>
    <rPh sb="2" eb="4">
      <t>シュウヘン</t>
    </rPh>
    <rPh sb="5" eb="8">
      <t>カイイヌ</t>
    </rPh>
    <rPh sb="9" eb="11">
      <t>ハイチ</t>
    </rPh>
    <phoneticPr fontId="3"/>
  </si>
  <si>
    <t>前々日，前日も被害あり。500mほど離れた養魚場も同様の被害を受ける。</t>
    <rPh sb="0" eb="3">
      <t>ゼンゼンジツ</t>
    </rPh>
    <rPh sb="4" eb="6">
      <t>ゼンジツ</t>
    </rPh>
    <rPh sb="7" eb="9">
      <t>ヒガイ</t>
    </rPh>
    <rPh sb="18" eb="19">
      <t>ハナ</t>
    </rPh>
    <rPh sb="21" eb="24">
      <t>ヨウギョジョウ</t>
    </rPh>
    <rPh sb="25" eb="27">
      <t>ドウヨウ</t>
    </rPh>
    <rPh sb="28" eb="30">
      <t>ヒガイ</t>
    </rPh>
    <rPh sb="31" eb="32">
      <t>ウ</t>
    </rPh>
    <phoneticPr fontId="3"/>
  </si>
  <si>
    <t>下野目字安沢地内</t>
    <rPh sb="0" eb="3">
      <t>シモノメ</t>
    </rPh>
    <rPh sb="3" eb="4">
      <t>アザ</t>
    </rPh>
    <rPh sb="4" eb="6">
      <t>ヤスザワ</t>
    </rPh>
    <rPh sb="6" eb="8">
      <t>チナイ</t>
    </rPh>
    <phoneticPr fontId="3"/>
  </si>
  <si>
    <t>飼料保管庫の補強。その他，警察に巡回を依頼</t>
    <rPh sb="0" eb="2">
      <t>シリョウ</t>
    </rPh>
    <rPh sb="2" eb="5">
      <t>ホカンコ</t>
    </rPh>
    <rPh sb="6" eb="8">
      <t>ホキョウ</t>
    </rPh>
    <rPh sb="11" eb="12">
      <t>タ</t>
    </rPh>
    <rPh sb="13" eb="15">
      <t>ケイサツ</t>
    </rPh>
    <rPh sb="16" eb="18">
      <t>ジュンカイ</t>
    </rPh>
    <rPh sb="19" eb="21">
      <t>イライ</t>
    </rPh>
    <phoneticPr fontId="3"/>
  </si>
  <si>
    <t>飼料約5kg</t>
    <rPh sb="0" eb="2">
      <t>シリョウ</t>
    </rPh>
    <rPh sb="2" eb="3">
      <t>ヤク</t>
    </rPh>
    <phoneticPr fontId="3"/>
  </si>
  <si>
    <t>字本沢滝ノ沢地内</t>
    <rPh sb="0" eb="1">
      <t>アザ</t>
    </rPh>
    <rPh sb="1" eb="3">
      <t>ホンザワ</t>
    </rPh>
    <rPh sb="3" eb="4">
      <t>タキ</t>
    </rPh>
    <rPh sb="5" eb="6">
      <t>サワ</t>
    </rPh>
    <rPh sb="6" eb="8">
      <t>チナイ</t>
    </rPh>
    <phoneticPr fontId="3"/>
  </si>
  <si>
    <t>下多田川字道地内</t>
    <rPh sb="0" eb="1">
      <t>シモ</t>
    </rPh>
    <rPh sb="1" eb="3">
      <t>タダ</t>
    </rPh>
    <rPh sb="3" eb="4">
      <t>ガワ</t>
    </rPh>
    <rPh sb="4" eb="5">
      <t>アザ</t>
    </rPh>
    <rPh sb="5" eb="6">
      <t>ミチ</t>
    </rPh>
    <rPh sb="6" eb="8">
      <t>チナイ</t>
    </rPh>
    <phoneticPr fontId="3"/>
  </si>
  <si>
    <t>文字小手地内</t>
    <rPh sb="0" eb="2">
      <t>モンジ</t>
    </rPh>
    <rPh sb="2" eb="3">
      <t>コ</t>
    </rPh>
    <rPh sb="3" eb="4">
      <t>デ</t>
    </rPh>
    <rPh sb="4" eb="6">
      <t>チナイ</t>
    </rPh>
    <phoneticPr fontId="3"/>
  </si>
  <si>
    <t>農業施設作業場</t>
    <rPh sb="0" eb="2">
      <t>ノウギョウ</t>
    </rPh>
    <rPh sb="2" eb="4">
      <t>シセツ</t>
    </rPh>
    <rPh sb="4" eb="7">
      <t>サギョウバ</t>
    </rPh>
    <phoneticPr fontId="3"/>
  </si>
  <si>
    <t>飼料を建物内に入れるよう提案</t>
    <rPh sb="0" eb="2">
      <t>シリョウ</t>
    </rPh>
    <rPh sb="3" eb="6">
      <t>タテモノナイ</t>
    </rPh>
    <rPh sb="7" eb="8">
      <t>イ</t>
    </rPh>
    <rPh sb="12" eb="14">
      <t>テイアン</t>
    </rPh>
    <phoneticPr fontId="3"/>
  </si>
  <si>
    <t>文字放森地内</t>
    <rPh sb="0" eb="2">
      <t>モンジ</t>
    </rPh>
    <rPh sb="2" eb="3">
      <t>ハナ</t>
    </rPh>
    <rPh sb="3" eb="4">
      <t>モリ</t>
    </rPh>
    <rPh sb="4" eb="6">
      <t>チナイ</t>
    </rPh>
    <phoneticPr fontId="3"/>
  </si>
  <si>
    <t>建物</t>
    <rPh sb="0" eb="2">
      <t>タテモノ</t>
    </rPh>
    <phoneticPr fontId="3"/>
  </si>
  <si>
    <t>建物損壊</t>
    <rPh sb="0" eb="2">
      <t>タテモノ</t>
    </rPh>
    <rPh sb="2" eb="4">
      <t>ソンカイ</t>
    </rPh>
    <phoneticPr fontId="3"/>
  </si>
  <si>
    <t>ハチの巣撤去を指導</t>
    <rPh sb="3" eb="4">
      <t>ス</t>
    </rPh>
    <rPh sb="4" eb="6">
      <t>テッキョ</t>
    </rPh>
    <rPh sb="7" eb="9">
      <t>シドウ</t>
    </rPh>
    <phoneticPr fontId="3"/>
  </si>
  <si>
    <t>沼倉薄木地内</t>
    <rPh sb="0" eb="2">
      <t>ヌマクラ</t>
    </rPh>
    <rPh sb="2" eb="4">
      <t>ウスギ</t>
    </rPh>
    <rPh sb="4" eb="6">
      <t>チナイ</t>
    </rPh>
    <phoneticPr fontId="3"/>
  </si>
  <si>
    <t>水稲食害，踏み倒し約6m2</t>
    <rPh sb="0" eb="2">
      <t>スイトウ</t>
    </rPh>
    <rPh sb="2" eb="4">
      <t>ショクガイ</t>
    </rPh>
    <rPh sb="5" eb="6">
      <t>フ</t>
    </rPh>
    <rPh sb="7" eb="8">
      <t>タオ</t>
    </rPh>
    <rPh sb="9" eb="10">
      <t>ヤク</t>
    </rPh>
    <phoneticPr fontId="3"/>
  </si>
  <si>
    <t>ワイヤーメッシュを突破される</t>
    <rPh sb="9" eb="11">
      <t>トッパ</t>
    </rPh>
    <phoneticPr fontId="3"/>
  </si>
  <si>
    <t>大瓜字中山地内</t>
    <rPh sb="0" eb="1">
      <t>オオ</t>
    </rPh>
    <rPh sb="1" eb="2">
      <t>ウリ</t>
    </rPh>
    <rPh sb="2" eb="3">
      <t>アザ</t>
    </rPh>
    <rPh sb="3" eb="5">
      <t>ナカヤマ</t>
    </rPh>
    <rPh sb="5" eb="7">
      <t>チナイ</t>
    </rPh>
    <phoneticPr fontId="3"/>
  </si>
  <si>
    <t>道路から道路へ</t>
    <rPh sb="0" eb="2">
      <t>ドウロ</t>
    </rPh>
    <rPh sb="4" eb="6">
      <t>ドウロ</t>
    </rPh>
    <phoneticPr fontId="3"/>
  </si>
  <si>
    <t>下宮野八ツ又沢地内</t>
    <rPh sb="0" eb="3">
      <t>シモミヤノ</t>
    </rPh>
    <rPh sb="3" eb="4">
      <t>ヤ</t>
    </rPh>
    <rPh sb="5" eb="6">
      <t>マタ</t>
    </rPh>
    <rPh sb="6" eb="7">
      <t>サワ</t>
    </rPh>
    <rPh sb="7" eb="9">
      <t>チナイ</t>
    </rPh>
    <phoneticPr fontId="3"/>
  </si>
  <si>
    <t>道路南側の茂みの中を西へ移動</t>
    <rPh sb="0" eb="2">
      <t>ドウロ</t>
    </rPh>
    <rPh sb="2" eb="3">
      <t>ミナミ</t>
    </rPh>
    <rPh sb="3" eb="4">
      <t>ガワ</t>
    </rPh>
    <rPh sb="5" eb="6">
      <t>シゲ</t>
    </rPh>
    <rPh sb="8" eb="9">
      <t>ナカ</t>
    </rPh>
    <rPh sb="10" eb="11">
      <t>ニシ</t>
    </rPh>
    <rPh sb="12" eb="14">
      <t>イドウ</t>
    </rPh>
    <phoneticPr fontId="3"/>
  </si>
  <si>
    <t>郷六字大森地内</t>
    <rPh sb="0" eb="2">
      <t>ゴウロク</t>
    </rPh>
    <rPh sb="2" eb="3">
      <t>アザ</t>
    </rPh>
    <rPh sb="3" eb="5">
      <t>オオモリ</t>
    </rPh>
    <rPh sb="5" eb="7">
      <t>チナイ</t>
    </rPh>
    <phoneticPr fontId="3"/>
  </si>
  <si>
    <t>道路脇にいるクマ１頭を目撃，茂みに移動していった</t>
    <rPh sb="0" eb="2">
      <t>ドウロ</t>
    </rPh>
    <rPh sb="2" eb="3">
      <t>ワキ</t>
    </rPh>
    <rPh sb="9" eb="10">
      <t>トウ</t>
    </rPh>
    <rPh sb="11" eb="13">
      <t>モクゲキ</t>
    </rPh>
    <rPh sb="14" eb="15">
      <t>シゲ</t>
    </rPh>
    <rPh sb="17" eb="19">
      <t>イドウ</t>
    </rPh>
    <phoneticPr fontId="3"/>
  </si>
  <si>
    <t>近隣小中学校へ連絡等</t>
    <rPh sb="0" eb="2">
      <t>キンリン</t>
    </rPh>
    <rPh sb="2" eb="6">
      <t>ショウチュウガッコウ</t>
    </rPh>
    <rPh sb="7" eb="9">
      <t>レンラク</t>
    </rPh>
    <rPh sb="9" eb="10">
      <t>トウ</t>
    </rPh>
    <phoneticPr fontId="3"/>
  </si>
  <si>
    <t>田から田へ移動</t>
    <rPh sb="0" eb="1">
      <t>タ</t>
    </rPh>
    <rPh sb="3" eb="4">
      <t>タ</t>
    </rPh>
    <rPh sb="5" eb="7">
      <t>イドウ</t>
    </rPh>
    <phoneticPr fontId="3"/>
  </si>
  <si>
    <t>長命ヶ丘2丁目付近</t>
    <rPh sb="0" eb="4">
      <t>チョウメイガオカ</t>
    </rPh>
    <rPh sb="5" eb="7">
      <t>チョウメ</t>
    </rPh>
    <rPh sb="7" eb="9">
      <t>フキン</t>
    </rPh>
    <phoneticPr fontId="3"/>
  </si>
  <si>
    <t>雑木林</t>
    <rPh sb="0" eb="3">
      <t>ゾウキリン</t>
    </rPh>
    <phoneticPr fontId="3"/>
  </si>
  <si>
    <t>保育所，小中高校，町内会等に注意喚起。区役所でパトロールを実施</t>
    <rPh sb="0" eb="3">
      <t>ホイクショ</t>
    </rPh>
    <rPh sb="4" eb="7">
      <t>ショウチュウコウ</t>
    </rPh>
    <rPh sb="7" eb="8">
      <t>コウ</t>
    </rPh>
    <rPh sb="9" eb="12">
      <t>チョウナイカイ</t>
    </rPh>
    <rPh sb="12" eb="13">
      <t>トウ</t>
    </rPh>
    <rPh sb="14" eb="16">
      <t>チュウイ</t>
    </rPh>
    <rPh sb="16" eb="18">
      <t>カンキ</t>
    </rPh>
    <rPh sb="19" eb="22">
      <t>クヤクショ</t>
    </rPh>
    <rPh sb="29" eb="31">
      <t>ジッシ</t>
    </rPh>
    <phoneticPr fontId="3"/>
  </si>
  <si>
    <t>富谷熊野地内</t>
    <rPh sb="0" eb="2">
      <t>トミヤ</t>
    </rPh>
    <rPh sb="2" eb="4">
      <t>クマノ</t>
    </rPh>
    <rPh sb="4" eb="6">
      <t>チナイ</t>
    </rPh>
    <phoneticPr fontId="3"/>
  </si>
  <si>
    <t>道路を横断しようとしていた</t>
    <rPh sb="0" eb="2">
      <t>ドウロ</t>
    </rPh>
    <rPh sb="3" eb="5">
      <t>オウダン</t>
    </rPh>
    <phoneticPr fontId="3"/>
  </si>
  <si>
    <t>筆甫字西山地内</t>
    <rPh sb="0" eb="1">
      <t>ヒツ</t>
    </rPh>
    <rPh sb="1" eb="2">
      <t>ホ</t>
    </rPh>
    <rPh sb="2" eb="3">
      <t>アザ</t>
    </rPh>
    <rPh sb="3" eb="5">
      <t>ニシヤマ</t>
    </rPh>
    <rPh sb="5" eb="7">
      <t>チナイ</t>
    </rPh>
    <phoneticPr fontId="3"/>
  </si>
  <si>
    <t>道路から山中へ</t>
    <rPh sb="0" eb="2">
      <t>ドウロ</t>
    </rPh>
    <rPh sb="4" eb="6">
      <t>サンチュウ</t>
    </rPh>
    <phoneticPr fontId="3"/>
  </si>
  <si>
    <t>大瓜字上土橋地内</t>
    <rPh sb="0" eb="2">
      <t>オオウリ</t>
    </rPh>
    <rPh sb="2" eb="3">
      <t>アザ</t>
    </rPh>
    <rPh sb="3" eb="4">
      <t>カミ</t>
    </rPh>
    <rPh sb="4" eb="6">
      <t>ドバシ</t>
    </rPh>
    <rPh sb="6" eb="8">
      <t>チナイ</t>
    </rPh>
    <phoneticPr fontId="3"/>
  </si>
  <si>
    <t>無線放送で注意喚起，パトロール</t>
    <rPh sb="0" eb="2">
      <t>ムセン</t>
    </rPh>
    <rPh sb="2" eb="4">
      <t>ホウソウ</t>
    </rPh>
    <rPh sb="5" eb="7">
      <t>チュウイ</t>
    </rPh>
    <rPh sb="7" eb="9">
      <t>カンキ</t>
    </rPh>
    <phoneticPr fontId="3"/>
  </si>
  <si>
    <t>長命ヶ丘二丁目公園</t>
    <rPh sb="0" eb="4">
      <t>チョウメイガオカ</t>
    </rPh>
    <rPh sb="4" eb="7">
      <t>ニチョウメ</t>
    </rPh>
    <rPh sb="7" eb="9">
      <t>コウエン</t>
    </rPh>
    <phoneticPr fontId="3"/>
  </si>
  <si>
    <t>公園</t>
    <rPh sb="0" eb="2">
      <t>コウエン</t>
    </rPh>
    <phoneticPr fontId="3"/>
  </si>
  <si>
    <t>目を離した隙にいなくなる</t>
    <rPh sb="0" eb="1">
      <t>メ</t>
    </rPh>
    <rPh sb="2" eb="3">
      <t>ハナ</t>
    </rPh>
    <rPh sb="5" eb="6">
      <t>スキ</t>
    </rPh>
    <phoneticPr fontId="3"/>
  </si>
  <si>
    <t>保育所，小中高校等に注意喚起。区役所でパトロールを実施</t>
    <rPh sb="0" eb="3">
      <t>ホイクショ</t>
    </rPh>
    <rPh sb="4" eb="7">
      <t>ショウチュウコウ</t>
    </rPh>
    <rPh sb="7" eb="8">
      <t>コウ</t>
    </rPh>
    <rPh sb="8" eb="9">
      <t>トウ</t>
    </rPh>
    <rPh sb="10" eb="12">
      <t>チュウイ</t>
    </rPh>
    <rPh sb="12" eb="14">
      <t>カンキ</t>
    </rPh>
    <rPh sb="15" eb="18">
      <t>クヤクショ</t>
    </rPh>
    <rPh sb="25" eb="27">
      <t>ジッシ</t>
    </rPh>
    <phoneticPr fontId="3"/>
  </si>
  <si>
    <t>加茂5丁目付近</t>
    <rPh sb="0" eb="2">
      <t>カモ</t>
    </rPh>
    <rPh sb="3" eb="5">
      <t>チョウメ</t>
    </rPh>
    <rPh sb="5" eb="7">
      <t>フキン</t>
    </rPh>
    <phoneticPr fontId="3"/>
  </si>
  <si>
    <t>長命沼バス停付近の市道を長命沼方向に移動</t>
    <rPh sb="0" eb="2">
      <t>チョウメイ</t>
    </rPh>
    <rPh sb="2" eb="3">
      <t>ヌマ</t>
    </rPh>
    <rPh sb="5" eb="6">
      <t>テイ</t>
    </rPh>
    <rPh sb="6" eb="8">
      <t>フキン</t>
    </rPh>
    <rPh sb="9" eb="11">
      <t>シドウ</t>
    </rPh>
    <rPh sb="12" eb="15">
      <t>チョウメイヌマ</t>
    </rPh>
    <rPh sb="15" eb="17">
      <t>ホウコウ</t>
    </rPh>
    <rPh sb="18" eb="20">
      <t>イドウ</t>
    </rPh>
    <phoneticPr fontId="3"/>
  </si>
  <si>
    <t>熊ヶ根前田地内</t>
    <rPh sb="0" eb="3">
      <t>クマガネ</t>
    </rPh>
    <rPh sb="3" eb="5">
      <t>マエダ</t>
    </rPh>
    <rPh sb="5" eb="7">
      <t>チナイ</t>
    </rPh>
    <phoneticPr fontId="3"/>
  </si>
  <si>
    <t>道路上で死亡</t>
    <rPh sb="0" eb="3">
      <t>ドウロジョウ</t>
    </rPh>
    <rPh sb="4" eb="6">
      <t>シボウ</t>
    </rPh>
    <phoneticPr fontId="3"/>
  </si>
  <si>
    <t>道路管理者が撤去</t>
    <rPh sb="0" eb="2">
      <t>ドウロ</t>
    </rPh>
    <rPh sb="2" eb="5">
      <t>カンリシャ</t>
    </rPh>
    <rPh sb="6" eb="8">
      <t>テッキョ</t>
    </rPh>
    <phoneticPr fontId="3"/>
  </si>
  <si>
    <t>団地外縁（フェンス外側）にいるクマを目撃</t>
    <rPh sb="0" eb="2">
      <t>ダンチ</t>
    </rPh>
    <rPh sb="2" eb="4">
      <t>ガイエン</t>
    </rPh>
    <rPh sb="9" eb="11">
      <t>ソトガワ</t>
    </rPh>
    <rPh sb="18" eb="20">
      <t>モクゲキ</t>
    </rPh>
    <phoneticPr fontId="3"/>
  </si>
  <si>
    <t>小中学校等へ注意喚起</t>
    <rPh sb="0" eb="4">
      <t>ショウチュウガッコウ</t>
    </rPh>
    <rPh sb="4" eb="5">
      <t>トウ</t>
    </rPh>
    <rPh sb="6" eb="8">
      <t>チュウイ</t>
    </rPh>
    <rPh sb="8" eb="10">
      <t>カンキ</t>
    </rPh>
    <phoneticPr fontId="3"/>
  </si>
  <si>
    <t>富谷穀田丸森一番地内</t>
    <rPh sb="0" eb="2">
      <t>トミヤ</t>
    </rPh>
    <rPh sb="2" eb="3">
      <t>コク</t>
    </rPh>
    <rPh sb="3" eb="4">
      <t>タ</t>
    </rPh>
    <rPh sb="4" eb="6">
      <t>マルモリ</t>
    </rPh>
    <rPh sb="6" eb="8">
      <t>イチバン</t>
    </rPh>
    <rPh sb="8" eb="10">
      <t>チナイ</t>
    </rPh>
    <phoneticPr fontId="3"/>
  </si>
  <si>
    <t>長命ヶ丘4丁目付近</t>
    <rPh sb="0" eb="4">
      <t>チョウメイガオカ</t>
    </rPh>
    <rPh sb="5" eb="7">
      <t>チョウメ</t>
    </rPh>
    <rPh sb="7" eb="9">
      <t>フキン</t>
    </rPh>
    <phoneticPr fontId="3"/>
  </si>
  <si>
    <t>長命ヶ丘4丁目のコンビニ付近の市道を東南に移動</t>
    <rPh sb="0" eb="4">
      <t>チョウメイガオカ</t>
    </rPh>
    <rPh sb="5" eb="7">
      <t>チョウメ</t>
    </rPh>
    <rPh sb="12" eb="14">
      <t>フキン</t>
    </rPh>
    <rPh sb="15" eb="17">
      <t>シドウ</t>
    </rPh>
    <rPh sb="18" eb="20">
      <t>トウナン</t>
    </rPh>
    <rPh sb="21" eb="23">
      <t>イドウ</t>
    </rPh>
    <phoneticPr fontId="3"/>
  </si>
  <si>
    <t>三輪田字竹ノ迫地内</t>
    <rPh sb="0" eb="3">
      <t>ミワタ</t>
    </rPh>
    <rPh sb="3" eb="4">
      <t>アザ</t>
    </rPh>
    <rPh sb="4" eb="5">
      <t>タケ</t>
    </rPh>
    <rPh sb="6" eb="7">
      <t>ハサマ</t>
    </rPh>
    <rPh sb="7" eb="9">
      <t>チナイ</t>
    </rPh>
    <phoneticPr fontId="3"/>
  </si>
  <si>
    <t>上品山の頂上付近で目撃</t>
    <rPh sb="0" eb="1">
      <t>ジョウ</t>
    </rPh>
    <rPh sb="2" eb="3">
      <t>ヤマ</t>
    </rPh>
    <rPh sb="4" eb="6">
      <t>チョウジョウ</t>
    </rPh>
    <rPh sb="6" eb="8">
      <t>フキン</t>
    </rPh>
    <rPh sb="9" eb="11">
      <t>モクゲキ</t>
    </rPh>
    <phoneticPr fontId="3"/>
  </si>
  <si>
    <t>広報車で周知</t>
    <rPh sb="0" eb="3">
      <t>コウホウシャ</t>
    </rPh>
    <rPh sb="4" eb="6">
      <t>シュウチ</t>
    </rPh>
    <phoneticPr fontId="3"/>
  </si>
  <si>
    <t>神谷沢字北沢９付近</t>
    <rPh sb="0" eb="1">
      <t>カミ</t>
    </rPh>
    <rPh sb="1" eb="3">
      <t>ヤザワ</t>
    </rPh>
    <rPh sb="3" eb="4">
      <t>アザ</t>
    </rPh>
    <rPh sb="4" eb="6">
      <t>キタザワ</t>
    </rPh>
    <rPh sb="7" eb="9">
      <t>フキン</t>
    </rPh>
    <phoneticPr fontId="3"/>
  </si>
  <si>
    <t>目撃地点から県民の森方向へ移動</t>
    <rPh sb="0" eb="2">
      <t>モクゲキ</t>
    </rPh>
    <rPh sb="2" eb="4">
      <t>チテン</t>
    </rPh>
    <rPh sb="6" eb="8">
      <t>ケンミン</t>
    </rPh>
    <rPh sb="9" eb="10">
      <t>モリ</t>
    </rPh>
    <rPh sb="10" eb="12">
      <t>ホウコウ</t>
    </rPh>
    <rPh sb="13" eb="15">
      <t>イドウ</t>
    </rPh>
    <phoneticPr fontId="3"/>
  </si>
  <si>
    <t>現場確認実施</t>
    <rPh sb="0" eb="2">
      <t>ゲンバ</t>
    </rPh>
    <rPh sb="2" eb="4">
      <t>カクニン</t>
    </rPh>
    <rPh sb="4" eb="6">
      <t>ジッシ</t>
    </rPh>
    <phoneticPr fontId="3"/>
  </si>
  <si>
    <t>加茂2丁目5番地付近</t>
    <rPh sb="0" eb="2">
      <t>カモ</t>
    </rPh>
    <rPh sb="3" eb="5">
      <t>チョウメ</t>
    </rPh>
    <rPh sb="6" eb="8">
      <t>バンチ</t>
    </rPh>
    <rPh sb="8" eb="10">
      <t>フキン</t>
    </rPh>
    <phoneticPr fontId="3"/>
  </si>
  <si>
    <t>住宅地，道路</t>
    <rPh sb="0" eb="3">
      <t>ジュウタクチ</t>
    </rPh>
    <rPh sb="4" eb="6">
      <t>ドウロ</t>
    </rPh>
    <phoneticPr fontId="3"/>
  </si>
  <si>
    <t>民家敷地内の南側にいるクマを目撃。クマは東南に移動。</t>
    <rPh sb="0" eb="2">
      <t>ミンカ</t>
    </rPh>
    <rPh sb="2" eb="5">
      <t>シキチナイ</t>
    </rPh>
    <rPh sb="6" eb="8">
      <t>ミナミガワ</t>
    </rPh>
    <rPh sb="14" eb="16">
      <t>モクゲキ</t>
    </rPh>
    <rPh sb="20" eb="22">
      <t>トウナン</t>
    </rPh>
    <rPh sb="23" eb="25">
      <t>イドウ</t>
    </rPh>
    <phoneticPr fontId="3"/>
  </si>
  <si>
    <t>大瓜字東沢地内</t>
    <rPh sb="0" eb="2">
      <t>オオウリ</t>
    </rPh>
    <rPh sb="2" eb="3">
      <t>アザ</t>
    </rPh>
    <rPh sb="3" eb="4">
      <t>ヒガシ</t>
    </rPh>
    <rPh sb="4" eb="6">
      <t>サワチ</t>
    </rPh>
    <rPh sb="6" eb="7">
      <t>ナイ</t>
    </rPh>
    <phoneticPr fontId="3"/>
  </si>
  <si>
    <t>神谷沢地内</t>
    <rPh sb="0" eb="1">
      <t>カミ</t>
    </rPh>
    <rPh sb="1" eb="3">
      <t>ヤザワ</t>
    </rPh>
    <rPh sb="3" eb="5">
      <t>チナイ</t>
    </rPh>
    <phoneticPr fontId="3"/>
  </si>
  <si>
    <t>県道270号線青少年の森入り口交差点より北へ100m</t>
    <rPh sb="0" eb="2">
      <t>ケンドウ</t>
    </rPh>
    <rPh sb="5" eb="7">
      <t>ゴウセン</t>
    </rPh>
    <rPh sb="7" eb="10">
      <t>セイショウネン</t>
    </rPh>
    <rPh sb="11" eb="12">
      <t>モリ</t>
    </rPh>
    <rPh sb="12" eb="13">
      <t>イ</t>
    </rPh>
    <rPh sb="14" eb="15">
      <t>グチ</t>
    </rPh>
    <rPh sb="15" eb="18">
      <t>コウサテン</t>
    </rPh>
    <rPh sb="20" eb="21">
      <t>キタ</t>
    </rPh>
    <phoneticPr fontId="3"/>
  </si>
  <si>
    <t>団地から企業の森へ道路横断</t>
    <rPh sb="0" eb="2">
      <t>ダンチ</t>
    </rPh>
    <rPh sb="4" eb="6">
      <t>キギョウ</t>
    </rPh>
    <rPh sb="7" eb="8">
      <t>モリ</t>
    </rPh>
    <rPh sb="9" eb="11">
      <t>ドウロ</t>
    </rPh>
    <rPh sb="11" eb="13">
      <t>オウダン</t>
    </rPh>
    <phoneticPr fontId="3"/>
  </si>
  <si>
    <t>山林内に出没し，その後姿を消した</t>
    <rPh sb="0" eb="3">
      <t>サンリンナイ</t>
    </rPh>
    <rPh sb="4" eb="6">
      <t>シュツボツ</t>
    </rPh>
    <rPh sb="10" eb="11">
      <t>ゴ</t>
    </rPh>
    <rPh sb="11" eb="12">
      <t>スガタ</t>
    </rPh>
    <rPh sb="13" eb="14">
      <t>ケ</t>
    </rPh>
    <phoneticPr fontId="3"/>
  </si>
  <si>
    <t>遠刈田温泉字倉石岳国有地内</t>
    <rPh sb="0" eb="3">
      <t>トオガッタ</t>
    </rPh>
    <rPh sb="3" eb="5">
      <t>オンセン</t>
    </rPh>
    <rPh sb="5" eb="6">
      <t>アザ</t>
    </rPh>
    <rPh sb="6" eb="8">
      <t>クライシ</t>
    </rPh>
    <rPh sb="8" eb="9">
      <t>ダケ</t>
    </rPh>
    <rPh sb="9" eb="12">
      <t>コクユウチ</t>
    </rPh>
    <rPh sb="12" eb="13">
      <t>ナイ</t>
    </rPh>
    <phoneticPr fontId="3"/>
  </si>
  <si>
    <t>製法の森林内を移動</t>
    <rPh sb="0" eb="2">
      <t>セイホウ</t>
    </rPh>
    <rPh sb="3" eb="6">
      <t>シンリンナイ</t>
    </rPh>
    <rPh sb="7" eb="9">
      <t>イドウ</t>
    </rPh>
    <phoneticPr fontId="3"/>
  </si>
  <si>
    <t>白石警察署から従業員に対し鈴等の警戒をするよう伝達</t>
    <rPh sb="0" eb="2">
      <t>シロイシ</t>
    </rPh>
    <rPh sb="2" eb="5">
      <t>ケイサツショ</t>
    </rPh>
    <rPh sb="7" eb="10">
      <t>ジュウギョウイン</t>
    </rPh>
    <rPh sb="11" eb="12">
      <t>タイ</t>
    </rPh>
    <rPh sb="13" eb="14">
      <t>スズ</t>
    </rPh>
    <rPh sb="14" eb="15">
      <t>トウ</t>
    </rPh>
    <rPh sb="16" eb="18">
      <t>ケイカイ</t>
    </rPh>
    <rPh sb="23" eb="25">
      <t>デンタツ</t>
    </rPh>
    <phoneticPr fontId="3"/>
  </si>
  <si>
    <t>加茂2丁目4番地付近</t>
    <rPh sb="0" eb="2">
      <t>カモ</t>
    </rPh>
    <rPh sb="3" eb="5">
      <t>チョウメ</t>
    </rPh>
    <rPh sb="6" eb="8">
      <t>バンチ</t>
    </rPh>
    <rPh sb="8" eb="10">
      <t>フキン</t>
    </rPh>
    <phoneticPr fontId="3"/>
  </si>
  <si>
    <t>自宅敷地内にいるクマを目撃</t>
    <rPh sb="0" eb="2">
      <t>ジタク</t>
    </rPh>
    <rPh sb="2" eb="5">
      <t>シキチナイ</t>
    </rPh>
    <rPh sb="11" eb="13">
      <t>モクゲキ</t>
    </rPh>
    <phoneticPr fontId="3"/>
  </si>
  <si>
    <t>保育所，小中学校等に注意喚起。区役所でパトロールを実施</t>
    <rPh sb="0" eb="3">
      <t>ホイクショ</t>
    </rPh>
    <rPh sb="4" eb="8">
      <t>ショウチュウガッコウ</t>
    </rPh>
    <rPh sb="7" eb="8">
      <t>コウ</t>
    </rPh>
    <rPh sb="8" eb="9">
      <t>トウ</t>
    </rPh>
    <rPh sb="10" eb="12">
      <t>チュウイ</t>
    </rPh>
    <rPh sb="12" eb="14">
      <t>カンキ</t>
    </rPh>
    <rPh sb="15" eb="18">
      <t>クヤクショ</t>
    </rPh>
    <rPh sb="25" eb="27">
      <t>ジッシ</t>
    </rPh>
    <phoneticPr fontId="3"/>
  </si>
  <si>
    <t>愛子東3丁目地内</t>
    <rPh sb="0" eb="2">
      <t>アヤシ</t>
    </rPh>
    <rPh sb="2" eb="3">
      <t>ヒガシ</t>
    </rPh>
    <rPh sb="4" eb="6">
      <t>チョウメ</t>
    </rPh>
    <rPh sb="6" eb="8">
      <t>チナイ</t>
    </rPh>
    <phoneticPr fontId="3"/>
  </si>
  <si>
    <t>自宅裏の茂みを西へ向かうクマ１頭を目撃</t>
    <rPh sb="0" eb="3">
      <t>ジタクウラ</t>
    </rPh>
    <rPh sb="4" eb="5">
      <t>シゲ</t>
    </rPh>
    <rPh sb="7" eb="8">
      <t>ニシ</t>
    </rPh>
    <rPh sb="9" eb="10">
      <t>ム</t>
    </rPh>
    <rPh sb="15" eb="16">
      <t>トウ</t>
    </rPh>
    <rPh sb="17" eb="19">
      <t>モクゲキ</t>
    </rPh>
    <phoneticPr fontId="3"/>
  </si>
  <si>
    <t>宮床字薬研坂地内</t>
    <rPh sb="0" eb="1">
      <t>ミヤ</t>
    </rPh>
    <rPh sb="1" eb="2">
      <t>トコ</t>
    </rPh>
    <rPh sb="2" eb="3">
      <t>アザ</t>
    </rPh>
    <rPh sb="3" eb="5">
      <t>ヤゲン</t>
    </rPh>
    <rPh sb="5" eb="6">
      <t>ザカ</t>
    </rPh>
    <rPh sb="6" eb="8">
      <t>チナイ</t>
    </rPh>
    <phoneticPr fontId="3"/>
  </si>
  <si>
    <t>発見状況不明</t>
    <rPh sb="0" eb="2">
      <t>ハッケン</t>
    </rPh>
    <rPh sb="2" eb="4">
      <t>ジョウキョウ</t>
    </rPh>
    <rPh sb="4" eb="6">
      <t>フメイ</t>
    </rPh>
    <phoneticPr fontId="3"/>
  </si>
  <si>
    <t>町でパトロール実施</t>
    <rPh sb="0" eb="1">
      <t>マチ</t>
    </rPh>
    <rPh sb="7" eb="9">
      <t>ジッシ</t>
    </rPh>
    <phoneticPr fontId="3"/>
  </si>
  <si>
    <t>近隣小中学校へ連絡等，花火打ち上げ</t>
    <rPh sb="0" eb="2">
      <t>キンリン</t>
    </rPh>
    <rPh sb="2" eb="6">
      <t>ショウチュウガッコウ</t>
    </rPh>
    <rPh sb="7" eb="9">
      <t>レンラク</t>
    </rPh>
    <rPh sb="9" eb="10">
      <t>トウ</t>
    </rPh>
    <rPh sb="11" eb="13">
      <t>ハナビ</t>
    </rPh>
    <rPh sb="13" eb="14">
      <t>ウ</t>
    </rPh>
    <rPh sb="15" eb="16">
      <t>ア</t>
    </rPh>
    <phoneticPr fontId="3"/>
  </si>
  <si>
    <t>川平北公園内</t>
    <rPh sb="0" eb="2">
      <t>カワダイラ</t>
    </rPh>
    <rPh sb="2" eb="3">
      <t>キタ</t>
    </rPh>
    <rPh sb="3" eb="6">
      <t>コウエンナイ</t>
    </rPh>
    <phoneticPr fontId="3"/>
  </si>
  <si>
    <t>公園南側道路に面した木が揺れており，見るとクマらしい動物を目撃</t>
    <rPh sb="0" eb="2">
      <t>コウエン</t>
    </rPh>
    <rPh sb="2" eb="4">
      <t>ミナミガワ</t>
    </rPh>
    <rPh sb="4" eb="6">
      <t>ドウロ</t>
    </rPh>
    <rPh sb="7" eb="8">
      <t>メン</t>
    </rPh>
    <rPh sb="10" eb="11">
      <t>キ</t>
    </rPh>
    <rPh sb="12" eb="13">
      <t>ユ</t>
    </rPh>
    <rPh sb="18" eb="19">
      <t>ミ</t>
    </rPh>
    <rPh sb="26" eb="28">
      <t>ドウブツ</t>
    </rPh>
    <rPh sb="29" eb="31">
      <t>モクゲキ</t>
    </rPh>
    <phoneticPr fontId="3"/>
  </si>
  <si>
    <t>電気柵は使用していた（３段，５段）</t>
    <rPh sb="0" eb="3">
      <t>デンキサク</t>
    </rPh>
    <rPh sb="4" eb="6">
      <t>シヨウ</t>
    </rPh>
    <rPh sb="12" eb="13">
      <t>ダン</t>
    </rPh>
    <rPh sb="15" eb="16">
      <t>ダン</t>
    </rPh>
    <phoneticPr fontId="3"/>
  </si>
  <si>
    <t>加茂2丁目35番地地内</t>
    <rPh sb="0" eb="2">
      <t>カモ</t>
    </rPh>
    <rPh sb="3" eb="5">
      <t>チョウメ</t>
    </rPh>
    <rPh sb="7" eb="9">
      <t>バンチ</t>
    </rPh>
    <rPh sb="9" eb="11">
      <t>チナイ</t>
    </rPh>
    <phoneticPr fontId="3"/>
  </si>
  <si>
    <t>住宅地，雑木林</t>
    <rPh sb="0" eb="3">
      <t>ジュウタクチ</t>
    </rPh>
    <rPh sb="4" eb="7">
      <t>ゾウキバヤシ</t>
    </rPh>
    <phoneticPr fontId="3"/>
  </si>
  <si>
    <t>住宅敷地内で1頭目撃。その後北側雑木林に消える</t>
    <rPh sb="0" eb="2">
      <t>ジュウタク</t>
    </rPh>
    <rPh sb="2" eb="5">
      <t>シキチナイ</t>
    </rPh>
    <rPh sb="7" eb="8">
      <t>トウ</t>
    </rPh>
    <rPh sb="8" eb="10">
      <t>モクゲキ</t>
    </rPh>
    <rPh sb="13" eb="14">
      <t>ゴ</t>
    </rPh>
    <rPh sb="14" eb="16">
      <t>キタガワ</t>
    </rPh>
    <rPh sb="16" eb="19">
      <t>ゾウキバヤシ</t>
    </rPh>
    <rPh sb="20" eb="21">
      <t>キ</t>
    </rPh>
    <phoneticPr fontId="3"/>
  </si>
  <si>
    <t>麻酔銃による捕獲</t>
    <rPh sb="0" eb="3">
      <t>マスイジュウ</t>
    </rPh>
    <rPh sb="6" eb="8">
      <t>ホカク</t>
    </rPh>
    <phoneticPr fontId="3"/>
  </si>
  <si>
    <t>麻酔銃による捕獲を実施</t>
    <rPh sb="0" eb="3">
      <t>マスイジュウ</t>
    </rPh>
    <rPh sb="6" eb="8">
      <t>ホカク</t>
    </rPh>
    <rPh sb="9" eb="11">
      <t>ジッシ</t>
    </rPh>
    <phoneticPr fontId="3"/>
  </si>
  <si>
    <t>本沢滝ノ沢地内</t>
    <rPh sb="0" eb="2">
      <t>ホンザワ</t>
    </rPh>
    <rPh sb="2" eb="3">
      <t>タキ</t>
    </rPh>
    <rPh sb="4" eb="5">
      <t>サワ</t>
    </rPh>
    <rPh sb="5" eb="7">
      <t>チナイ</t>
    </rPh>
    <phoneticPr fontId="3"/>
  </si>
  <si>
    <t>牛舎脇の茂みから牛舎内の様子をうかがう。その後山側へ移動</t>
    <rPh sb="0" eb="2">
      <t>ギュウシャ</t>
    </rPh>
    <rPh sb="2" eb="3">
      <t>ワキ</t>
    </rPh>
    <rPh sb="4" eb="5">
      <t>シゲ</t>
    </rPh>
    <rPh sb="8" eb="10">
      <t>ギュウシャ</t>
    </rPh>
    <rPh sb="10" eb="11">
      <t>ナイ</t>
    </rPh>
    <rPh sb="12" eb="14">
      <t>ヨウス</t>
    </rPh>
    <rPh sb="22" eb="23">
      <t>ゴ</t>
    </rPh>
    <rPh sb="23" eb="25">
      <t>ヤマガワ</t>
    </rPh>
    <rPh sb="26" eb="28">
      <t>イドウ</t>
    </rPh>
    <phoneticPr fontId="3"/>
  </si>
  <si>
    <t>音の鳴るもの，除草等</t>
    <rPh sb="0" eb="1">
      <t>オト</t>
    </rPh>
    <rPh sb="2" eb="3">
      <t>ナ</t>
    </rPh>
    <rPh sb="7" eb="9">
      <t>ジョソウ</t>
    </rPh>
    <rPh sb="9" eb="10">
      <t>トウ</t>
    </rPh>
    <phoneticPr fontId="3"/>
  </si>
  <si>
    <t>字大川口猿田原地内</t>
    <rPh sb="0" eb="1">
      <t>アザ</t>
    </rPh>
    <rPh sb="1" eb="4">
      <t>オオカワグチ</t>
    </rPh>
    <rPh sb="4" eb="6">
      <t>サルタ</t>
    </rPh>
    <rPh sb="6" eb="7">
      <t>ハラ</t>
    </rPh>
    <rPh sb="7" eb="9">
      <t>チナイ</t>
    </rPh>
    <phoneticPr fontId="3"/>
  </si>
  <si>
    <t>デントコーン約20m2</t>
    <rPh sb="6" eb="7">
      <t>ヤク</t>
    </rPh>
    <phoneticPr fontId="3"/>
  </si>
  <si>
    <t>字川台地内</t>
    <rPh sb="0" eb="1">
      <t>イチジ</t>
    </rPh>
    <rPh sb="1" eb="3">
      <t>カワダイ</t>
    </rPh>
    <rPh sb="3" eb="5">
      <t>チナイ</t>
    </rPh>
    <phoneticPr fontId="3"/>
  </si>
  <si>
    <t>電気柵を2～3重に設置。入りやすいところにはさらに電気柵追加。</t>
    <rPh sb="0" eb="3">
      <t>デンキサク</t>
    </rPh>
    <rPh sb="7" eb="8">
      <t>ジュウ</t>
    </rPh>
    <rPh sb="9" eb="11">
      <t>セッチ</t>
    </rPh>
    <rPh sb="12" eb="13">
      <t>ハイ</t>
    </rPh>
    <rPh sb="25" eb="28">
      <t>デンキサク</t>
    </rPh>
    <rPh sb="28" eb="30">
      <t>ツイカ</t>
    </rPh>
    <phoneticPr fontId="3"/>
  </si>
  <si>
    <t>稲屋敷字大平地内</t>
    <rPh sb="0" eb="3">
      <t>イナヤシキ</t>
    </rPh>
    <rPh sb="3" eb="4">
      <t>アザ</t>
    </rPh>
    <rPh sb="4" eb="6">
      <t>オオダイラ</t>
    </rPh>
    <rPh sb="6" eb="8">
      <t>チナイ</t>
    </rPh>
    <phoneticPr fontId="3"/>
  </si>
  <si>
    <t>配合飼料5kg程度</t>
    <rPh sb="0" eb="2">
      <t>ハイゴウ</t>
    </rPh>
    <rPh sb="2" eb="4">
      <t>シリョウ</t>
    </rPh>
    <rPh sb="7" eb="9">
      <t>テイド</t>
    </rPh>
    <phoneticPr fontId="3"/>
  </si>
  <si>
    <t>姿を見た際は通報するよう指導</t>
    <rPh sb="0" eb="1">
      <t>スガタ</t>
    </rPh>
    <rPh sb="2" eb="3">
      <t>ミ</t>
    </rPh>
    <rPh sb="4" eb="5">
      <t>サイ</t>
    </rPh>
    <rPh sb="6" eb="8">
      <t>ツウホウ</t>
    </rPh>
    <rPh sb="12" eb="14">
      <t>シドウ</t>
    </rPh>
    <phoneticPr fontId="3"/>
  </si>
  <si>
    <t>芋沢字横向山地内</t>
    <rPh sb="0" eb="2">
      <t>イモザワ</t>
    </rPh>
    <rPh sb="2" eb="3">
      <t>アザ</t>
    </rPh>
    <rPh sb="3" eb="5">
      <t>ヨコムキ</t>
    </rPh>
    <rPh sb="5" eb="6">
      <t>ヤマ</t>
    </rPh>
    <rPh sb="6" eb="8">
      <t>チナイ</t>
    </rPh>
    <phoneticPr fontId="3"/>
  </si>
  <si>
    <t>道路から山林方向を見ると2頭のクマが何かを食べているのを目撃</t>
    <rPh sb="0" eb="2">
      <t>ドウロ</t>
    </rPh>
    <rPh sb="4" eb="6">
      <t>サンリン</t>
    </rPh>
    <rPh sb="6" eb="8">
      <t>ホウコウ</t>
    </rPh>
    <rPh sb="9" eb="10">
      <t>ミ</t>
    </rPh>
    <rPh sb="13" eb="14">
      <t>トウ</t>
    </rPh>
    <rPh sb="18" eb="19">
      <t>ナニ</t>
    </rPh>
    <rPh sb="21" eb="22">
      <t>タ</t>
    </rPh>
    <rPh sb="28" eb="30">
      <t>モクゲキ</t>
    </rPh>
    <phoneticPr fontId="3"/>
  </si>
  <si>
    <t>近隣小中学校へ連絡</t>
    <rPh sb="0" eb="2">
      <t>キンリン</t>
    </rPh>
    <rPh sb="2" eb="6">
      <t>ショウチュウガッコウ</t>
    </rPh>
    <rPh sb="7" eb="9">
      <t>レンラク</t>
    </rPh>
    <phoneticPr fontId="3"/>
  </si>
  <si>
    <t>小船越字山畑地内</t>
    <rPh sb="0" eb="3">
      <t>コフナコシ</t>
    </rPh>
    <rPh sb="3" eb="4">
      <t>アザ</t>
    </rPh>
    <rPh sb="4" eb="6">
      <t>ヤマバタ</t>
    </rPh>
    <rPh sb="6" eb="8">
      <t>チナイ</t>
    </rPh>
    <phoneticPr fontId="3"/>
  </si>
  <si>
    <t>国道45号線を横切る</t>
    <rPh sb="0" eb="2">
      <t>コクドウ</t>
    </rPh>
    <rPh sb="4" eb="6">
      <t>ゴウセン</t>
    </rPh>
    <rPh sb="7" eb="9">
      <t>ヨコギ</t>
    </rPh>
    <phoneticPr fontId="3"/>
  </si>
  <si>
    <t>三ノ関膳部沢下地内</t>
    <rPh sb="0" eb="1">
      <t>サン</t>
    </rPh>
    <rPh sb="2" eb="3">
      <t>セキ</t>
    </rPh>
    <rPh sb="3" eb="5">
      <t>ゼンブ</t>
    </rPh>
    <rPh sb="5" eb="6">
      <t>ザワ</t>
    </rPh>
    <rPh sb="6" eb="7">
      <t>シタ</t>
    </rPh>
    <rPh sb="7" eb="9">
      <t>チナイ</t>
    </rPh>
    <phoneticPr fontId="3"/>
  </si>
  <si>
    <t>東側へ移動</t>
    <rPh sb="0" eb="2">
      <t>ヒガシガワ</t>
    </rPh>
    <rPh sb="3" eb="5">
      <t>イドウ</t>
    </rPh>
    <phoneticPr fontId="3"/>
  </si>
  <si>
    <t>芋沢字大勝草畑地内</t>
    <rPh sb="0" eb="1">
      <t>イモ</t>
    </rPh>
    <rPh sb="1" eb="2">
      <t>サワ</t>
    </rPh>
    <rPh sb="2" eb="3">
      <t>アザ</t>
    </rPh>
    <rPh sb="3" eb="4">
      <t>ダイ</t>
    </rPh>
    <rPh sb="4" eb="5">
      <t>カツ</t>
    </rPh>
    <rPh sb="5" eb="6">
      <t>ソウ</t>
    </rPh>
    <rPh sb="6" eb="7">
      <t>ハタケ</t>
    </rPh>
    <rPh sb="7" eb="9">
      <t>チナイ</t>
    </rPh>
    <phoneticPr fontId="3"/>
  </si>
  <si>
    <t>広瀬川の川岸で水を飲み，藪に入っていくクマを目撃</t>
    <rPh sb="0" eb="2">
      <t>ヒロセ</t>
    </rPh>
    <rPh sb="2" eb="3">
      <t>ガワ</t>
    </rPh>
    <rPh sb="4" eb="6">
      <t>カワギシ</t>
    </rPh>
    <rPh sb="7" eb="8">
      <t>ミズ</t>
    </rPh>
    <rPh sb="9" eb="10">
      <t>ノ</t>
    </rPh>
    <rPh sb="12" eb="13">
      <t>ヤブ</t>
    </rPh>
    <rPh sb="14" eb="15">
      <t>ハイ</t>
    </rPh>
    <rPh sb="22" eb="24">
      <t>モクゲキ</t>
    </rPh>
    <phoneticPr fontId="3"/>
  </si>
  <si>
    <t>大瓜字平場地内</t>
    <rPh sb="0" eb="2">
      <t>オオウリ</t>
    </rPh>
    <rPh sb="2" eb="3">
      <t>アザ</t>
    </rPh>
    <rPh sb="3" eb="4">
      <t>ヒラ</t>
    </rPh>
    <rPh sb="4" eb="5">
      <t>バ</t>
    </rPh>
    <rPh sb="5" eb="7">
      <t>チナイ</t>
    </rPh>
    <phoneticPr fontId="3"/>
  </si>
  <si>
    <t>無線放送で注意喚起</t>
    <rPh sb="0" eb="2">
      <t>ムセン</t>
    </rPh>
    <rPh sb="2" eb="4">
      <t>ホウソウ</t>
    </rPh>
    <rPh sb="5" eb="7">
      <t>チュウイ</t>
    </rPh>
    <rPh sb="7" eb="9">
      <t>カンキ</t>
    </rPh>
    <phoneticPr fontId="3"/>
  </si>
  <si>
    <t>富谷字坂松田地内</t>
    <rPh sb="0" eb="2">
      <t>トミヤ</t>
    </rPh>
    <rPh sb="2" eb="3">
      <t>アザ</t>
    </rPh>
    <rPh sb="3" eb="4">
      <t>サカ</t>
    </rPh>
    <rPh sb="4" eb="6">
      <t>マツダ</t>
    </rPh>
    <rPh sb="6" eb="8">
      <t>チナイ</t>
    </rPh>
    <phoneticPr fontId="3"/>
  </si>
  <si>
    <t>明石字上向田地内</t>
    <rPh sb="0" eb="2">
      <t>アカイシ</t>
    </rPh>
    <rPh sb="2" eb="3">
      <t>アザ</t>
    </rPh>
    <rPh sb="3" eb="4">
      <t>カミ</t>
    </rPh>
    <rPh sb="4" eb="6">
      <t>ムカイダ</t>
    </rPh>
    <rPh sb="6" eb="8">
      <t>チナイ</t>
    </rPh>
    <phoneticPr fontId="3"/>
  </si>
  <si>
    <t>芋沢字平形地内</t>
    <rPh sb="0" eb="2">
      <t>イモザワ</t>
    </rPh>
    <rPh sb="2" eb="3">
      <t>アザ</t>
    </rPh>
    <rPh sb="3" eb="4">
      <t>ヒラ</t>
    </rPh>
    <rPh sb="4" eb="5">
      <t>ガタ</t>
    </rPh>
    <rPh sb="5" eb="7">
      <t>チナイ</t>
    </rPh>
    <phoneticPr fontId="3"/>
  </si>
  <si>
    <t>畑にいるクマ1頭を目撃。その後の行方は不明。</t>
    <rPh sb="0" eb="1">
      <t>ハタケ</t>
    </rPh>
    <rPh sb="7" eb="8">
      <t>トウ</t>
    </rPh>
    <rPh sb="9" eb="11">
      <t>モクゲキ</t>
    </rPh>
    <rPh sb="14" eb="15">
      <t>ゴ</t>
    </rPh>
    <rPh sb="16" eb="18">
      <t>ユクエ</t>
    </rPh>
    <rPh sb="19" eb="21">
      <t>フメイ</t>
    </rPh>
    <phoneticPr fontId="3"/>
  </si>
  <si>
    <t>神谷沢字北沢地内</t>
    <rPh sb="0" eb="1">
      <t>カミ</t>
    </rPh>
    <rPh sb="1" eb="3">
      <t>ヤザワ</t>
    </rPh>
    <rPh sb="3" eb="4">
      <t>アザ</t>
    </rPh>
    <rPh sb="4" eb="6">
      <t>キタザワ</t>
    </rPh>
    <rPh sb="6" eb="8">
      <t>チナイ</t>
    </rPh>
    <phoneticPr fontId="3"/>
  </si>
  <si>
    <t>神谷沢北沢方面から菅谷字赤萱方面の山林へ移動</t>
    <rPh sb="0" eb="1">
      <t>カミ</t>
    </rPh>
    <rPh sb="1" eb="3">
      <t>ヤザワ</t>
    </rPh>
    <rPh sb="3" eb="5">
      <t>キタザワ</t>
    </rPh>
    <rPh sb="5" eb="7">
      <t>ホウメン</t>
    </rPh>
    <rPh sb="9" eb="11">
      <t>スガヤ</t>
    </rPh>
    <rPh sb="11" eb="12">
      <t>アザ</t>
    </rPh>
    <rPh sb="12" eb="13">
      <t>アカ</t>
    </rPh>
    <rPh sb="13" eb="14">
      <t>カヤ</t>
    </rPh>
    <rPh sb="14" eb="16">
      <t>ホウメン</t>
    </rPh>
    <rPh sb="17" eb="19">
      <t>サンリン</t>
    </rPh>
    <rPh sb="20" eb="22">
      <t>イドウ</t>
    </rPh>
    <phoneticPr fontId="3"/>
  </si>
  <si>
    <t>有壁長根地内</t>
    <rPh sb="0" eb="2">
      <t>アリカベ</t>
    </rPh>
    <rPh sb="2" eb="4">
      <t>ナガネ</t>
    </rPh>
    <rPh sb="4" eb="6">
      <t>チナイ</t>
    </rPh>
    <phoneticPr fontId="3"/>
  </si>
  <si>
    <t>リンゴ，栗林</t>
    <rPh sb="4" eb="6">
      <t>クリバヤシ</t>
    </rPh>
    <phoneticPr fontId="3"/>
  </si>
  <si>
    <t>りんご，栗の木の枝を折られる</t>
    <rPh sb="4" eb="5">
      <t>クリ</t>
    </rPh>
    <rPh sb="6" eb="7">
      <t>キ</t>
    </rPh>
    <rPh sb="8" eb="9">
      <t>エダ</t>
    </rPh>
    <rPh sb="10" eb="11">
      <t>オ</t>
    </rPh>
    <phoneticPr fontId="3"/>
  </si>
  <si>
    <t>有害鳥獣捕獲隊員と現地確認</t>
    <rPh sb="0" eb="2">
      <t>ユウガイ</t>
    </rPh>
    <rPh sb="2" eb="4">
      <t>チョウジュウ</t>
    </rPh>
    <rPh sb="4" eb="6">
      <t>ホカク</t>
    </rPh>
    <rPh sb="6" eb="8">
      <t>タイイン</t>
    </rPh>
    <rPh sb="9" eb="11">
      <t>ゲンチ</t>
    </rPh>
    <rPh sb="11" eb="13">
      <t>カクニン</t>
    </rPh>
    <phoneticPr fontId="3"/>
  </si>
  <si>
    <t>県民の森付近</t>
    <rPh sb="0" eb="2">
      <t>ケンミン</t>
    </rPh>
    <rPh sb="3" eb="4">
      <t>モリ</t>
    </rPh>
    <rPh sb="4" eb="6">
      <t>フキン</t>
    </rPh>
    <phoneticPr fontId="3"/>
  </si>
  <si>
    <t>県民の森方面から菅谷台団地方面へ</t>
    <rPh sb="0" eb="2">
      <t>ケンミン</t>
    </rPh>
    <rPh sb="3" eb="4">
      <t>モリ</t>
    </rPh>
    <rPh sb="4" eb="6">
      <t>ホウメン</t>
    </rPh>
    <rPh sb="8" eb="10">
      <t>スガヤ</t>
    </rPh>
    <rPh sb="10" eb="11">
      <t>ダイ</t>
    </rPh>
    <rPh sb="11" eb="13">
      <t>ダンチ</t>
    </rPh>
    <rPh sb="13" eb="15">
      <t>ホウメン</t>
    </rPh>
    <phoneticPr fontId="3"/>
  </si>
  <si>
    <t>園内放送で注意喚起</t>
    <rPh sb="0" eb="2">
      <t>エンナイ</t>
    </rPh>
    <rPh sb="2" eb="4">
      <t>ホウソウ</t>
    </rPh>
    <rPh sb="5" eb="7">
      <t>チュウイ</t>
    </rPh>
    <rPh sb="7" eb="9">
      <t>カンキ</t>
    </rPh>
    <phoneticPr fontId="3"/>
  </si>
  <si>
    <t>芋沢字大勝草中地内</t>
    <rPh sb="0" eb="2">
      <t>イモザワ</t>
    </rPh>
    <rPh sb="2" eb="3">
      <t>アザ</t>
    </rPh>
    <rPh sb="3" eb="5">
      <t>ダイカツ</t>
    </rPh>
    <rPh sb="5" eb="6">
      <t>クサ</t>
    </rPh>
    <rPh sb="6" eb="7">
      <t>ナカ</t>
    </rPh>
    <rPh sb="7" eb="9">
      <t>チナイ</t>
    </rPh>
    <phoneticPr fontId="3"/>
  </si>
  <si>
    <t>道路脇でクマ１頭目撃，持参していた花火をならすと藪に入る</t>
    <rPh sb="0" eb="2">
      <t>ドウロ</t>
    </rPh>
    <rPh sb="2" eb="3">
      <t>ワキ</t>
    </rPh>
    <rPh sb="7" eb="8">
      <t>トウ</t>
    </rPh>
    <rPh sb="8" eb="10">
      <t>モクゲキ</t>
    </rPh>
    <rPh sb="11" eb="13">
      <t>ジサン</t>
    </rPh>
    <rPh sb="17" eb="19">
      <t>ハナビ</t>
    </rPh>
    <rPh sb="24" eb="25">
      <t>ヤブ</t>
    </rPh>
    <rPh sb="26" eb="27">
      <t>ハイ</t>
    </rPh>
    <phoneticPr fontId="3"/>
  </si>
  <si>
    <t>大衡字天姓院地内</t>
    <rPh sb="0" eb="2">
      <t>オオヒラ</t>
    </rPh>
    <rPh sb="2" eb="3">
      <t>アザ</t>
    </rPh>
    <rPh sb="3" eb="4">
      <t>テン</t>
    </rPh>
    <rPh sb="4" eb="5">
      <t>セイ</t>
    </rPh>
    <rPh sb="5" eb="6">
      <t>イン</t>
    </rPh>
    <rPh sb="6" eb="8">
      <t>チナイ</t>
    </rPh>
    <phoneticPr fontId="3"/>
  </si>
  <si>
    <t>50cm前後が3頭</t>
    <rPh sb="4" eb="6">
      <t>ゼンゴ</t>
    </rPh>
    <rPh sb="8" eb="9">
      <t>トウ</t>
    </rPh>
    <phoneticPr fontId="3"/>
  </si>
  <si>
    <t>宮城教育大学前の道路を横切る</t>
    <rPh sb="0" eb="2">
      <t>ミヤギ</t>
    </rPh>
    <rPh sb="2" eb="4">
      <t>キョウイク</t>
    </rPh>
    <rPh sb="4" eb="7">
      <t>ダイガクマエ</t>
    </rPh>
    <rPh sb="8" eb="10">
      <t>ドウロ</t>
    </rPh>
    <rPh sb="11" eb="13">
      <t>ヨコギ</t>
    </rPh>
    <phoneticPr fontId="3"/>
  </si>
  <si>
    <t>宮城教育大学及び東北大学に連絡</t>
    <rPh sb="0" eb="2">
      <t>ミヤギ</t>
    </rPh>
    <rPh sb="2" eb="4">
      <t>キョウイク</t>
    </rPh>
    <rPh sb="4" eb="6">
      <t>ダイガク</t>
    </rPh>
    <rPh sb="6" eb="7">
      <t>オヨ</t>
    </rPh>
    <rPh sb="8" eb="10">
      <t>トウホク</t>
    </rPh>
    <rPh sb="10" eb="12">
      <t>ダイガク</t>
    </rPh>
    <rPh sb="13" eb="15">
      <t>レンラク</t>
    </rPh>
    <phoneticPr fontId="3"/>
  </si>
  <si>
    <t>大瓜字八幡地内</t>
    <rPh sb="0" eb="2">
      <t>オオウリ</t>
    </rPh>
    <rPh sb="2" eb="3">
      <t>アザ</t>
    </rPh>
    <rPh sb="3" eb="5">
      <t>ハチマン</t>
    </rPh>
    <rPh sb="5" eb="7">
      <t>チナイ</t>
    </rPh>
    <phoneticPr fontId="3"/>
  </si>
  <si>
    <t>小船越字沢田山地内</t>
    <rPh sb="0" eb="3">
      <t>コフナコシ</t>
    </rPh>
    <rPh sb="3" eb="4">
      <t>アザ</t>
    </rPh>
    <rPh sb="4" eb="6">
      <t>サワダ</t>
    </rPh>
    <rPh sb="6" eb="7">
      <t>ヤマ</t>
    </rPh>
    <rPh sb="7" eb="9">
      <t>チナイ</t>
    </rPh>
    <phoneticPr fontId="3"/>
  </si>
  <si>
    <t>山林の麓</t>
    <rPh sb="0" eb="2">
      <t>サンリン</t>
    </rPh>
    <rPh sb="3" eb="4">
      <t>フモト</t>
    </rPh>
    <phoneticPr fontId="3"/>
  </si>
  <si>
    <t>吉田字日水地内</t>
    <rPh sb="0" eb="2">
      <t>ヨシダ</t>
    </rPh>
    <rPh sb="2" eb="3">
      <t>アザ</t>
    </rPh>
    <rPh sb="3" eb="5">
      <t>ヒミズ</t>
    </rPh>
    <rPh sb="5" eb="7">
      <t>チナイ</t>
    </rPh>
    <phoneticPr fontId="3"/>
  </si>
  <si>
    <t>小深沢地内</t>
    <rPh sb="0" eb="1">
      <t>コ</t>
    </rPh>
    <rPh sb="1" eb="2">
      <t>ブカ</t>
    </rPh>
    <rPh sb="2" eb="3">
      <t>ザワ</t>
    </rPh>
    <rPh sb="3" eb="5">
      <t>チナイ</t>
    </rPh>
    <phoneticPr fontId="3"/>
  </si>
  <si>
    <t>道路から牧草地へ</t>
    <rPh sb="0" eb="2">
      <t>ドウロ</t>
    </rPh>
    <rPh sb="4" eb="7">
      <t>ボクソウチ</t>
    </rPh>
    <phoneticPr fontId="3"/>
  </si>
  <si>
    <t>防災無線，安心安全メール</t>
    <rPh sb="0" eb="2">
      <t>ボウサイ</t>
    </rPh>
    <rPh sb="2" eb="4">
      <t>ムセン</t>
    </rPh>
    <rPh sb="5" eb="7">
      <t>アンシン</t>
    </rPh>
    <rPh sb="7" eb="9">
      <t>アンゼン</t>
    </rPh>
    <phoneticPr fontId="3"/>
  </si>
  <si>
    <t>自宅裏の畑で足跡を発見</t>
    <rPh sb="0" eb="3">
      <t>ジタクウラ</t>
    </rPh>
    <rPh sb="4" eb="5">
      <t>ハタケ</t>
    </rPh>
    <rPh sb="6" eb="8">
      <t>アシアト</t>
    </rPh>
    <rPh sb="9" eb="11">
      <t>ハッケン</t>
    </rPh>
    <phoneticPr fontId="3"/>
  </si>
  <si>
    <t>道路を横断し，東側の藪に入っていった</t>
    <rPh sb="0" eb="2">
      <t>ドウロ</t>
    </rPh>
    <rPh sb="3" eb="5">
      <t>オウダン</t>
    </rPh>
    <rPh sb="7" eb="9">
      <t>ヒガシガワ</t>
    </rPh>
    <rPh sb="10" eb="11">
      <t>ヤブ</t>
    </rPh>
    <rPh sb="12" eb="13">
      <t>ハイ</t>
    </rPh>
    <phoneticPr fontId="3"/>
  </si>
  <si>
    <t>芋沢字明神地内</t>
    <rPh sb="0" eb="2">
      <t>イモザワ</t>
    </rPh>
    <rPh sb="2" eb="3">
      <t>アザ</t>
    </rPh>
    <rPh sb="3" eb="5">
      <t>ミョウジン</t>
    </rPh>
    <rPh sb="5" eb="7">
      <t>チナイ</t>
    </rPh>
    <phoneticPr fontId="3"/>
  </si>
  <si>
    <t>道路を横断し，北西の神社方向へ</t>
    <rPh sb="0" eb="2">
      <t>ドウロ</t>
    </rPh>
    <rPh sb="3" eb="5">
      <t>オウダン</t>
    </rPh>
    <rPh sb="7" eb="9">
      <t>ホクセイ</t>
    </rPh>
    <rPh sb="10" eb="12">
      <t>ジンジャ</t>
    </rPh>
    <rPh sb="12" eb="14">
      <t>ホウコウ</t>
    </rPh>
    <phoneticPr fontId="3"/>
  </si>
  <si>
    <t>住宅前</t>
    <rPh sb="0" eb="2">
      <t>ジュウタク</t>
    </rPh>
    <rPh sb="2" eb="3">
      <t>マエ</t>
    </rPh>
    <phoneticPr fontId="3"/>
  </si>
  <si>
    <t>自宅前の栗の木で，親子グマが栗を採食</t>
    <rPh sb="0" eb="3">
      <t>ジタクマエ</t>
    </rPh>
    <rPh sb="4" eb="5">
      <t>クリ</t>
    </rPh>
    <rPh sb="6" eb="7">
      <t>キ</t>
    </rPh>
    <rPh sb="9" eb="11">
      <t>オヤコ</t>
    </rPh>
    <rPh sb="14" eb="15">
      <t>クリ</t>
    </rPh>
    <rPh sb="16" eb="17">
      <t>サイ</t>
    </rPh>
    <rPh sb="17" eb="18">
      <t>ショク</t>
    </rPh>
    <phoneticPr fontId="3"/>
  </si>
  <si>
    <t>円田字助六壇地内</t>
    <rPh sb="0" eb="2">
      <t>エンダ</t>
    </rPh>
    <rPh sb="2" eb="3">
      <t>アザ</t>
    </rPh>
    <rPh sb="3" eb="5">
      <t>スケロク</t>
    </rPh>
    <rPh sb="5" eb="6">
      <t>ダン</t>
    </rPh>
    <rPh sb="6" eb="8">
      <t>チナイ</t>
    </rPh>
    <phoneticPr fontId="3"/>
  </si>
  <si>
    <t>目撃箇所を南から北へ横断</t>
    <rPh sb="0" eb="2">
      <t>モクゲキ</t>
    </rPh>
    <rPh sb="2" eb="4">
      <t>カショ</t>
    </rPh>
    <rPh sb="5" eb="6">
      <t>ミナミ</t>
    </rPh>
    <rPh sb="8" eb="9">
      <t>キタ</t>
    </rPh>
    <rPh sb="10" eb="12">
      <t>オウダン</t>
    </rPh>
    <phoneticPr fontId="3"/>
  </si>
  <si>
    <t>作並字相ノ沢地内</t>
    <rPh sb="0" eb="2">
      <t>サクナミ</t>
    </rPh>
    <rPh sb="2" eb="3">
      <t>アザ</t>
    </rPh>
    <rPh sb="3" eb="4">
      <t>アイ</t>
    </rPh>
    <rPh sb="5" eb="6">
      <t>サワ</t>
    </rPh>
    <rPh sb="6" eb="8">
      <t>チナイ</t>
    </rPh>
    <phoneticPr fontId="3"/>
  </si>
  <si>
    <t>鉄道敷</t>
    <rPh sb="0" eb="2">
      <t>テツドウ</t>
    </rPh>
    <rPh sb="2" eb="3">
      <t>シキ</t>
    </rPh>
    <phoneticPr fontId="3"/>
  </si>
  <si>
    <t>走行中の仙山線と接触。北西方向へ逃げる。</t>
    <rPh sb="0" eb="3">
      <t>ソウコウチュウ</t>
    </rPh>
    <rPh sb="4" eb="6">
      <t>センザン</t>
    </rPh>
    <rPh sb="6" eb="7">
      <t>セン</t>
    </rPh>
    <rPh sb="8" eb="10">
      <t>セッショク</t>
    </rPh>
    <rPh sb="11" eb="13">
      <t>ホクセイ</t>
    </rPh>
    <rPh sb="13" eb="15">
      <t>ホウコウ</t>
    </rPh>
    <rPh sb="16" eb="17">
      <t>ニ</t>
    </rPh>
    <phoneticPr fontId="3"/>
  </si>
  <si>
    <t>高野原4丁目地内</t>
    <rPh sb="0" eb="1">
      <t>タカ</t>
    </rPh>
    <rPh sb="1" eb="3">
      <t>ノハラ</t>
    </rPh>
    <rPh sb="4" eb="6">
      <t>チョウメ</t>
    </rPh>
    <rPh sb="6" eb="8">
      <t>チナイ</t>
    </rPh>
    <phoneticPr fontId="3"/>
  </si>
  <si>
    <t>団地縁の山林の木に2頭のクマが登っているのを目撃。その後の行方は不明</t>
    <rPh sb="0" eb="2">
      <t>ダンチ</t>
    </rPh>
    <rPh sb="2" eb="3">
      <t>エン</t>
    </rPh>
    <rPh sb="4" eb="6">
      <t>サンリン</t>
    </rPh>
    <rPh sb="7" eb="8">
      <t>キ</t>
    </rPh>
    <rPh sb="10" eb="11">
      <t>トウ</t>
    </rPh>
    <rPh sb="15" eb="16">
      <t>ノボ</t>
    </rPh>
    <rPh sb="22" eb="24">
      <t>モクゲキ</t>
    </rPh>
    <rPh sb="27" eb="28">
      <t>ゴ</t>
    </rPh>
    <rPh sb="29" eb="31">
      <t>ユクエ</t>
    </rPh>
    <rPh sb="32" eb="34">
      <t>フメイ</t>
    </rPh>
    <phoneticPr fontId="3"/>
  </si>
  <si>
    <t>会社敷地から南側の山林へ移動</t>
    <rPh sb="0" eb="2">
      <t>カイシャ</t>
    </rPh>
    <rPh sb="2" eb="4">
      <t>シキチ</t>
    </rPh>
    <rPh sb="6" eb="8">
      <t>ミナミガワ</t>
    </rPh>
    <rPh sb="9" eb="11">
      <t>サンリン</t>
    </rPh>
    <rPh sb="12" eb="14">
      <t>イドウ</t>
    </rPh>
    <phoneticPr fontId="3"/>
  </si>
  <si>
    <t>現地確認，警察によるパトロール</t>
    <rPh sb="0" eb="2">
      <t>ゲンチ</t>
    </rPh>
    <rPh sb="2" eb="4">
      <t>カクニン</t>
    </rPh>
    <rPh sb="5" eb="7">
      <t>ケイサツ</t>
    </rPh>
    <phoneticPr fontId="3"/>
  </si>
  <si>
    <t>山の寺3丁目付近</t>
    <rPh sb="0" eb="1">
      <t>ヤマ</t>
    </rPh>
    <rPh sb="2" eb="3">
      <t>テラ</t>
    </rPh>
    <rPh sb="4" eb="6">
      <t>チョウメ</t>
    </rPh>
    <rPh sb="6" eb="8">
      <t>フキン</t>
    </rPh>
    <phoneticPr fontId="3"/>
  </si>
  <si>
    <t>住宅地側の斜面を上がれず，富谷方面に移動</t>
    <rPh sb="0" eb="3">
      <t>ジュウタクチ</t>
    </rPh>
    <rPh sb="3" eb="4">
      <t>ガワ</t>
    </rPh>
    <rPh sb="5" eb="7">
      <t>シャメン</t>
    </rPh>
    <rPh sb="8" eb="9">
      <t>ア</t>
    </rPh>
    <rPh sb="13" eb="15">
      <t>トミヤ</t>
    </rPh>
    <rPh sb="15" eb="17">
      <t>ホウメン</t>
    </rPh>
    <rPh sb="18" eb="20">
      <t>イドウ</t>
    </rPh>
    <phoneticPr fontId="3"/>
  </si>
  <si>
    <t>近隣小中学校等へ連絡</t>
    <rPh sb="0" eb="2">
      <t>キンリン</t>
    </rPh>
    <rPh sb="2" eb="6">
      <t>ショウチュウガッコウ</t>
    </rPh>
    <rPh sb="6" eb="7">
      <t>トウ</t>
    </rPh>
    <rPh sb="8" eb="10">
      <t>レンラク</t>
    </rPh>
    <phoneticPr fontId="3"/>
  </si>
  <si>
    <t>円田字土浮山地内</t>
    <rPh sb="0" eb="2">
      <t>エンダ</t>
    </rPh>
    <rPh sb="2" eb="3">
      <t>アザ</t>
    </rPh>
    <rPh sb="3" eb="5">
      <t>ツチウキ</t>
    </rPh>
    <rPh sb="5" eb="6">
      <t>ヤマ</t>
    </rPh>
    <rPh sb="6" eb="8">
      <t>チナイ</t>
    </rPh>
    <phoneticPr fontId="3"/>
  </si>
  <si>
    <t>デントコーン約16.7t</t>
    <rPh sb="6" eb="7">
      <t>ヤク</t>
    </rPh>
    <phoneticPr fontId="3"/>
  </si>
  <si>
    <t>電気柵による侵入防止対策の継続</t>
    <rPh sb="0" eb="3">
      <t>デンキサク</t>
    </rPh>
    <rPh sb="6" eb="8">
      <t>シンニュウ</t>
    </rPh>
    <rPh sb="8" eb="10">
      <t>ボウシ</t>
    </rPh>
    <rPh sb="10" eb="12">
      <t>タイサク</t>
    </rPh>
    <rPh sb="13" eb="15">
      <t>ケイゾク</t>
    </rPh>
    <phoneticPr fontId="3"/>
  </si>
  <si>
    <t>西成田郷田一番地内</t>
    <rPh sb="0" eb="2">
      <t>ニシナリ</t>
    </rPh>
    <rPh sb="2" eb="3">
      <t>タ</t>
    </rPh>
    <rPh sb="3" eb="5">
      <t>ゴウダ</t>
    </rPh>
    <rPh sb="5" eb="7">
      <t>イチバン</t>
    </rPh>
    <rPh sb="7" eb="9">
      <t>チナイ</t>
    </rPh>
    <phoneticPr fontId="3"/>
  </si>
  <si>
    <t>田の中にいて，西の山に移動</t>
    <rPh sb="0" eb="1">
      <t>タ</t>
    </rPh>
    <rPh sb="2" eb="3">
      <t>ナカ</t>
    </rPh>
    <rPh sb="7" eb="8">
      <t>ニシ</t>
    </rPh>
    <rPh sb="9" eb="10">
      <t>ヤマ</t>
    </rPh>
    <rPh sb="11" eb="13">
      <t>イドウ</t>
    </rPh>
    <phoneticPr fontId="3"/>
  </si>
  <si>
    <t>遠刈田温泉字新地西裏山地内</t>
    <rPh sb="0" eb="3">
      <t>トオガッタ</t>
    </rPh>
    <rPh sb="3" eb="5">
      <t>オンセン</t>
    </rPh>
    <rPh sb="5" eb="6">
      <t>アザ</t>
    </rPh>
    <rPh sb="6" eb="8">
      <t>シンチ</t>
    </rPh>
    <rPh sb="8" eb="9">
      <t>ニシ</t>
    </rPh>
    <rPh sb="9" eb="11">
      <t>ウラヤマ</t>
    </rPh>
    <rPh sb="11" eb="13">
      <t>ジナイ</t>
    </rPh>
    <phoneticPr fontId="3"/>
  </si>
  <si>
    <t>大森字脇繰地内</t>
    <rPh sb="0" eb="2">
      <t>オオモリ</t>
    </rPh>
    <rPh sb="2" eb="3">
      <t>アザ</t>
    </rPh>
    <rPh sb="3" eb="4">
      <t>ワキ</t>
    </rPh>
    <rPh sb="4" eb="5">
      <t>グ</t>
    </rPh>
    <rPh sb="5" eb="7">
      <t>チナイ</t>
    </rPh>
    <phoneticPr fontId="3"/>
  </si>
  <si>
    <t>道路から田へ</t>
    <rPh sb="0" eb="2">
      <t>ドウロ</t>
    </rPh>
    <rPh sb="4" eb="5">
      <t>タ</t>
    </rPh>
    <phoneticPr fontId="3"/>
  </si>
  <si>
    <t>根白石字宝積時前地内</t>
    <rPh sb="0" eb="3">
      <t>ネノシロイシ</t>
    </rPh>
    <rPh sb="3" eb="4">
      <t>アザ</t>
    </rPh>
    <rPh sb="4" eb="6">
      <t>ホウセキ</t>
    </rPh>
    <rPh sb="6" eb="7">
      <t>トキ</t>
    </rPh>
    <rPh sb="7" eb="8">
      <t>マエ</t>
    </rPh>
    <rPh sb="8" eb="10">
      <t>チナイ</t>
    </rPh>
    <phoneticPr fontId="3"/>
  </si>
  <si>
    <t>河川敷を西側に移動</t>
    <rPh sb="0" eb="3">
      <t>カセンジキ</t>
    </rPh>
    <rPh sb="4" eb="6">
      <t>ニシガワ</t>
    </rPh>
    <rPh sb="7" eb="9">
      <t>イドウ</t>
    </rPh>
    <phoneticPr fontId="3"/>
  </si>
  <si>
    <t>字鳥木地内</t>
    <rPh sb="0" eb="1">
      <t>アザ</t>
    </rPh>
    <rPh sb="1" eb="3">
      <t>トリキ</t>
    </rPh>
    <rPh sb="3" eb="5">
      <t>チナイ</t>
    </rPh>
    <phoneticPr fontId="3"/>
  </si>
  <si>
    <t>地区区長に住民への注意喚起依頼等</t>
    <rPh sb="0" eb="2">
      <t>チク</t>
    </rPh>
    <rPh sb="2" eb="4">
      <t>クチョウ</t>
    </rPh>
    <rPh sb="5" eb="7">
      <t>ジュウミン</t>
    </rPh>
    <rPh sb="9" eb="11">
      <t>チュウイ</t>
    </rPh>
    <rPh sb="11" eb="13">
      <t>カンキ</t>
    </rPh>
    <rPh sb="13" eb="15">
      <t>イライ</t>
    </rPh>
    <rPh sb="15" eb="16">
      <t>トウ</t>
    </rPh>
    <phoneticPr fontId="3"/>
  </si>
  <si>
    <t>秋保町長袋字大原地内</t>
    <rPh sb="0" eb="3">
      <t>アキウマチ</t>
    </rPh>
    <rPh sb="3" eb="4">
      <t>ナガ</t>
    </rPh>
    <rPh sb="4" eb="5">
      <t>フクロ</t>
    </rPh>
    <rPh sb="5" eb="6">
      <t>アザ</t>
    </rPh>
    <rPh sb="6" eb="8">
      <t>オオハラ</t>
    </rPh>
    <rPh sb="8" eb="10">
      <t>チナイ</t>
    </rPh>
    <phoneticPr fontId="3"/>
  </si>
  <si>
    <t>自宅南側鶏舎で鶏を補食しているのを目撃</t>
    <rPh sb="0" eb="2">
      <t>ジタク</t>
    </rPh>
    <rPh sb="2" eb="4">
      <t>ミナミガワ</t>
    </rPh>
    <rPh sb="4" eb="6">
      <t>ケイシャ</t>
    </rPh>
    <rPh sb="7" eb="8">
      <t>ニワトリ</t>
    </rPh>
    <rPh sb="9" eb="11">
      <t>ホショク</t>
    </rPh>
    <rPh sb="17" eb="19">
      <t>モクゲキ</t>
    </rPh>
    <phoneticPr fontId="3"/>
  </si>
  <si>
    <t>昨夜に引き続き，鶏舎に入ろうとした形跡あり</t>
    <rPh sb="0" eb="2">
      <t>サクヤ</t>
    </rPh>
    <rPh sb="3" eb="4">
      <t>ヒ</t>
    </rPh>
    <rPh sb="5" eb="6">
      <t>ツヅ</t>
    </rPh>
    <rPh sb="8" eb="10">
      <t>ケイシャ</t>
    </rPh>
    <rPh sb="11" eb="12">
      <t>ハイ</t>
    </rPh>
    <rPh sb="17" eb="19">
      <t>ケイセキ</t>
    </rPh>
    <phoneticPr fontId="3"/>
  </si>
  <si>
    <t>根白石字年川屋敷地内</t>
    <rPh sb="0" eb="3">
      <t>ネノシロイシ</t>
    </rPh>
    <rPh sb="3" eb="4">
      <t>アザ</t>
    </rPh>
    <rPh sb="4" eb="6">
      <t>トシガワ</t>
    </rPh>
    <rPh sb="6" eb="8">
      <t>ヤシキ</t>
    </rPh>
    <rPh sb="8" eb="10">
      <t>チナイ</t>
    </rPh>
    <phoneticPr fontId="3"/>
  </si>
  <si>
    <t>親グマ1頭，子グマ2頭</t>
    <rPh sb="0" eb="1">
      <t>オヤ</t>
    </rPh>
    <rPh sb="4" eb="5">
      <t>トウ</t>
    </rPh>
    <rPh sb="6" eb="7">
      <t>コ</t>
    </rPh>
    <rPh sb="10" eb="11">
      <t>トウ</t>
    </rPh>
    <phoneticPr fontId="3"/>
  </si>
  <si>
    <t>神社付近で目撃。クマは北に移動。</t>
    <rPh sb="0" eb="2">
      <t>ジンジャ</t>
    </rPh>
    <rPh sb="2" eb="4">
      <t>フキン</t>
    </rPh>
    <rPh sb="5" eb="7">
      <t>モクゲキ</t>
    </rPh>
    <rPh sb="11" eb="12">
      <t>キタ</t>
    </rPh>
    <rPh sb="13" eb="15">
      <t>イドウ</t>
    </rPh>
    <phoneticPr fontId="3"/>
  </si>
  <si>
    <t>菅谷字赤萱方面から神谷沢字北沢方面へ移動</t>
    <rPh sb="0" eb="2">
      <t>スガヤ</t>
    </rPh>
    <rPh sb="2" eb="3">
      <t>アザ</t>
    </rPh>
    <rPh sb="3" eb="4">
      <t>アカ</t>
    </rPh>
    <rPh sb="4" eb="5">
      <t>カヤ</t>
    </rPh>
    <rPh sb="5" eb="7">
      <t>ホウメン</t>
    </rPh>
    <rPh sb="9" eb="10">
      <t>カミ</t>
    </rPh>
    <rPh sb="10" eb="12">
      <t>ヤザワ</t>
    </rPh>
    <rPh sb="12" eb="13">
      <t>アザ</t>
    </rPh>
    <rPh sb="13" eb="15">
      <t>キタザワ</t>
    </rPh>
    <rPh sb="15" eb="17">
      <t>ホウメン</t>
    </rPh>
    <rPh sb="18" eb="20">
      <t>イドウ</t>
    </rPh>
    <phoneticPr fontId="3"/>
  </si>
  <si>
    <t>錦ヶ丘5丁目地内</t>
    <rPh sb="0" eb="3">
      <t>ニシキガオカ</t>
    </rPh>
    <rPh sb="4" eb="6">
      <t>チョウメ</t>
    </rPh>
    <rPh sb="6" eb="8">
      <t>チナイ</t>
    </rPh>
    <phoneticPr fontId="3"/>
  </si>
  <si>
    <t>団地外側の山林縁で目撃。その後の行方は不明。</t>
    <rPh sb="0" eb="2">
      <t>ダンチ</t>
    </rPh>
    <rPh sb="2" eb="4">
      <t>ソトガワ</t>
    </rPh>
    <rPh sb="5" eb="7">
      <t>サンリン</t>
    </rPh>
    <rPh sb="7" eb="8">
      <t>フチ</t>
    </rPh>
    <rPh sb="9" eb="11">
      <t>モクゲキ</t>
    </rPh>
    <rPh sb="14" eb="15">
      <t>ゴ</t>
    </rPh>
    <rPh sb="16" eb="18">
      <t>ユクエ</t>
    </rPh>
    <rPh sb="19" eb="21">
      <t>フメイ</t>
    </rPh>
    <phoneticPr fontId="3"/>
  </si>
  <si>
    <t>秋保町馬場字芋生地内</t>
    <rPh sb="0" eb="3">
      <t>アキウマチ</t>
    </rPh>
    <rPh sb="3" eb="5">
      <t>ババ</t>
    </rPh>
    <rPh sb="5" eb="6">
      <t>アザ</t>
    </rPh>
    <rPh sb="6" eb="8">
      <t>イモウ</t>
    </rPh>
    <rPh sb="8" eb="10">
      <t>チナイ</t>
    </rPh>
    <phoneticPr fontId="3"/>
  </si>
  <si>
    <t>芋生橋付近で目撃</t>
    <rPh sb="0" eb="2">
      <t>イモウ</t>
    </rPh>
    <rPh sb="2" eb="3">
      <t>バシ</t>
    </rPh>
    <rPh sb="3" eb="5">
      <t>フキン</t>
    </rPh>
    <rPh sb="6" eb="8">
      <t>モクゲキ</t>
    </rPh>
    <phoneticPr fontId="3"/>
  </si>
  <si>
    <t>萩崎地内</t>
    <rPh sb="0" eb="1">
      <t>ハギ</t>
    </rPh>
    <rPh sb="1" eb="2">
      <t>サキ</t>
    </rPh>
    <rPh sb="2" eb="4">
      <t>チナイ</t>
    </rPh>
    <phoneticPr fontId="3"/>
  </si>
  <si>
    <t>防災無線による広報</t>
    <rPh sb="0" eb="2">
      <t>ボウサイ</t>
    </rPh>
    <rPh sb="2" eb="4">
      <t>ムセン</t>
    </rPh>
    <rPh sb="7" eb="9">
      <t>コウホウ</t>
    </rPh>
    <phoneticPr fontId="3"/>
  </si>
  <si>
    <t>釣り堀</t>
    <rPh sb="0" eb="3">
      <t>ツリボリ</t>
    </rPh>
    <phoneticPr fontId="3"/>
  </si>
  <si>
    <t>釣り堀から河川沿いを東に移動後，南側山林へ移動</t>
    <rPh sb="0" eb="3">
      <t>ツリボリ</t>
    </rPh>
    <rPh sb="5" eb="7">
      <t>カセン</t>
    </rPh>
    <rPh sb="7" eb="8">
      <t>ゾ</t>
    </rPh>
    <rPh sb="10" eb="11">
      <t>ヒガシ</t>
    </rPh>
    <rPh sb="12" eb="14">
      <t>イドウ</t>
    </rPh>
    <rPh sb="14" eb="15">
      <t>ゴ</t>
    </rPh>
    <rPh sb="16" eb="18">
      <t>ミナミガワ</t>
    </rPh>
    <rPh sb="18" eb="20">
      <t>サンリン</t>
    </rPh>
    <rPh sb="21" eb="23">
      <t>イドウ</t>
    </rPh>
    <phoneticPr fontId="3"/>
  </si>
  <si>
    <t>大字曲竹字欠山付近</t>
    <rPh sb="0" eb="2">
      <t>オオアザ</t>
    </rPh>
    <rPh sb="2" eb="3">
      <t>マ</t>
    </rPh>
    <rPh sb="3" eb="4">
      <t>タケ</t>
    </rPh>
    <rPh sb="4" eb="5">
      <t>アザ</t>
    </rPh>
    <rPh sb="5" eb="6">
      <t>カ</t>
    </rPh>
    <rPh sb="6" eb="7">
      <t>ヤマ</t>
    </rPh>
    <rPh sb="7" eb="9">
      <t>フキン</t>
    </rPh>
    <phoneticPr fontId="3"/>
  </si>
  <si>
    <t>道路西側より南下し，東側に横断後，山林内へ移動</t>
    <rPh sb="0" eb="2">
      <t>ドウロ</t>
    </rPh>
    <rPh sb="2" eb="4">
      <t>ニシガワ</t>
    </rPh>
    <rPh sb="6" eb="8">
      <t>ナンカ</t>
    </rPh>
    <rPh sb="10" eb="12">
      <t>ヒガシガワ</t>
    </rPh>
    <rPh sb="13" eb="15">
      <t>オウダン</t>
    </rPh>
    <rPh sb="15" eb="16">
      <t>ゴ</t>
    </rPh>
    <rPh sb="17" eb="20">
      <t>サンリンナイ</t>
    </rPh>
    <rPh sb="21" eb="23">
      <t>イドウ</t>
    </rPh>
    <phoneticPr fontId="3"/>
  </si>
  <si>
    <t>錦ヶ丘5丁目中公園の山側で親子グマを目撃</t>
    <rPh sb="0" eb="3">
      <t>ニシキガオカ</t>
    </rPh>
    <rPh sb="4" eb="6">
      <t>チョウメ</t>
    </rPh>
    <rPh sb="6" eb="7">
      <t>ナカ</t>
    </rPh>
    <rPh sb="7" eb="9">
      <t>コウエン</t>
    </rPh>
    <rPh sb="10" eb="12">
      <t>ヤマガワ</t>
    </rPh>
    <rPh sb="13" eb="15">
      <t>オヤコ</t>
    </rPh>
    <rPh sb="18" eb="20">
      <t>モクゲキ</t>
    </rPh>
    <phoneticPr fontId="3"/>
  </si>
  <si>
    <t>大瓜字中島地内</t>
    <rPh sb="0" eb="2">
      <t>オオウリ</t>
    </rPh>
    <rPh sb="2" eb="3">
      <t>アザナ</t>
    </rPh>
    <rPh sb="3" eb="5">
      <t>ナカジマ</t>
    </rPh>
    <rPh sb="5" eb="7">
      <t>チナイ</t>
    </rPh>
    <phoneticPr fontId="3"/>
  </si>
  <si>
    <t>河川敷の藪と水田の間にある柿の木に連日食害</t>
    <rPh sb="0" eb="3">
      <t>カセンジキ</t>
    </rPh>
    <rPh sb="4" eb="5">
      <t>ヤブ</t>
    </rPh>
    <rPh sb="6" eb="8">
      <t>スイデン</t>
    </rPh>
    <rPh sb="9" eb="10">
      <t>アイダ</t>
    </rPh>
    <rPh sb="13" eb="14">
      <t>カキ</t>
    </rPh>
    <rPh sb="15" eb="16">
      <t>キ</t>
    </rPh>
    <rPh sb="17" eb="19">
      <t>レンジツ</t>
    </rPh>
    <rPh sb="19" eb="21">
      <t>ショクガイ</t>
    </rPh>
    <phoneticPr fontId="3"/>
  </si>
  <si>
    <t>柿の木へのトタン巻き，電気柵設置</t>
    <rPh sb="0" eb="1">
      <t>カキ</t>
    </rPh>
    <rPh sb="2" eb="3">
      <t>キ</t>
    </rPh>
    <rPh sb="8" eb="9">
      <t>マ</t>
    </rPh>
    <rPh sb="11" eb="14">
      <t>デンキサク</t>
    </rPh>
    <rPh sb="14" eb="16">
      <t>セッチ</t>
    </rPh>
    <phoneticPr fontId="3"/>
  </si>
  <si>
    <t>秋保町長袋字山崎地内</t>
    <rPh sb="0" eb="3">
      <t>アキウマチ</t>
    </rPh>
    <rPh sb="3" eb="4">
      <t>ナガ</t>
    </rPh>
    <rPh sb="4" eb="5">
      <t>フクロ</t>
    </rPh>
    <rPh sb="5" eb="6">
      <t>アザ</t>
    </rPh>
    <rPh sb="6" eb="8">
      <t>ヤマザキ</t>
    </rPh>
    <rPh sb="8" eb="10">
      <t>チナイ</t>
    </rPh>
    <phoneticPr fontId="3"/>
  </si>
  <si>
    <t>ニジマス50～100匹</t>
    <rPh sb="10" eb="11">
      <t>ヒキ</t>
    </rPh>
    <phoneticPr fontId="3"/>
  </si>
  <si>
    <t>大倉バス停付近で目撃</t>
    <rPh sb="0" eb="2">
      <t>オオクラ</t>
    </rPh>
    <rPh sb="4" eb="5">
      <t>テイ</t>
    </rPh>
    <rPh sb="5" eb="7">
      <t>フキン</t>
    </rPh>
    <rPh sb="8" eb="10">
      <t>モクゲキ</t>
    </rPh>
    <phoneticPr fontId="3"/>
  </si>
  <si>
    <t>梨園</t>
    <rPh sb="0" eb="2">
      <t>ナシエン</t>
    </rPh>
    <phoneticPr fontId="3"/>
  </si>
  <si>
    <t>造成地</t>
    <rPh sb="0" eb="3">
      <t>ゾウセイチ</t>
    </rPh>
    <phoneticPr fontId="3"/>
  </si>
  <si>
    <t>南西に移動</t>
    <rPh sb="0" eb="2">
      <t>ナンセイ</t>
    </rPh>
    <rPh sb="3" eb="5">
      <t>イドウ</t>
    </rPh>
    <phoneticPr fontId="3"/>
  </si>
  <si>
    <t>ながつきの道上部道路から青麻神社方面へ</t>
    <rPh sb="5" eb="6">
      <t>ミチ</t>
    </rPh>
    <rPh sb="6" eb="8">
      <t>ジョウブ</t>
    </rPh>
    <rPh sb="8" eb="10">
      <t>ドウロ</t>
    </rPh>
    <rPh sb="12" eb="14">
      <t>アオソ</t>
    </rPh>
    <rPh sb="14" eb="16">
      <t>ジンジャ</t>
    </rPh>
    <rPh sb="16" eb="18">
      <t>ホウメン</t>
    </rPh>
    <phoneticPr fontId="3"/>
  </si>
  <si>
    <t>遠刈田温泉字上ノ原地内</t>
    <rPh sb="0" eb="3">
      <t>トオガッタ</t>
    </rPh>
    <rPh sb="3" eb="5">
      <t>オンセン</t>
    </rPh>
    <rPh sb="5" eb="6">
      <t>アザ</t>
    </rPh>
    <rPh sb="6" eb="7">
      <t>ウエ</t>
    </rPh>
    <rPh sb="8" eb="10">
      <t>ハラチ</t>
    </rPh>
    <rPh sb="10" eb="11">
      <t>ナイ</t>
    </rPh>
    <phoneticPr fontId="3"/>
  </si>
  <si>
    <t>菅谷字館付近</t>
    <rPh sb="0" eb="2">
      <t>スガヤ</t>
    </rPh>
    <rPh sb="2" eb="3">
      <t>アザ</t>
    </rPh>
    <rPh sb="3" eb="4">
      <t>ヤカタ</t>
    </rPh>
    <rPh sb="4" eb="6">
      <t>フキン</t>
    </rPh>
    <phoneticPr fontId="3"/>
  </si>
  <si>
    <t>菅谷台団地方面から県民の森方面へ</t>
    <rPh sb="0" eb="2">
      <t>スガヤ</t>
    </rPh>
    <rPh sb="2" eb="3">
      <t>ダイ</t>
    </rPh>
    <rPh sb="3" eb="5">
      <t>ダンチ</t>
    </rPh>
    <rPh sb="5" eb="7">
      <t>ホウメン</t>
    </rPh>
    <rPh sb="9" eb="11">
      <t>ケンミン</t>
    </rPh>
    <rPh sb="12" eb="13">
      <t>モリ</t>
    </rPh>
    <rPh sb="13" eb="15">
      <t>ホウメン</t>
    </rPh>
    <phoneticPr fontId="3"/>
  </si>
  <si>
    <t>根白石字小角屋敷前地内</t>
    <rPh sb="0" eb="3">
      <t>ネノシロイシ</t>
    </rPh>
    <rPh sb="3" eb="4">
      <t>アザ</t>
    </rPh>
    <rPh sb="4" eb="6">
      <t>オガク</t>
    </rPh>
    <rPh sb="6" eb="8">
      <t>ヤシキ</t>
    </rPh>
    <rPh sb="8" eb="9">
      <t>マエ</t>
    </rPh>
    <rPh sb="9" eb="11">
      <t>チナイ</t>
    </rPh>
    <phoneticPr fontId="3"/>
  </si>
  <si>
    <t>3頭</t>
    <rPh sb="1" eb="2">
      <t>トウ</t>
    </rPh>
    <phoneticPr fontId="3"/>
  </si>
  <si>
    <t>福岡深谷字金成山地内</t>
    <rPh sb="0" eb="2">
      <t>フクオカ</t>
    </rPh>
    <rPh sb="2" eb="4">
      <t>フカヤ</t>
    </rPh>
    <rPh sb="4" eb="5">
      <t>アザ</t>
    </rPh>
    <rPh sb="5" eb="7">
      <t>カンナリ</t>
    </rPh>
    <rPh sb="7" eb="8">
      <t>ヤマ</t>
    </rPh>
    <rPh sb="8" eb="10">
      <t>チナイ</t>
    </rPh>
    <phoneticPr fontId="3"/>
  </si>
  <si>
    <t>電気柵が荒らされた</t>
    <rPh sb="0" eb="3">
      <t>デンキサク</t>
    </rPh>
    <rPh sb="4" eb="5">
      <t>ア</t>
    </rPh>
    <phoneticPr fontId="3"/>
  </si>
  <si>
    <t>大字円田字猫松沢地内</t>
    <rPh sb="0" eb="2">
      <t>オオアザ</t>
    </rPh>
    <rPh sb="2" eb="4">
      <t>エンダ</t>
    </rPh>
    <rPh sb="4" eb="5">
      <t>アザ</t>
    </rPh>
    <rPh sb="5" eb="6">
      <t>ネコ</t>
    </rPh>
    <rPh sb="6" eb="8">
      <t>マツザワ</t>
    </rPh>
    <rPh sb="8" eb="10">
      <t>チナイ</t>
    </rPh>
    <phoneticPr fontId="3"/>
  </si>
  <si>
    <t>飼い犬への襲撃（死亡）</t>
    <rPh sb="0" eb="3">
      <t>カイイヌ</t>
    </rPh>
    <rPh sb="5" eb="7">
      <t>シュウゲキ</t>
    </rPh>
    <rPh sb="8" eb="10">
      <t>シボウ</t>
    </rPh>
    <phoneticPr fontId="3"/>
  </si>
  <si>
    <t>大河原</t>
    <rPh sb="0" eb="3">
      <t>オオカワラ</t>
    </rPh>
    <phoneticPr fontId="3"/>
  </si>
  <si>
    <t>柴田町</t>
    <rPh sb="0" eb="3">
      <t>シバタマチ</t>
    </rPh>
    <phoneticPr fontId="3"/>
  </si>
  <si>
    <t>大字本船道字鹿野周辺</t>
    <rPh sb="0" eb="2">
      <t>オオアザ</t>
    </rPh>
    <rPh sb="2" eb="4">
      <t>ホンセン</t>
    </rPh>
    <rPh sb="4" eb="5">
      <t>ミチ</t>
    </rPh>
    <rPh sb="5" eb="6">
      <t>アザ</t>
    </rPh>
    <rPh sb="6" eb="8">
      <t>シカノ</t>
    </rPh>
    <rPh sb="8" eb="10">
      <t>シュウヘン</t>
    </rPh>
    <phoneticPr fontId="3"/>
  </si>
  <si>
    <t>50cm前後</t>
    <rPh sb="4" eb="6">
      <t>ゼンゴ</t>
    </rPh>
    <phoneticPr fontId="3"/>
  </si>
  <si>
    <t>移動</t>
    <rPh sb="0" eb="2">
      <t>イドウ</t>
    </rPh>
    <phoneticPr fontId="3"/>
  </si>
  <si>
    <t>富谷市</t>
    <rPh sb="0" eb="2">
      <t>トミヤ</t>
    </rPh>
    <rPh sb="2" eb="3">
      <t>シ</t>
    </rPh>
    <phoneticPr fontId="3"/>
  </si>
  <si>
    <t>杜ノ橋地内</t>
    <rPh sb="0" eb="1">
      <t>モリ</t>
    </rPh>
    <rPh sb="2" eb="3">
      <t>ハシ</t>
    </rPh>
    <rPh sb="3" eb="5">
      <t>チナイ</t>
    </rPh>
    <phoneticPr fontId="3"/>
  </si>
  <si>
    <t>不明</t>
    <rPh sb="0" eb="2">
      <t>フメイ</t>
    </rPh>
    <phoneticPr fontId="3"/>
  </si>
  <si>
    <t>0700</t>
    <phoneticPr fontId="3"/>
  </si>
  <si>
    <t>デントコーン10m2</t>
    <phoneticPr fontId="3"/>
  </si>
  <si>
    <t>0740</t>
    <phoneticPr fontId="3"/>
  </si>
  <si>
    <t>1105</t>
    <phoneticPr fontId="3"/>
  </si>
  <si>
    <t>0805</t>
    <phoneticPr fontId="3"/>
  </si>
  <si>
    <t>トウモロコシ</t>
    <phoneticPr fontId="3"/>
  </si>
  <si>
    <t>2300</t>
    <phoneticPr fontId="3"/>
  </si>
  <si>
    <t>0530</t>
    <phoneticPr fontId="3"/>
  </si>
  <si>
    <t>ブルーベリー</t>
    <phoneticPr fontId="3"/>
  </si>
  <si>
    <t>2100</t>
    <phoneticPr fontId="3"/>
  </si>
  <si>
    <t>ゆきむすび</t>
    <phoneticPr fontId="3"/>
  </si>
  <si>
    <t>1200</t>
    <phoneticPr fontId="3"/>
  </si>
  <si>
    <t>デントコーン</t>
    <phoneticPr fontId="3"/>
  </si>
  <si>
    <t>0500</t>
    <phoneticPr fontId="3"/>
  </si>
  <si>
    <t>1730</t>
    <phoneticPr fontId="3"/>
  </si>
  <si>
    <t>2030</t>
    <phoneticPr fontId="3"/>
  </si>
  <si>
    <t>0900</t>
    <phoneticPr fontId="3"/>
  </si>
  <si>
    <t>カボチャ</t>
    <phoneticPr fontId="3"/>
  </si>
  <si>
    <t>1000</t>
    <phoneticPr fontId="3"/>
  </si>
  <si>
    <t>コンテナボックス</t>
    <phoneticPr fontId="3"/>
  </si>
  <si>
    <t>0930</t>
    <phoneticPr fontId="3"/>
  </si>
  <si>
    <t>0700</t>
    <phoneticPr fontId="3"/>
  </si>
  <si>
    <t>1730</t>
    <phoneticPr fontId="3"/>
  </si>
  <si>
    <t>0705</t>
    <phoneticPr fontId="3"/>
  </si>
  <si>
    <t>0830</t>
    <phoneticPr fontId="3"/>
  </si>
  <si>
    <t>0830</t>
    <phoneticPr fontId="3"/>
  </si>
  <si>
    <t>0730</t>
    <phoneticPr fontId="3"/>
  </si>
  <si>
    <t>0700</t>
    <phoneticPr fontId="3"/>
  </si>
  <si>
    <t>0630</t>
    <phoneticPr fontId="3"/>
  </si>
  <si>
    <t>1300</t>
    <phoneticPr fontId="3"/>
  </si>
  <si>
    <t>ラップサイレージ</t>
    <phoneticPr fontId="3"/>
  </si>
  <si>
    <t>1400</t>
    <phoneticPr fontId="3"/>
  </si>
  <si>
    <t>1530</t>
    <phoneticPr fontId="3"/>
  </si>
  <si>
    <t>0800</t>
    <phoneticPr fontId="3"/>
  </si>
  <si>
    <t>0900</t>
    <phoneticPr fontId="3"/>
  </si>
  <si>
    <t>1000</t>
    <phoneticPr fontId="3"/>
  </si>
  <si>
    <t>1755</t>
    <phoneticPr fontId="3"/>
  </si>
  <si>
    <t>0911</t>
    <phoneticPr fontId="3"/>
  </si>
  <si>
    <t>1953</t>
    <phoneticPr fontId="3"/>
  </si>
  <si>
    <t>1650</t>
    <phoneticPr fontId="3"/>
  </si>
  <si>
    <t>0605</t>
    <phoneticPr fontId="3"/>
  </si>
  <si>
    <t>0940</t>
    <phoneticPr fontId="3"/>
  </si>
  <si>
    <t>2100</t>
    <phoneticPr fontId="3"/>
  </si>
  <si>
    <t>1730</t>
    <phoneticPr fontId="3"/>
  </si>
  <si>
    <t>1207</t>
    <phoneticPr fontId="3"/>
  </si>
  <si>
    <t>0630</t>
    <phoneticPr fontId="3"/>
  </si>
  <si>
    <t>1855</t>
    <phoneticPr fontId="3"/>
  </si>
  <si>
    <t>1130</t>
    <phoneticPr fontId="3"/>
  </si>
  <si>
    <t>0957</t>
    <phoneticPr fontId="3"/>
  </si>
  <si>
    <t>1400</t>
    <phoneticPr fontId="3"/>
  </si>
  <si>
    <t>0643</t>
    <phoneticPr fontId="3"/>
  </si>
  <si>
    <t>0500</t>
    <phoneticPr fontId="3"/>
  </si>
  <si>
    <t>1630</t>
    <phoneticPr fontId="3"/>
  </si>
  <si>
    <t>1100</t>
    <phoneticPr fontId="3"/>
  </si>
  <si>
    <t>1201</t>
    <phoneticPr fontId="3"/>
  </si>
  <si>
    <t>1437</t>
    <phoneticPr fontId="3"/>
  </si>
  <si>
    <t>1750</t>
    <phoneticPr fontId="3"/>
  </si>
  <si>
    <t>1606</t>
    <phoneticPr fontId="3"/>
  </si>
  <si>
    <t>2300</t>
    <phoneticPr fontId="3"/>
  </si>
  <si>
    <t>デントコーン</t>
    <phoneticPr fontId="3"/>
  </si>
  <si>
    <t>デントコーン15アール</t>
    <phoneticPr fontId="3"/>
  </si>
  <si>
    <t>1745</t>
    <phoneticPr fontId="3"/>
  </si>
  <si>
    <t>1600</t>
    <phoneticPr fontId="3"/>
  </si>
  <si>
    <t>1530</t>
    <phoneticPr fontId="3"/>
  </si>
  <si>
    <t>2200</t>
    <phoneticPr fontId="3"/>
  </si>
  <si>
    <t>0900</t>
    <phoneticPr fontId="3"/>
  </si>
  <si>
    <t>1450</t>
    <phoneticPr fontId="3"/>
  </si>
  <si>
    <t>0740</t>
    <phoneticPr fontId="3"/>
  </si>
  <si>
    <t>1255</t>
    <phoneticPr fontId="3"/>
  </si>
  <si>
    <t>2040</t>
    <phoneticPr fontId="3"/>
  </si>
  <si>
    <t>1510</t>
    <phoneticPr fontId="3"/>
  </si>
  <si>
    <t>1640</t>
    <phoneticPr fontId="3"/>
  </si>
  <si>
    <t>0724</t>
    <phoneticPr fontId="3"/>
  </si>
  <si>
    <t>0915</t>
    <phoneticPr fontId="3"/>
  </si>
  <si>
    <t>0730</t>
    <phoneticPr fontId="3"/>
  </si>
  <si>
    <t>1645</t>
    <phoneticPr fontId="3"/>
  </si>
  <si>
    <t>0710</t>
    <phoneticPr fontId="3"/>
  </si>
  <si>
    <t>0030</t>
    <phoneticPr fontId="3"/>
  </si>
  <si>
    <t>1700</t>
    <phoneticPr fontId="3"/>
  </si>
  <si>
    <t>0900</t>
    <phoneticPr fontId="3"/>
  </si>
  <si>
    <t>0845</t>
    <phoneticPr fontId="3"/>
  </si>
  <si>
    <t>1910</t>
    <phoneticPr fontId="3"/>
  </si>
  <si>
    <t>2320</t>
    <phoneticPr fontId="3"/>
  </si>
  <si>
    <t>1930</t>
    <phoneticPr fontId="3"/>
  </si>
  <si>
    <t>1350</t>
    <phoneticPr fontId="3"/>
  </si>
  <si>
    <t>1552</t>
    <phoneticPr fontId="3"/>
  </si>
  <si>
    <t>2000</t>
    <phoneticPr fontId="3"/>
  </si>
  <si>
    <t>デントコーン</t>
    <phoneticPr fontId="3"/>
  </si>
  <si>
    <t>1555</t>
    <phoneticPr fontId="3"/>
  </si>
  <si>
    <t>1050</t>
    <phoneticPr fontId="3"/>
  </si>
  <si>
    <t>0550</t>
    <phoneticPr fontId="3"/>
  </si>
  <si>
    <t>1730</t>
    <phoneticPr fontId="3"/>
  </si>
  <si>
    <t>0130</t>
    <phoneticPr fontId="3"/>
  </si>
  <si>
    <t>0030</t>
    <phoneticPr fontId="3"/>
  </si>
  <si>
    <t>1500</t>
    <phoneticPr fontId="3"/>
  </si>
  <si>
    <t>0750</t>
    <phoneticPr fontId="3"/>
  </si>
  <si>
    <t>1300</t>
    <phoneticPr fontId="3"/>
  </si>
  <si>
    <t>0655</t>
    <phoneticPr fontId="3"/>
  </si>
  <si>
    <t>0400</t>
    <phoneticPr fontId="3"/>
  </si>
  <si>
    <t>ナシ2.5アール</t>
    <phoneticPr fontId="3"/>
  </si>
  <si>
    <t>0930</t>
    <phoneticPr fontId="3"/>
  </si>
  <si>
    <t>1740</t>
    <phoneticPr fontId="3"/>
  </si>
  <si>
    <t>0600</t>
    <phoneticPr fontId="3"/>
  </si>
  <si>
    <t>0900</t>
    <phoneticPr fontId="3"/>
  </si>
  <si>
    <t>1715</t>
    <phoneticPr fontId="3"/>
  </si>
  <si>
    <t>1935</t>
    <phoneticPr fontId="3"/>
  </si>
  <si>
    <t>1320</t>
    <phoneticPr fontId="3"/>
  </si>
  <si>
    <t>松島町</t>
    <rPh sb="0" eb="3">
      <t>マツシママチ</t>
    </rPh>
    <phoneticPr fontId="3"/>
  </si>
  <si>
    <t>松島字鬼膝附付近</t>
    <rPh sb="0" eb="2">
      <t>マツシマ</t>
    </rPh>
    <rPh sb="2" eb="3">
      <t>アザ</t>
    </rPh>
    <rPh sb="3" eb="4">
      <t>オニ</t>
    </rPh>
    <rPh sb="4" eb="5">
      <t>ヒザ</t>
    </rPh>
    <rPh sb="6" eb="8">
      <t>フキン</t>
    </rPh>
    <phoneticPr fontId="3"/>
  </si>
  <si>
    <t>道路</t>
    <rPh sb="0" eb="2">
      <t>ドウロ</t>
    </rPh>
    <phoneticPr fontId="3"/>
  </si>
  <si>
    <t>100cm以上</t>
    <rPh sb="5" eb="7">
      <t>イジョウ</t>
    </rPh>
    <phoneticPr fontId="3"/>
  </si>
  <si>
    <t>移動</t>
    <rPh sb="0" eb="2">
      <t>イドウ</t>
    </rPh>
    <phoneticPr fontId="3"/>
  </si>
  <si>
    <t>山林へ</t>
    <rPh sb="0" eb="2">
      <t>サンリン</t>
    </rPh>
    <phoneticPr fontId="3"/>
  </si>
  <si>
    <t>0800</t>
    <phoneticPr fontId="3"/>
  </si>
  <si>
    <t>花山字草木沢角間地内</t>
    <rPh sb="0" eb="2">
      <t>ハナヤマ</t>
    </rPh>
    <rPh sb="2" eb="3">
      <t>アザ</t>
    </rPh>
    <rPh sb="3" eb="6">
      <t>クサキサワ</t>
    </rPh>
    <rPh sb="6" eb="7">
      <t>カド</t>
    </rPh>
    <rPh sb="7" eb="8">
      <t>アイダ</t>
    </rPh>
    <rPh sb="8" eb="10">
      <t>チナイ</t>
    </rPh>
    <phoneticPr fontId="3"/>
  </si>
  <si>
    <t>不明</t>
    <rPh sb="0" eb="2">
      <t>フメイ</t>
    </rPh>
    <phoneticPr fontId="3"/>
  </si>
  <si>
    <t>食痕</t>
    <rPh sb="0" eb="2">
      <t>ショッコン</t>
    </rPh>
    <phoneticPr fontId="3"/>
  </si>
  <si>
    <t>栗</t>
    <rPh sb="0" eb="1">
      <t>クリ</t>
    </rPh>
    <phoneticPr fontId="3"/>
  </si>
  <si>
    <t>0700</t>
    <phoneticPr fontId="3"/>
  </si>
  <si>
    <t>金成津久毛岩崎山根地内</t>
    <rPh sb="0" eb="2">
      <t>カンナリ</t>
    </rPh>
    <rPh sb="2" eb="5">
      <t>ツクモ</t>
    </rPh>
    <rPh sb="5" eb="7">
      <t>イワサキ</t>
    </rPh>
    <rPh sb="7" eb="9">
      <t>ヤマネ</t>
    </rPh>
    <rPh sb="9" eb="10">
      <t>チ</t>
    </rPh>
    <rPh sb="10" eb="11">
      <t>ナイ</t>
    </rPh>
    <phoneticPr fontId="3"/>
  </si>
  <si>
    <t>１０～１５ｃｍ</t>
    <phoneticPr fontId="3"/>
  </si>
  <si>
    <t>1330</t>
    <phoneticPr fontId="3"/>
  </si>
  <si>
    <t>栗駒稲屋敷地内</t>
    <rPh sb="0" eb="2">
      <t>クリコマ</t>
    </rPh>
    <rPh sb="2" eb="3">
      <t>イネ</t>
    </rPh>
    <rPh sb="3" eb="5">
      <t>ヤシキ</t>
    </rPh>
    <rPh sb="5" eb="7">
      <t>チナイ</t>
    </rPh>
    <phoneticPr fontId="3"/>
  </si>
  <si>
    <t>農業施設</t>
    <rPh sb="0" eb="2">
      <t>ノウギョウ</t>
    </rPh>
    <rPh sb="2" eb="4">
      <t>シセツ</t>
    </rPh>
    <phoneticPr fontId="3"/>
  </si>
  <si>
    <t>牛の飼料</t>
    <rPh sb="0" eb="1">
      <t>ウシ</t>
    </rPh>
    <rPh sb="2" eb="4">
      <t>シリョウ</t>
    </rPh>
    <phoneticPr fontId="3"/>
  </si>
  <si>
    <t>2120</t>
    <phoneticPr fontId="3"/>
  </si>
  <si>
    <t>花山草木沢桧松地内</t>
    <rPh sb="0" eb="2">
      <t>ハナヤマ</t>
    </rPh>
    <rPh sb="2" eb="5">
      <t>クサキサワ</t>
    </rPh>
    <rPh sb="5" eb="6">
      <t>ヒノキ</t>
    </rPh>
    <rPh sb="6" eb="7">
      <t>マツ</t>
    </rPh>
    <rPh sb="7" eb="9">
      <t>チナイ</t>
    </rPh>
    <phoneticPr fontId="3"/>
  </si>
  <si>
    <t>70cm前後</t>
    <rPh sb="4" eb="6">
      <t>ゼンゴ</t>
    </rPh>
    <phoneticPr fontId="3"/>
  </si>
  <si>
    <t>移動</t>
    <rPh sb="0" eb="2">
      <t>イドウ</t>
    </rPh>
    <phoneticPr fontId="3"/>
  </si>
  <si>
    <t>0840</t>
    <phoneticPr fontId="3"/>
  </si>
  <si>
    <t>栗駒文字上荒屋敷地内</t>
    <rPh sb="0" eb="2">
      <t>クリコマ</t>
    </rPh>
    <rPh sb="2" eb="4">
      <t>モジ</t>
    </rPh>
    <rPh sb="4" eb="5">
      <t>ウエ</t>
    </rPh>
    <rPh sb="5" eb="8">
      <t>アラヤシキ</t>
    </rPh>
    <rPh sb="8" eb="10">
      <t>チナイ</t>
    </rPh>
    <phoneticPr fontId="3"/>
  </si>
  <si>
    <t>その他</t>
    <rPh sb="2" eb="3">
      <t>タ</t>
    </rPh>
    <phoneticPr fontId="3"/>
  </si>
  <si>
    <t>宅地裏</t>
    <rPh sb="0" eb="2">
      <t>タクチ</t>
    </rPh>
    <rPh sb="2" eb="3">
      <t>ウラ</t>
    </rPh>
    <phoneticPr fontId="3"/>
  </si>
  <si>
    <t>0800</t>
    <phoneticPr fontId="3"/>
  </si>
  <si>
    <t>花山字草木沢角間地内</t>
    <rPh sb="0" eb="2">
      <t>ハナヤマ</t>
    </rPh>
    <rPh sb="2" eb="3">
      <t>アザ</t>
    </rPh>
    <rPh sb="3" eb="6">
      <t>クサキサワ</t>
    </rPh>
    <rPh sb="6" eb="8">
      <t>カクマ</t>
    </rPh>
    <rPh sb="8" eb="9">
      <t>チ</t>
    </rPh>
    <rPh sb="9" eb="10">
      <t>ナイ</t>
    </rPh>
    <phoneticPr fontId="3"/>
  </si>
  <si>
    <t>畑</t>
    <rPh sb="0" eb="1">
      <t>ハタケ</t>
    </rPh>
    <phoneticPr fontId="3"/>
  </si>
  <si>
    <t>0700</t>
    <phoneticPr fontId="3"/>
  </si>
  <si>
    <t>花山字草木沢日向山地内</t>
    <rPh sb="0" eb="2">
      <t>ハナヤマ</t>
    </rPh>
    <rPh sb="2" eb="3">
      <t>アザ</t>
    </rPh>
    <rPh sb="3" eb="6">
      <t>クサキサワ</t>
    </rPh>
    <rPh sb="6" eb="8">
      <t>ヒナタ</t>
    </rPh>
    <rPh sb="8" eb="9">
      <t>ヤマ</t>
    </rPh>
    <rPh sb="9" eb="11">
      <t>チナイ</t>
    </rPh>
    <phoneticPr fontId="3"/>
  </si>
  <si>
    <t>里芋他</t>
    <rPh sb="0" eb="2">
      <t>サトイモ</t>
    </rPh>
    <rPh sb="2" eb="3">
      <t>ホカ</t>
    </rPh>
    <phoneticPr fontId="3"/>
  </si>
  <si>
    <t>１０～２０ｃｍ</t>
    <phoneticPr fontId="3"/>
  </si>
  <si>
    <t>戸倉字荒町地内</t>
    <rPh sb="0" eb="2">
      <t>トクラ</t>
    </rPh>
    <rPh sb="2" eb="3">
      <t>アザ</t>
    </rPh>
    <rPh sb="3" eb="5">
      <t>アラマチ</t>
    </rPh>
    <rPh sb="5" eb="7">
      <t>チナイ</t>
    </rPh>
    <phoneticPr fontId="3"/>
  </si>
  <si>
    <t>道路</t>
    <rPh sb="0" eb="2">
      <t>ドウロ</t>
    </rPh>
    <phoneticPr fontId="3"/>
  </si>
  <si>
    <t>100cm以上</t>
    <rPh sb="5" eb="7">
      <t>イジョウ</t>
    </rPh>
    <phoneticPr fontId="3"/>
  </si>
  <si>
    <t>山林へ</t>
    <rPh sb="0" eb="2">
      <t>サンリン</t>
    </rPh>
    <phoneticPr fontId="3"/>
  </si>
  <si>
    <t>0800</t>
    <phoneticPr fontId="3"/>
  </si>
  <si>
    <t>0745</t>
    <phoneticPr fontId="3"/>
  </si>
  <si>
    <t>館山１丁目地内</t>
    <rPh sb="0" eb="2">
      <t>タテヤマ</t>
    </rPh>
    <rPh sb="3" eb="5">
      <t>チョウメ</t>
    </rPh>
    <rPh sb="5" eb="7">
      <t>チナイ</t>
    </rPh>
    <phoneticPr fontId="3"/>
  </si>
  <si>
    <t>砂地</t>
    <rPh sb="0" eb="2">
      <t>スナチ</t>
    </rPh>
    <phoneticPr fontId="3"/>
  </si>
  <si>
    <t>約１８ｃｍ</t>
    <rPh sb="0" eb="1">
      <t>ヤク</t>
    </rPh>
    <phoneticPr fontId="3"/>
  </si>
  <si>
    <t>1646</t>
    <phoneticPr fontId="3"/>
  </si>
  <si>
    <t>上東側</t>
    <rPh sb="0" eb="1">
      <t>ウエ</t>
    </rPh>
    <rPh sb="1" eb="3">
      <t>ヒガシガワ</t>
    </rPh>
    <phoneticPr fontId="3"/>
  </si>
  <si>
    <t>1310</t>
    <phoneticPr fontId="3"/>
  </si>
  <si>
    <t>和野地内</t>
    <rPh sb="0" eb="2">
      <t>ワノ</t>
    </rPh>
    <rPh sb="2" eb="4">
      <t>チナイ</t>
    </rPh>
    <phoneticPr fontId="3"/>
  </si>
  <si>
    <t>山林</t>
    <rPh sb="0" eb="2">
      <t>サンリン</t>
    </rPh>
    <phoneticPr fontId="3"/>
  </si>
  <si>
    <t>2000</t>
    <phoneticPr fontId="3"/>
  </si>
  <si>
    <t>唐桑町上川原</t>
    <rPh sb="0" eb="3">
      <t>カラクワチョウ</t>
    </rPh>
    <rPh sb="3" eb="4">
      <t>カミ</t>
    </rPh>
    <rPh sb="4" eb="6">
      <t>カワハラ</t>
    </rPh>
    <phoneticPr fontId="3"/>
  </si>
  <si>
    <t>1035</t>
    <phoneticPr fontId="3"/>
  </si>
  <si>
    <t>落合地内</t>
    <rPh sb="0" eb="2">
      <t>オチアイ</t>
    </rPh>
    <rPh sb="2" eb="4">
      <t>チナイ</t>
    </rPh>
    <phoneticPr fontId="3"/>
  </si>
  <si>
    <t>宅地</t>
    <rPh sb="0" eb="2">
      <t>タクチ</t>
    </rPh>
    <phoneticPr fontId="3"/>
  </si>
  <si>
    <t>1850</t>
    <phoneticPr fontId="3"/>
  </si>
  <si>
    <t>唐桑町只越地内</t>
    <rPh sb="0" eb="2">
      <t>カラクワ</t>
    </rPh>
    <rPh sb="2" eb="3">
      <t>マチ</t>
    </rPh>
    <rPh sb="3" eb="5">
      <t>タダコシ</t>
    </rPh>
    <rPh sb="5" eb="7">
      <t>チナイ</t>
    </rPh>
    <phoneticPr fontId="3"/>
  </si>
  <si>
    <t>南へ</t>
    <rPh sb="0" eb="1">
      <t>ミナミ</t>
    </rPh>
    <phoneticPr fontId="3"/>
  </si>
  <si>
    <t>1940</t>
    <phoneticPr fontId="3"/>
  </si>
  <si>
    <t>唐桑町堂角地内</t>
    <rPh sb="0" eb="2">
      <t>カラクワ</t>
    </rPh>
    <rPh sb="2" eb="3">
      <t>マチ</t>
    </rPh>
    <rPh sb="3" eb="5">
      <t>ドウカク</t>
    </rPh>
    <rPh sb="5" eb="7">
      <t>チナイ</t>
    </rPh>
    <phoneticPr fontId="3"/>
  </si>
  <si>
    <t>北へ</t>
    <rPh sb="0" eb="1">
      <t>キタ</t>
    </rPh>
    <phoneticPr fontId="3"/>
  </si>
  <si>
    <t>0736</t>
    <phoneticPr fontId="3"/>
  </si>
  <si>
    <t>唐桑町大畑地内</t>
    <rPh sb="0" eb="2">
      <t>カラクワ</t>
    </rPh>
    <rPh sb="2" eb="3">
      <t>マチ</t>
    </rPh>
    <rPh sb="3" eb="5">
      <t>オオハタ</t>
    </rPh>
    <rPh sb="5" eb="7">
      <t>チナイ</t>
    </rPh>
    <phoneticPr fontId="3"/>
  </si>
  <si>
    <t>1630</t>
    <phoneticPr fontId="3"/>
  </si>
  <si>
    <t>早稲谷地内</t>
    <rPh sb="0" eb="2">
      <t>ワセ</t>
    </rPh>
    <rPh sb="2" eb="3">
      <t>タニ</t>
    </rPh>
    <rPh sb="3" eb="5">
      <t>チナイ</t>
    </rPh>
    <phoneticPr fontId="3"/>
  </si>
  <si>
    <t>0725</t>
    <phoneticPr fontId="3"/>
  </si>
  <si>
    <t>田中地内</t>
    <rPh sb="0" eb="2">
      <t>タナカ</t>
    </rPh>
    <rPh sb="2" eb="4">
      <t>チナイ</t>
    </rPh>
    <phoneticPr fontId="3"/>
  </si>
  <si>
    <t>1430</t>
    <phoneticPr fontId="3"/>
  </si>
  <si>
    <t>磯草地内</t>
    <rPh sb="0" eb="2">
      <t>イソクサ</t>
    </rPh>
    <rPh sb="2" eb="4">
      <t>チナイ</t>
    </rPh>
    <phoneticPr fontId="3"/>
  </si>
  <si>
    <t>0500</t>
    <phoneticPr fontId="3"/>
  </si>
  <si>
    <t>川上地内</t>
    <rPh sb="0" eb="2">
      <t>カワカミ</t>
    </rPh>
    <rPh sb="2" eb="4">
      <t>チナイ</t>
    </rPh>
    <phoneticPr fontId="3"/>
  </si>
  <si>
    <t>1200</t>
    <phoneticPr fontId="3"/>
  </si>
  <si>
    <t>浪坂地内</t>
    <rPh sb="0" eb="1">
      <t>ナミ</t>
    </rPh>
    <rPh sb="1" eb="2">
      <t>サカ</t>
    </rPh>
    <rPh sb="2" eb="4">
      <t>チナイ</t>
    </rPh>
    <phoneticPr fontId="3"/>
  </si>
  <si>
    <t>丘陵</t>
    <rPh sb="0" eb="1">
      <t>オカ</t>
    </rPh>
    <phoneticPr fontId="3"/>
  </si>
  <si>
    <t>西へ</t>
    <rPh sb="0" eb="1">
      <t>ニシ</t>
    </rPh>
    <phoneticPr fontId="3"/>
  </si>
  <si>
    <t>0125</t>
    <phoneticPr fontId="3"/>
  </si>
  <si>
    <t>蔵底地内</t>
    <rPh sb="0" eb="2">
      <t>クラソコ</t>
    </rPh>
    <rPh sb="2" eb="4">
      <t>チナイ</t>
    </rPh>
    <phoneticPr fontId="3"/>
  </si>
  <si>
    <t>2050</t>
    <phoneticPr fontId="3"/>
  </si>
  <si>
    <t>仙台市青葉区</t>
    <rPh sb="0" eb="3">
      <t>センダイシ</t>
    </rPh>
    <rPh sb="3" eb="6">
      <t>アオバク</t>
    </rPh>
    <phoneticPr fontId="3"/>
  </si>
  <si>
    <t>郷六字沼田地内</t>
    <rPh sb="0" eb="1">
      <t>キョウ</t>
    </rPh>
    <rPh sb="1" eb="2">
      <t>ロク</t>
    </rPh>
    <rPh sb="2" eb="3">
      <t>アザ</t>
    </rPh>
    <rPh sb="3" eb="5">
      <t>ヌマタ</t>
    </rPh>
    <rPh sb="5" eb="6">
      <t>チ</t>
    </rPh>
    <rPh sb="6" eb="7">
      <t>ナイ</t>
    </rPh>
    <phoneticPr fontId="3"/>
  </si>
  <si>
    <t>屋敷内</t>
    <rPh sb="0" eb="3">
      <t>ヤシキナイ</t>
    </rPh>
    <phoneticPr fontId="3"/>
  </si>
  <si>
    <t>ブドウ</t>
    <phoneticPr fontId="3"/>
  </si>
  <si>
    <t>大和町</t>
    <rPh sb="0" eb="3">
      <t>タイワチョウ</t>
    </rPh>
    <phoneticPr fontId="3"/>
  </si>
  <si>
    <t>宮床字磯ヶ沢地内</t>
    <rPh sb="0" eb="1">
      <t>ミヤ</t>
    </rPh>
    <rPh sb="1" eb="2">
      <t>ユカ</t>
    </rPh>
    <rPh sb="2" eb="3">
      <t>アザ</t>
    </rPh>
    <rPh sb="3" eb="4">
      <t>イソ</t>
    </rPh>
    <rPh sb="5" eb="6">
      <t>サワ</t>
    </rPh>
    <rPh sb="6" eb="8">
      <t>チナイ</t>
    </rPh>
    <phoneticPr fontId="3"/>
  </si>
  <si>
    <t>有害鳥獣捕獲を申請予定</t>
    <rPh sb="0" eb="2">
      <t>ユウガイ</t>
    </rPh>
    <rPh sb="2" eb="4">
      <t>チョウジュウ</t>
    </rPh>
    <rPh sb="4" eb="6">
      <t>ホカク</t>
    </rPh>
    <rPh sb="7" eb="9">
      <t>シンセイ</t>
    </rPh>
    <rPh sb="9" eb="11">
      <t>ヨテイ</t>
    </rPh>
    <phoneticPr fontId="3"/>
  </si>
  <si>
    <t>吉田字日水地内</t>
    <rPh sb="0" eb="2">
      <t>ヨシダ</t>
    </rPh>
    <rPh sb="2" eb="3">
      <t>アザ</t>
    </rPh>
    <rPh sb="3" eb="5">
      <t>ニッスイ</t>
    </rPh>
    <rPh sb="5" eb="7">
      <t>チナイ</t>
    </rPh>
    <phoneticPr fontId="3"/>
  </si>
  <si>
    <t>有害鳥獣捕獲を検討</t>
    <rPh sb="0" eb="2">
      <t>ユウガイ</t>
    </rPh>
    <rPh sb="2" eb="4">
      <t>チョウジュウ</t>
    </rPh>
    <rPh sb="4" eb="6">
      <t>ホカク</t>
    </rPh>
    <rPh sb="7" eb="9">
      <t>ケントウ</t>
    </rPh>
    <phoneticPr fontId="3"/>
  </si>
  <si>
    <t>0930</t>
    <phoneticPr fontId="3"/>
  </si>
  <si>
    <t>花山字草木沢坂下地内</t>
    <rPh sb="0" eb="2">
      <t>ハナヤマ</t>
    </rPh>
    <rPh sb="2" eb="3">
      <t>アザ</t>
    </rPh>
    <rPh sb="3" eb="6">
      <t>クサキサワ</t>
    </rPh>
    <rPh sb="6" eb="8">
      <t>サカシタ</t>
    </rPh>
    <rPh sb="8" eb="10">
      <t>チナイ</t>
    </rPh>
    <phoneticPr fontId="3"/>
  </si>
  <si>
    <t>銀鮭</t>
    <rPh sb="0" eb="1">
      <t>ギン</t>
    </rPh>
    <rPh sb="1" eb="2">
      <t>サケ</t>
    </rPh>
    <phoneticPr fontId="3"/>
  </si>
  <si>
    <t>足跡</t>
    <rPh sb="0" eb="2">
      <t>アシアト</t>
    </rPh>
    <phoneticPr fontId="3"/>
  </si>
  <si>
    <t>１０ｃｍ以上</t>
    <rPh sb="4" eb="6">
      <t>イジョウ</t>
    </rPh>
    <phoneticPr fontId="3"/>
  </si>
  <si>
    <t>広報・看板等で注意喚起</t>
    <rPh sb="0" eb="2">
      <t>コウホウ</t>
    </rPh>
    <rPh sb="3" eb="6">
      <t>カンバントウ</t>
    </rPh>
    <rPh sb="7" eb="9">
      <t>チュウイ</t>
    </rPh>
    <rPh sb="9" eb="10">
      <t>カン</t>
    </rPh>
    <rPh sb="10" eb="11">
      <t>オ</t>
    </rPh>
    <phoneticPr fontId="3"/>
  </si>
  <si>
    <t>草刈り</t>
    <rPh sb="0" eb="2">
      <t>クサカ</t>
    </rPh>
    <phoneticPr fontId="3"/>
  </si>
  <si>
    <t>1340</t>
    <phoneticPr fontId="3"/>
  </si>
  <si>
    <t>栗駒中野瀧沢堤下地内</t>
    <rPh sb="0" eb="2">
      <t>クリコマ</t>
    </rPh>
    <rPh sb="2" eb="3">
      <t>ナカ</t>
    </rPh>
    <rPh sb="3" eb="4">
      <t>ノ</t>
    </rPh>
    <rPh sb="4" eb="6">
      <t>タキサワ</t>
    </rPh>
    <rPh sb="6" eb="8">
      <t>ツツミシタ</t>
    </rPh>
    <rPh sb="8" eb="10">
      <t>チナイ</t>
    </rPh>
    <phoneticPr fontId="3"/>
  </si>
  <si>
    <t>1015</t>
    <phoneticPr fontId="3"/>
  </si>
  <si>
    <t>築館字下宮野大仏地内</t>
    <rPh sb="0" eb="2">
      <t>ツキダテ</t>
    </rPh>
    <rPh sb="2" eb="3">
      <t>アザ</t>
    </rPh>
    <rPh sb="3" eb="4">
      <t>シタ</t>
    </rPh>
    <rPh sb="4" eb="6">
      <t>ミヤノ</t>
    </rPh>
    <rPh sb="6" eb="8">
      <t>ダイブツ</t>
    </rPh>
    <rPh sb="8" eb="10">
      <t>チナイ</t>
    </rPh>
    <phoneticPr fontId="3"/>
  </si>
  <si>
    <t>広報・看板等で注意喚起</t>
    <rPh sb="0" eb="2">
      <t>コウホウ</t>
    </rPh>
    <rPh sb="3" eb="6">
      <t>カンバントウ</t>
    </rPh>
    <rPh sb="7" eb="9">
      <t>チュウイ</t>
    </rPh>
    <rPh sb="9" eb="11">
      <t>カンキ</t>
    </rPh>
    <phoneticPr fontId="3"/>
  </si>
  <si>
    <t>0825</t>
    <phoneticPr fontId="3"/>
  </si>
  <si>
    <t>栗駒沼倉薄木地内</t>
    <rPh sb="0" eb="2">
      <t>クリコマ</t>
    </rPh>
    <rPh sb="2" eb="4">
      <t>ヌマクラ</t>
    </rPh>
    <rPh sb="4" eb="5">
      <t>ウス</t>
    </rPh>
    <rPh sb="5" eb="6">
      <t>キ</t>
    </rPh>
    <rPh sb="6" eb="8">
      <t>チナイ</t>
    </rPh>
    <phoneticPr fontId="3"/>
  </si>
  <si>
    <t>田</t>
    <rPh sb="0" eb="1">
      <t>タ</t>
    </rPh>
    <phoneticPr fontId="3"/>
  </si>
  <si>
    <t>田へ</t>
    <rPh sb="0" eb="1">
      <t>タ</t>
    </rPh>
    <phoneticPr fontId="3"/>
  </si>
  <si>
    <t>1500</t>
    <phoneticPr fontId="3"/>
  </si>
  <si>
    <t>花山字本沢沼山地内</t>
    <rPh sb="0" eb="3">
      <t>ハナヤマアザ</t>
    </rPh>
    <rPh sb="3" eb="5">
      <t>モトサワ</t>
    </rPh>
    <rPh sb="5" eb="6">
      <t>ヌマ</t>
    </rPh>
    <rPh sb="6" eb="7">
      <t>ヤマ</t>
    </rPh>
    <rPh sb="7" eb="9">
      <t>チナイ</t>
    </rPh>
    <phoneticPr fontId="3"/>
  </si>
  <si>
    <t>栗，人身被害</t>
    <rPh sb="0" eb="1">
      <t>クリ</t>
    </rPh>
    <rPh sb="2" eb="4">
      <t>ジンシン</t>
    </rPh>
    <rPh sb="4" eb="6">
      <t>ヒガイ</t>
    </rPh>
    <phoneticPr fontId="3"/>
  </si>
  <si>
    <t>1000</t>
    <phoneticPr fontId="3"/>
  </si>
  <si>
    <t>栗駒文字新櫃下</t>
    <rPh sb="0" eb="2">
      <t>クリコマ</t>
    </rPh>
    <rPh sb="2" eb="4">
      <t>モンジ</t>
    </rPh>
    <rPh sb="4" eb="5">
      <t>シン</t>
    </rPh>
    <rPh sb="5" eb="6">
      <t>ヒツ</t>
    </rPh>
    <rPh sb="6" eb="7">
      <t>シタ</t>
    </rPh>
    <phoneticPr fontId="3"/>
  </si>
  <si>
    <t>河川</t>
    <rPh sb="0" eb="2">
      <t>カセン</t>
    </rPh>
    <phoneticPr fontId="3"/>
  </si>
  <si>
    <t>1635</t>
    <phoneticPr fontId="3"/>
  </si>
  <si>
    <t>築館字芋埣八ツ又地内</t>
    <rPh sb="0" eb="2">
      <t>ツキダテ</t>
    </rPh>
    <rPh sb="2" eb="3">
      <t>アザ</t>
    </rPh>
    <rPh sb="3" eb="5">
      <t>イモゾネ</t>
    </rPh>
    <rPh sb="5" eb="6">
      <t>ヤ</t>
    </rPh>
    <rPh sb="7" eb="8">
      <t>マタ</t>
    </rPh>
    <rPh sb="8" eb="10">
      <t>チナイ</t>
    </rPh>
    <phoneticPr fontId="3"/>
  </si>
  <si>
    <t>金成姉歯小沢田地内</t>
    <rPh sb="0" eb="2">
      <t>カンナリ</t>
    </rPh>
    <rPh sb="2" eb="4">
      <t>アネハ</t>
    </rPh>
    <rPh sb="4" eb="6">
      <t>オザワ</t>
    </rPh>
    <rPh sb="6" eb="7">
      <t>タ</t>
    </rPh>
    <rPh sb="7" eb="9">
      <t>チナイ</t>
    </rPh>
    <phoneticPr fontId="3"/>
  </si>
  <si>
    <t>東へ</t>
    <rPh sb="0" eb="1">
      <t>ヒガシ</t>
    </rPh>
    <phoneticPr fontId="3"/>
  </si>
  <si>
    <t>芋沢字栗生沢東地内</t>
    <rPh sb="0" eb="2">
      <t>イモザワ</t>
    </rPh>
    <rPh sb="2" eb="3">
      <t>アザ</t>
    </rPh>
    <rPh sb="3" eb="5">
      <t>クリュウ</t>
    </rPh>
    <rPh sb="5" eb="6">
      <t>サワ</t>
    </rPh>
    <rPh sb="6" eb="7">
      <t>ヒガシ</t>
    </rPh>
    <rPh sb="7" eb="9">
      <t>チナイ</t>
    </rPh>
    <phoneticPr fontId="3"/>
  </si>
  <si>
    <t>柿・栗</t>
    <rPh sb="0" eb="1">
      <t>カキ</t>
    </rPh>
    <rPh sb="2" eb="3">
      <t>クリ</t>
    </rPh>
    <phoneticPr fontId="3"/>
  </si>
  <si>
    <t>0500</t>
    <phoneticPr fontId="3"/>
  </si>
  <si>
    <t>色麻町</t>
    <rPh sb="0" eb="3">
      <t>シカマチョウ</t>
    </rPh>
    <phoneticPr fontId="3"/>
  </si>
  <si>
    <t>王城寺字権三前地内</t>
    <rPh sb="0" eb="1">
      <t>オウ</t>
    </rPh>
    <rPh sb="1" eb="2">
      <t>シロ</t>
    </rPh>
    <rPh sb="2" eb="3">
      <t>テラ</t>
    </rPh>
    <rPh sb="3" eb="4">
      <t>アザ</t>
    </rPh>
    <rPh sb="4" eb="5">
      <t>ケン</t>
    </rPh>
    <rPh sb="5" eb="6">
      <t>サン</t>
    </rPh>
    <rPh sb="6" eb="7">
      <t>マエ</t>
    </rPh>
    <rPh sb="7" eb="8">
      <t>チ</t>
    </rPh>
    <rPh sb="8" eb="9">
      <t>ナイ</t>
    </rPh>
    <phoneticPr fontId="3"/>
  </si>
  <si>
    <t>ネギ他</t>
    <rPh sb="2" eb="3">
      <t>ホカ</t>
    </rPh>
    <phoneticPr fontId="3"/>
  </si>
  <si>
    <t>18cm</t>
    <phoneticPr fontId="3"/>
  </si>
  <si>
    <t>0530</t>
    <phoneticPr fontId="3"/>
  </si>
  <si>
    <t>大崎市</t>
    <rPh sb="0" eb="3">
      <t>オオサキシ</t>
    </rPh>
    <phoneticPr fontId="3"/>
  </si>
  <si>
    <t>岩出山池月字上一栗根岸地内</t>
    <rPh sb="0" eb="3">
      <t>イワデヤマ</t>
    </rPh>
    <rPh sb="3" eb="5">
      <t>イケヅキ</t>
    </rPh>
    <rPh sb="5" eb="6">
      <t>アザ</t>
    </rPh>
    <rPh sb="6" eb="7">
      <t>ウエ</t>
    </rPh>
    <rPh sb="7" eb="8">
      <t>イチ</t>
    </rPh>
    <rPh sb="8" eb="9">
      <t>クリ</t>
    </rPh>
    <rPh sb="9" eb="11">
      <t>ネギシ</t>
    </rPh>
    <rPh sb="11" eb="13">
      <t>チナイ</t>
    </rPh>
    <phoneticPr fontId="3"/>
  </si>
  <si>
    <t>鶏小屋</t>
    <rPh sb="0" eb="3">
      <t>トリゴヤ</t>
    </rPh>
    <phoneticPr fontId="3"/>
  </si>
  <si>
    <t>鶏の卵</t>
    <rPh sb="0" eb="1">
      <t>トリ</t>
    </rPh>
    <rPh sb="2" eb="3">
      <t>タマゴ</t>
    </rPh>
    <phoneticPr fontId="3"/>
  </si>
  <si>
    <t>0750</t>
    <phoneticPr fontId="3"/>
  </si>
  <si>
    <t>黒沢字本田</t>
    <rPh sb="0" eb="2">
      <t>クロサワ</t>
    </rPh>
    <rPh sb="2" eb="3">
      <t>アザ</t>
    </rPh>
    <rPh sb="3" eb="5">
      <t>ホンダ</t>
    </rPh>
    <phoneticPr fontId="3"/>
  </si>
  <si>
    <t>ゴミ入れ</t>
    <rPh sb="2" eb="3">
      <t>イ</t>
    </rPh>
    <phoneticPr fontId="3"/>
  </si>
  <si>
    <t>竹やぶへ</t>
    <rPh sb="0" eb="1">
      <t>タケ</t>
    </rPh>
    <phoneticPr fontId="3"/>
  </si>
  <si>
    <t>1245</t>
    <phoneticPr fontId="3"/>
  </si>
  <si>
    <t>黒沢字北條地内</t>
    <rPh sb="0" eb="2">
      <t>クロサワ</t>
    </rPh>
    <rPh sb="2" eb="3">
      <t>アザ</t>
    </rPh>
    <rPh sb="3" eb="5">
      <t>ホウジョウ</t>
    </rPh>
    <rPh sb="5" eb="7">
      <t>チナイ</t>
    </rPh>
    <phoneticPr fontId="3"/>
  </si>
  <si>
    <t>学校敷地内</t>
    <rPh sb="0" eb="2">
      <t>ガッコウ</t>
    </rPh>
    <rPh sb="2" eb="5">
      <t>シキチナイ</t>
    </rPh>
    <phoneticPr fontId="3"/>
  </si>
  <si>
    <t>1700</t>
    <phoneticPr fontId="3"/>
  </si>
  <si>
    <t>王城寺字沢口二番地内</t>
    <rPh sb="0" eb="1">
      <t>オウ</t>
    </rPh>
    <rPh sb="1" eb="2">
      <t>シロ</t>
    </rPh>
    <rPh sb="2" eb="3">
      <t>テラ</t>
    </rPh>
    <rPh sb="3" eb="4">
      <t>アザ</t>
    </rPh>
    <rPh sb="4" eb="6">
      <t>サワグチ</t>
    </rPh>
    <rPh sb="6" eb="8">
      <t>ニバン</t>
    </rPh>
    <rPh sb="8" eb="10">
      <t>チナイ</t>
    </rPh>
    <phoneticPr fontId="3"/>
  </si>
  <si>
    <t>1730</t>
    <phoneticPr fontId="3"/>
  </si>
  <si>
    <t>黒沢字切付地内</t>
    <rPh sb="0" eb="2">
      <t>クロサワ</t>
    </rPh>
    <rPh sb="2" eb="3">
      <t>アザ</t>
    </rPh>
    <rPh sb="3" eb="4">
      <t>キ</t>
    </rPh>
    <rPh sb="4" eb="5">
      <t>ツ</t>
    </rPh>
    <rPh sb="5" eb="7">
      <t>チナイ</t>
    </rPh>
    <phoneticPr fontId="3"/>
  </si>
  <si>
    <t>1810</t>
    <phoneticPr fontId="3"/>
  </si>
  <si>
    <t>岩出山上野目字大久保地内</t>
    <rPh sb="0" eb="3">
      <t>イワデヤマ</t>
    </rPh>
    <rPh sb="3" eb="6">
      <t>カミノメ</t>
    </rPh>
    <rPh sb="6" eb="7">
      <t>アザ</t>
    </rPh>
    <rPh sb="7" eb="10">
      <t>オオクボ</t>
    </rPh>
    <rPh sb="10" eb="11">
      <t>チ</t>
    </rPh>
    <rPh sb="11" eb="12">
      <t>ナイ</t>
    </rPh>
    <phoneticPr fontId="3"/>
  </si>
  <si>
    <t>栗林</t>
    <rPh sb="0" eb="2">
      <t>クリバヤシ</t>
    </rPh>
    <phoneticPr fontId="3"/>
  </si>
  <si>
    <t>王城寺字猪の子沢地内</t>
    <rPh sb="0" eb="1">
      <t>オウ</t>
    </rPh>
    <rPh sb="1" eb="2">
      <t>シロ</t>
    </rPh>
    <rPh sb="2" eb="3">
      <t>テラ</t>
    </rPh>
    <rPh sb="3" eb="4">
      <t>アザ</t>
    </rPh>
    <rPh sb="4" eb="5">
      <t>イノシシ</t>
    </rPh>
    <rPh sb="6" eb="7">
      <t>コ</t>
    </rPh>
    <rPh sb="7" eb="8">
      <t>サワ</t>
    </rPh>
    <rPh sb="8" eb="10">
      <t>チナイ</t>
    </rPh>
    <phoneticPr fontId="3"/>
  </si>
  <si>
    <t>栗園</t>
    <rPh sb="0" eb="2">
      <t>クリエン</t>
    </rPh>
    <phoneticPr fontId="3"/>
  </si>
  <si>
    <t>栗の木</t>
    <rPh sb="0" eb="1">
      <t>クリ</t>
    </rPh>
    <rPh sb="2" eb="3">
      <t>キ</t>
    </rPh>
    <phoneticPr fontId="3"/>
  </si>
  <si>
    <t>0830</t>
    <phoneticPr fontId="3"/>
  </si>
  <si>
    <t>四竈字大原地内</t>
    <rPh sb="0" eb="1">
      <t>ヨツ</t>
    </rPh>
    <rPh sb="1" eb="2">
      <t>カマ</t>
    </rPh>
    <rPh sb="2" eb="3">
      <t>アザ</t>
    </rPh>
    <rPh sb="3" eb="5">
      <t>オオハラ</t>
    </rPh>
    <rPh sb="5" eb="7">
      <t>チナイ</t>
    </rPh>
    <phoneticPr fontId="3"/>
  </si>
  <si>
    <t>0600</t>
    <phoneticPr fontId="3"/>
  </si>
  <si>
    <t>鳴子温泉鬼首字峠地内</t>
    <rPh sb="0" eb="2">
      <t>ナルコ</t>
    </rPh>
    <rPh sb="2" eb="4">
      <t>オンセン</t>
    </rPh>
    <rPh sb="4" eb="6">
      <t>オニコウベ</t>
    </rPh>
    <rPh sb="6" eb="7">
      <t>アザ</t>
    </rPh>
    <rPh sb="7" eb="8">
      <t>トウゲ</t>
    </rPh>
    <rPh sb="8" eb="10">
      <t>チナイ</t>
    </rPh>
    <phoneticPr fontId="3"/>
  </si>
  <si>
    <t>栗の実</t>
    <rPh sb="0" eb="1">
      <t>クリ</t>
    </rPh>
    <rPh sb="2" eb="3">
      <t>ミ</t>
    </rPh>
    <phoneticPr fontId="3"/>
  </si>
  <si>
    <t>爆竹</t>
    <rPh sb="0" eb="2">
      <t>バクチク</t>
    </rPh>
    <phoneticPr fontId="3"/>
  </si>
  <si>
    <t>1700</t>
    <phoneticPr fontId="3"/>
  </si>
  <si>
    <t>北部</t>
    <rPh sb="0" eb="2">
      <t>ホクブ</t>
    </rPh>
    <phoneticPr fontId="3"/>
  </si>
  <si>
    <t>1210</t>
    <phoneticPr fontId="3"/>
  </si>
  <si>
    <t>平沢字南山地内</t>
    <rPh sb="0" eb="2">
      <t>ヒラサワ</t>
    </rPh>
    <rPh sb="2" eb="3">
      <t>アザ</t>
    </rPh>
    <rPh sb="3" eb="5">
      <t>ミナミヤマ</t>
    </rPh>
    <rPh sb="5" eb="7">
      <t>チナイ</t>
    </rPh>
    <phoneticPr fontId="3"/>
  </si>
  <si>
    <t>0620</t>
    <phoneticPr fontId="3"/>
  </si>
  <si>
    <t>三本木伊賀字萱刈庭下地内</t>
    <rPh sb="0" eb="3">
      <t>サンボンギ</t>
    </rPh>
    <rPh sb="3" eb="5">
      <t>イガ</t>
    </rPh>
    <rPh sb="5" eb="6">
      <t>アザ</t>
    </rPh>
    <rPh sb="6" eb="7">
      <t>カヤ</t>
    </rPh>
    <rPh sb="7" eb="8">
      <t>カ</t>
    </rPh>
    <rPh sb="8" eb="9">
      <t>ニワ</t>
    </rPh>
    <rPh sb="9" eb="10">
      <t>シタ</t>
    </rPh>
    <rPh sb="10" eb="12">
      <t>チナイ</t>
    </rPh>
    <phoneticPr fontId="3"/>
  </si>
  <si>
    <t>1100</t>
    <phoneticPr fontId="3"/>
  </si>
  <si>
    <t>加美町</t>
    <rPh sb="0" eb="3">
      <t>カミマチ</t>
    </rPh>
    <phoneticPr fontId="3"/>
  </si>
  <si>
    <t>菜切谷字青木原地内</t>
    <rPh sb="0" eb="2">
      <t>ナキ</t>
    </rPh>
    <rPh sb="2" eb="3">
      <t>タニ</t>
    </rPh>
    <rPh sb="3" eb="4">
      <t>アザ</t>
    </rPh>
    <rPh sb="4" eb="7">
      <t>アオキハラ</t>
    </rPh>
    <rPh sb="7" eb="9">
      <t>チナイ</t>
    </rPh>
    <phoneticPr fontId="3"/>
  </si>
  <si>
    <t>1930</t>
    <phoneticPr fontId="3"/>
  </si>
  <si>
    <t>仙台</t>
    <rPh sb="0" eb="2">
      <t>センダイ</t>
    </rPh>
    <phoneticPr fontId="3"/>
  </si>
  <si>
    <t>仙台市太白区</t>
    <rPh sb="0" eb="3">
      <t>センダイシ</t>
    </rPh>
    <rPh sb="3" eb="6">
      <t>タイハクク</t>
    </rPh>
    <phoneticPr fontId="3"/>
  </si>
  <si>
    <t>茂庭台５丁目地内</t>
    <rPh sb="0" eb="3">
      <t>モニワダイ</t>
    </rPh>
    <rPh sb="4" eb="6">
      <t>チョウメ</t>
    </rPh>
    <rPh sb="6" eb="8">
      <t>チナイ</t>
    </rPh>
    <phoneticPr fontId="3"/>
  </si>
  <si>
    <t>田</t>
    <rPh sb="0" eb="1">
      <t>タ</t>
    </rPh>
    <phoneticPr fontId="3"/>
  </si>
  <si>
    <t>移動</t>
    <rPh sb="0" eb="2">
      <t>イドウ</t>
    </rPh>
    <phoneticPr fontId="3"/>
  </si>
  <si>
    <t>畑へ</t>
    <rPh sb="0" eb="1">
      <t>ハタケ</t>
    </rPh>
    <phoneticPr fontId="3"/>
  </si>
  <si>
    <t>1315</t>
    <phoneticPr fontId="3"/>
  </si>
  <si>
    <t>大衡村</t>
    <rPh sb="0" eb="3">
      <t>オオヒラムラ</t>
    </rPh>
    <phoneticPr fontId="3"/>
  </si>
  <si>
    <t>駒場字上原川地内</t>
    <rPh sb="0" eb="2">
      <t>コマバ</t>
    </rPh>
    <rPh sb="2" eb="3">
      <t>アザ</t>
    </rPh>
    <rPh sb="3" eb="5">
      <t>ウエハラ</t>
    </rPh>
    <rPh sb="5" eb="6">
      <t>カワ</t>
    </rPh>
    <rPh sb="6" eb="8">
      <t>チナイ</t>
    </rPh>
    <phoneticPr fontId="3"/>
  </si>
  <si>
    <t>道路</t>
    <rPh sb="0" eb="2">
      <t>ドウロ</t>
    </rPh>
    <phoneticPr fontId="3"/>
  </si>
  <si>
    <t>不明</t>
    <rPh sb="0" eb="2">
      <t>フメイ</t>
    </rPh>
    <phoneticPr fontId="3"/>
  </si>
  <si>
    <t>移動</t>
    <rPh sb="0" eb="2">
      <t>イドウ</t>
    </rPh>
    <phoneticPr fontId="3"/>
  </si>
  <si>
    <t>田へ</t>
    <rPh sb="0" eb="1">
      <t>タ</t>
    </rPh>
    <phoneticPr fontId="3"/>
  </si>
  <si>
    <t>0620</t>
    <phoneticPr fontId="3"/>
  </si>
  <si>
    <t>仙台</t>
    <rPh sb="0" eb="2">
      <t>センダイ</t>
    </rPh>
    <phoneticPr fontId="3"/>
  </si>
  <si>
    <t>柴田町</t>
    <rPh sb="0" eb="3">
      <t>シバタマチ</t>
    </rPh>
    <phoneticPr fontId="3"/>
  </si>
  <si>
    <t>大字本船迫字鹿野周辺</t>
    <rPh sb="0" eb="2">
      <t>オオアザ</t>
    </rPh>
    <rPh sb="2" eb="3">
      <t>ホン</t>
    </rPh>
    <rPh sb="3" eb="4">
      <t>フネ</t>
    </rPh>
    <rPh sb="4" eb="5">
      <t>ハサマ</t>
    </rPh>
    <rPh sb="5" eb="6">
      <t>アザ</t>
    </rPh>
    <rPh sb="6" eb="7">
      <t>シカ</t>
    </rPh>
    <rPh sb="7" eb="8">
      <t>ノ</t>
    </rPh>
    <rPh sb="8" eb="10">
      <t>シュウヘン</t>
    </rPh>
    <phoneticPr fontId="3"/>
  </si>
  <si>
    <t>道路を横断</t>
    <rPh sb="0" eb="2">
      <t>ドウロ</t>
    </rPh>
    <rPh sb="3" eb="5">
      <t>オウダン</t>
    </rPh>
    <phoneticPr fontId="3"/>
  </si>
  <si>
    <t>広報・看板等で注意喚起</t>
  </si>
  <si>
    <t>未明</t>
    <rPh sb="0" eb="2">
      <t>ミメイ</t>
    </rPh>
    <phoneticPr fontId="3"/>
  </si>
  <si>
    <t>秋保町長袋字山崎地内</t>
    <rPh sb="0" eb="3">
      <t>アキウマチ</t>
    </rPh>
    <rPh sb="3" eb="4">
      <t>ナガ</t>
    </rPh>
    <rPh sb="4" eb="5">
      <t>フクロ</t>
    </rPh>
    <rPh sb="5" eb="6">
      <t>アザ</t>
    </rPh>
    <rPh sb="6" eb="8">
      <t>ヤマザキ</t>
    </rPh>
    <rPh sb="8" eb="10">
      <t>チナイ</t>
    </rPh>
    <phoneticPr fontId="3"/>
  </si>
  <si>
    <t>その他</t>
    <rPh sb="2" eb="3">
      <t>タ</t>
    </rPh>
    <phoneticPr fontId="3"/>
  </si>
  <si>
    <t>釣り堀</t>
    <rPh sb="0" eb="3">
      <t>ツリボリ</t>
    </rPh>
    <phoneticPr fontId="3"/>
  </si>
  <si>
    <t>スズメバチの巣等</t>
    <rPh sb="6" eb="7">
      <t>ス</t>
    </rPh>
    <rPh sb="7" eb="8">
      <t>トウ</t>
    </rPh>
    <phoneticPr fontId="3"/>
  </si>
  <si>
    <t>広報・看板等で注意喚起</t>
    <phoneticPr fontId="3"/>
  </si>
  <si>
    <t>1615</t>
    <phoneticPr fontId="3"/>
  </si>
  <si>
    <t>大倉字宇宮地内</t>
    <rPh sb="0" eb="2">
      <t>オオクラ</t>
    </rPh>
    <rPh sb="2" eb="3">
      <t>アザ</t>
    </rPh>
    <rPh sb="3" eb="4">
      <t>ウ</t>
    </rPh>
    <rPh sb="4" eb="6">
      <t>ミヤジ</t>
    </rPh>
    <rPh sb="6" eb="7">
      <t>ウチ</t>
    </rPh>
    <phoneticPr fontId="3"/>
  </si>
  <si>
    <t>宅地</t>
    <rPh sb="0" eb="2">
      <t>タクチ</t>
    </rPh>
    <phoneticPr fontId="3"/>
  </si>
  <si>
    <t>山林へ</t>
    <rPh sb="0" eb="2">
      <t>サンリン</t>
    </rPh>
    <phoneticPr fontId="3"/>
  </si>
  <si>
    <t>2050</t>
    <phoneticPr fontId="3"/>
  </si>
  <si>
    <t>秋保町境野字上戸地内</t>
    <rPh sb="0" eb="3">
      <t>アキウマチ</t>
    </rPh>
    <rPh sb="3" eb="4">
      <t>サカイ</t>
    </rPh>
    <rPh sb="4" eb="5">
      <t>ノ</t>
    </rPh>
    <rPh sb="5" eb="6">
      <t>アザ</t>
    </rPh>
    <rPh sb="6" eb="7">
      <t>ウエ</t>
    </rPh>
    <rPh sb="7" eb="8">
      <t>ト</t>
    </rPh>
    <rPh sb="8" eb="10">
      <t>チナイ</t>
    </rPh>
    <phoneticPr fontId="3"/>
  </si>
  <si>
    <t>大衡字中山地内</t>
    <rPh sb="0" eb="2">
      <t>オオヒラ</t>
    </rPh>
    <rPh sb="2" eb="3">
      <t>アザ</t>
    </rPh>
    <rPh sb="3" eb="5">
      <t>ナカヤマ</t>
    </rPh>
    <rPh sb="5" eb="7">
      <t>チナイ</t>
    </rPh>
    <phoneticPr fontId="3"/>
  </si>
  <si>
    <t>雑種地</t>
    <rPh sb="0" eb="3">
      <t>ザッシュチ</t>
    </rPh>
    <phoneticPr fontId="3"/>
  </si>
  <si>
    <t>雑種地へ</t>
    <rPh sb="0" eb="3">
      <t>ザッシュチ</t>
    </rPh>
    <phoneticPr fontId="3"/>
  </si>
  <si>
    <t>2000</t>
    <phoneticPr fontId="3"/>
  </si>
  <si>
    <t>山田自由が丘地内</t>
    <rPh sb="0" eb="2">
      <t>ヤマダ</t>
    </rPh>
    <rPh sb="2" eb="4">
      <t>ジユウ</t>
    </rPh>
    <rPh sb="5" eb="6">
      <t>オカ</t>
    </rPh>
    <rPh sb="6" eb="8">
      <t>チナイ</t>
    </rPh>
    <phoneticPr fontId="3"/>
  </si>
  <si>
    <t>ため池</t>
    <rPh sb="2" eb="3">
      <t>イケ</t>
    </rPh>
    <phoneticPr fontId="3"/>
  </si>
  <si>
    <t>0840</t>
    <phoneticPr fontId="3"/>
  </si>
  <si>
    <t>大崎市</t>
    <rPh sb="0" eb="3">
      <t>オオサキシ</t>
    </rPh>
    <phoneticPr fontId="3"/>
  </si>
  <si>
    <t>岩出山字上真山九十田地内</t>
    <rPh sb="0" eb="3">
      <t>イワデヤマ</t>
    </rPh>
    <rPh sb="3" eb="4">
      <t>アザ</t>
    </rPh>
    <rPh sb="4" eb="5">
      <t>ウエ</t>
    </rPh>
    <rPh sb="5" eb="7">
      <t>マヤマ</t>
    </rPh>
    <rPh sb="7" eb="9">
      <t>キュウジュウ</t>
    </rPh>
    <rPh sb="9" eb="10">
      <t>タ</t>
    </rPh>
    <rPh sb="10" eb="12">
      <t>チナイ</t>
    </rPh>
    <phoneticPr fontId="3"/>
  </si>
  <si>
    <t>1020</t>
    <phoneticPr fontId="3"/>
  </si>
  <si>
    <t>岩出山南沢字樋渡地内</t>
    <rPh sb="0" eb="3">
      <t>イワデヤマ</t>
    </rPh>
    <rPh sb="3" eb="5">
      <t>ミナミサワ</t>
    </rPh>
    <rPh sb="5" eb="6">
      <t>アザ</t>
    </rPh>
    <rPh sb="6" eb="8">
      <t>ヒワタシ</t>
    </rPh>
    <rPh sb="8" eb="10">
      <t>チナイ</t>
    </rPh>
    <phoneticPr fontId="3"/>
  </si>
  <si>
    <t>0745</t>
    <phoneticPr fontId="3"/>
  </si>
  <si>
    <t>仙台市宮城野区</t>
    <rPh sb="0" eb="3">
      <t>センダイシ</t>
    </rPh>
    <rPh sb="3" eb="7">
      <t>ミヤギノク</t>
    </rPh>
    <phoneticPr fontId="3"/>
  </si>
  <si>
    <t>岩切字入生沢</t>
    <rPh sb="0" eb="2">
      <t>イワキリ</t>
    </rPh>
    <rPh sb="2" eb="3">
      <t>アザ</t>
    </rPh>
    <rPh sb="3" eb="4">
      <t>ハイ</t>
    </rPh>
    <rPh sb="4" eb="5">
      <t>ナマ</t>
    </rPh>
    <rPh sb="5" eb="6">
      <t>サワ</t>
    </rPh>
    <phoneticPr fontId="3"/>
  </si>
  <si>
    <t>0750</t>
    <phoneticPr fontId="3"/>
  </si>
  <si>
    <t>芋沢字大竹原地内</t>
    <rPh sb="0" eb="2">
      <t>イモザワ</t>
    </rPh>
    <rPh sb="2" eb="3">
      <t>アザ</t>
    </rPh>
    <rPh sb="3" eb="5">
      <t>オオタケ</t>
    </rPh>
    <rPh sb="5" eb="6">
      <t>ハラ</t>
    </rPh>
    <rPh sb="6" eb="7">
      <t>チ</t>
    </rPh>
    <rPh sb="7" eb="8">
      <t>ナイ</t>
    </rPh>
    <phoneticPr fontId="3"/>
  </si>
  <si>
    <t>0900</t>
    <phoneticPr fontId="3"/>
  </si>
  <si>
    <t>仙台市泉区</t>
    <rPh sb="0" eb="3">
      <t>センダイシ</t>
    </rPh>
    <rPh sb="3" eb="5">
      <t>イズミク</t>
    </rPh>
    <phoneticPr fontId="3"/>
  </si>
  <si>
    <t>根白石字町尻道下地内</t>
    <rPh sb="0" eb="3">
      <t>ネノシロイシ</t>
    </rPh>
    <rPh sb="3" eb="4">
      <t>アザ</t>
    </rPh>
    <rPh sb="4" eb="5">
      <t>マチ</t>
    </rPh>
    <rPh sb="5" eb="6">
      <t>シリ</t>
    </rPh>
    <rPh sb="6" eb="7">
      <t>ミチ</t>
    </rPh>
    <rPh sb="7" eb="8">
      <t>シタ</t>
    </rPh>
    <rPh sb="8" eb="10">
      <t>チナイ</t>
    </rPh>
    <phoneticPr fontId="3"/>
  </si>
  <si>
    <t>河川敷</t>
    <rPh sb="0" eb="3">
      <t>カセンジキ</t>
    </rPh>
    <phoneticPr fontId="3"/>
  </si>
  <si>
    <t>5頭：親グマ１頭，子グマ４頭</t>
    <rPh sb="1" eb="2">
      <t>アタマ</t>
    </rPh>
    <rPh sb="3" eb="4">
      <t>オヤ</t>
    </rPh>
    <rPh sb="7" eb="8">
      <t>トウ</t>
    </rPh>
    <rPh sb="9" eb="10">
      <t>コ</t>
    </rPh>
    <rPh sb="13" eb="14">
      <t>トウ</t>
    </rPh>
    <phoneticPr fontId="3"/>
  </si>
  <si>
    <t>0915</t>
    <phoneticPr fontId="3"/>
  </si>
  <si>
    <t>仙台市太白区</t>
    <rPh sb="0" eb="3">
      <t>センダイシ</t>
    </rPh>
    <rPh sb="3" eb="6">
      <t>タイハクク</t>
    </rPh>
    <phoneticPr fontId="3"/>
  </si>
  <si>
    <t>秋保町馬場字深野地内</t>
    <rPh sb="0" eb="3">
      <t>アキウマチ</t>
    </rPh>
    <rPh sb="3" eb="5">
      <t>ババ</t>
    </rPh>
    <rPh sb="5" eb="6">
      <t>アザ</t>
    </rPh>
    <rPh sb="6" eb="8">
      <t>フカノ</t>
    </rPh>
    <rPh sb="8" eb="10">
      <t>チナイ</t>
    </rPh>
    <phoneticPr fontId="3"/>
  </si>
  <si>
    <t>0800</t>
    <phoneticPr fontId="3"/>
  </si>
  <si>
    <t>栗駒嶺崎風越地内</t>
    <rPh sb="0" eb="2">
      <t>クリコマ</t>
    </rPh>
    <rPh sb="2" eb="3">
      <t>ミネ</t>
    </rPh>
    <rPh sb="3" eb="4">
      <t>サキ</t>
    </rPh>
    <rPh sb="4" eb="5">
      <t>カゼ</t>
    </rPh>
    <rPh sb="5" eb="6">
      <t>コ</t>
    </rPh>
    <rPh sb="6" eb="8">
      <t>チナイ</t>
    </rPh>
    <phoneticPr fontId="3"/>
  </si>
  <si>
    <t>築館方向</t>
    <rPh sb="0" eb="2">
      <t>ツキダテ</t>
    </rPh>
    <rPh sb="2" eb="4">
      <t>ホウコウ</t>
    </rPh>
    <phoneticPr fontId="3"/>
  </si>
  <si>
    <t>1630</t>
    <phoneticPr fontId="3"/>
  </si>
  <si>
    <t>築館字照越盲壇地内</t>
    <rPh sb="0" eb="2">
      <t>ツキダテ</t>
    </rPh>
    <rPh sb="2" eb="3">
      <t>アザ</t>
    </rPh>
    <rPh sb="3" eb="5">
      <t>テルコシ</t>
    </rPh>
    <rPh sb="5" eb="6">
      <t>モウ</t>
    </rPh>
    <rPh sb="6" eb="7">
      <t>ダン</t>
    </rPh>
    <rPh sb="7" eb="8">
      <t>チ</t>
    </rPh>
    <rPh sb="8" eb="9">
      <t>ナイ</t>
    </rPh>
    <phoneticPr fontId="3"/>
  </si>
  <si>
    <t>1440</t>
    <phoneticPr fontId="3"/>
  </si>
  <si>
    <t>栗駒岩ヶ崎上小路地内</t>
    <rPh sb="0" eb="2">
      <t>クリコマ</t>
    </rPh>
    <rPh sb="2" eb="3">
      <t>イワ</t>
    </rPh>
    <rPh sb="4" eb="5">
      <t>サキ</t>
    </rPh>
    <rPh sb="5" eb="6">
      <t>ウエ</t>
    </rPh>
    <rPh sb="6" eb="8">
      <t>コウジ</t>
    </rPh>
    <rPh sb="8" eb="10">
      <t>チナイ</t>
    </rPh>
    <phoneticPr fontId="3"/>
  </si>
  <si>
    <t>側溝</t>
    <rPh sb="0" eb="2">
      <t>ソッコウ</t>
    </rPh>
    <phoneticPr fontId="3"/>
  </si>
  <si>
    <t>1420</t>
    <phoneticPr fontId="3"/>
  </si>
  <si>
    <t>栗駒岩ヶ崎地内</t>
    <rPh sb="0" eb="2">
      <t>クリコマ</t>
    </rPh>
    <rPh sb="2" eb="3">
      <t>イワ</t>
    </rPh>
    <rPh sb="4" eb="5">
      <t>サキ</t>
    </rPh>
    <rPh sb="5" eb="7">
      <t>チナイ</t>
    </rPh>
    <phoneticPr fontId="3"/>
  </si>
  <si>
    <t>伝創館東側入り口</t>
    <rPh sb="0" eb="1">
      <t>ツタ</t>
    </rPh>
    <rPh sb="1" eb="2">
      <t>ツク</t>
    </rPh>
    <rPh sb="2" eb="3">
      <t>カン</t>
    </rPh>
    <rPh sb="3" eb="5">
      <t>ヒガシガワ</t>
    </rPh>
    <rPh sb="5" eb="6">
      <t>イ</t>
    </rPh>
    <rPh sb="7" eb="8">
      <t>グチ</t>
    </rPh>
    <phoneticPr fontId="3"/>
  </si>
  <si>
    <t>1540</t>
    <phoneticPr fontId="3"/>
  </si>
  <si>
    <t>鶯沢南郷四ツ石地内</t>
    <rPh sb="0" eb="2">
      <t>ウグイスザワ</t>
    </rPh>
    <rPh sb="2" eb="4">
      <t>ナンゴウ</t>
    </rPh>
    <rPh sb="4" eb="5">
      <t>ヨッ</t>
    </rPh>
    <rPh sb="6" eb="7">
      <t>イシ</t>
    </rPh>
    <rPh sb="7" eb="9">
      <t>チナイ</t>
    </rPh>
    <phoneticPr fontId="3"/>
  </si>
  <si>
    <t>道路横断</t>
    <rPh sb="0" eb="2">
      <t>ドウロ</t>
    </rPh>
    <rPh sb="2" eb="4">
      <t>オウダン</t>
    </rPh>
    <phoneticPr fontId="3"/>
  </si>
  <si>
    <t>築館字荒田沢地内</t>
    <rPh sb="0" eb="2">
      <t>ツキダテ</t>
    </rPh>
    <rPh sb="2" eb="3">
      <t>アザ</t>
    </rPh>
    <rPh sb="3" eb="5">
      <t>アラタ</t>
    </rPh>
    <rPh sb="5" eb="6">
      <t>サワ</t>
    </rPh>
    <rPh sb="6" eb="8">
      <t>チナイ</t>
    </rPh>
    <phoneticPr fontId="3"/>
  </si>
  <si>
    <t>公園</t>
    <rPh sb="0" eb="2">
      <t>コウエン</t>
    </rPh>
    <phoneticPr fontId="3"/>
  </si>
  <si>
    <t>1710</t>
    <phoneticPr fontId="3"/>
  </si>
  <si>
    <t>栗駒桜田街道西</t>
    <rPh sb="0" eb="2">
      <t>クリコマ</t>
    </rPh>
    <rPh sb="2" eb="4">
      <t>サクラダ</t>
    </rPh>
    <rPh sb="4" eb="6">
      <t>カイドウ</t>
    </rPh>
    <rPh sb="6" eb="7">
      <t>ニシ</t>
    </rPh>
    <phoneticPr fontId="3"/>
  </si>
  <si>
    <t>1830</t>
    <phoneticPr fontId="3"/>
  </si>
  <si>
    <t>花山字本沢稲干場地内</t>
    <rPh sb="0" eb="2">
      <t>ハナヤマ</t>
    </rPh>
    <rPh sb="2" eb="3">
      <t>アザ</t>
    </rPh>
    <rPh sb="3" eb="5">
      <t>モトサワ</t>
    </rPh>
    <rPh sb="5" eb="6">
      <t>イネ</t>
    </rPh>
    <rPh sb="6" eb="7">
      <t>ホ</t>
    </rPh>
    <rPh sb="7" eb="8">
      <t>バ</t>
    </rPh>
    <rPh sb="8" eb="10">
      <t>チナイ</t>
    </rPh>
    <phoneticPr fontId="3"/>
  </si>
  <si>
    <t>芋沢字本郷地内</t>
    <rPh sb="0" eb="2">
      <t>イモザワ</t>
    </rPh>
    <rPh sb="2" eb="3">
      <t>アザ</t>
    </rPh>
    <rPh sb="3" eb="5">
      <t>ホンゴウ</t>
    </rPh>
    <rPh sb="5" eb="7">
      <t>チナイ</t>
    </rPh>
    <phoneticPr fontId="3"/>
  </si>
  <si>
    <t>1240</t>
    <phoneticPr fontId="3"/>
  </si>
  <si>
    <t>上愛子字北原地内</t>
    <rPh sb="0" eb="3">
      <t>カミアヤシ</t>
    </rPh>
    <rPh sb="3" eb="4">
      <t>アザ</t>
    </rPh>
    <rPh sb="4" eb="6">
      <t>キタハラ</t>
    </rPh>
    <rPh sb="6" eb="8">
      <t>チナイ</t>
    </rPh>
    <phoneticPr fontId="3"/>
  </si>
  <si>
    <t>山林</t>
    <rPh sb="0" eb="2">
      <t>サンリン</t>
    </rPh>
    <phoneticPr fontId="3"/>
  </si>
  <si>
    <t>山陰へ</t>
    <rPh sb="0" eb="2">
      <t>サンイン</t>
    </rPh>
    <phoneticPr fontId="3"/>
  </si>
  <si>
    <t>大和町</t>
    <rPh sb="0" eb="3">
      <t>タイワチョウ</t>
    </rPh>
    <phoneticPr fontId="3"/>
  </si>
  <si>
    <t>宮床字四辻地内</t>
    <rPh sb="0" eb="1">
      <t>ミヤ</t>
    </rPh>
    <rPh sb="1" eb="2">
      <t>トコ</t>
    </rPh>
    <rPh sb="2" eb="3">
      <t>アザ</t>
    </rPh>
    <rPh sb="3" eb="4">
      <t>ヨン</t>
    </rPh>
    <rPh sb="4" eb="5">
      <t>ツジ</t>
    </rPh>
    <rPh sb="5" eb="7">
      <t>チナイ</t>
    </rPh>
    <phoneticPr fontId="3"/>
  </si>
  <si>
    <t>徘徊していた</t>
    <rPh sb="0" eb="2">
      <t>ハイカイ</t>
    </rPh>
    <phoneticPr fontId="3"/>
  </si>
  <si>
    <t>0640</t>
    <phoneticPr fontId="3"/>
  </si>
  <si>
    <t>西成田上八百刈地内</t>
    <rPh sb="0" eb="2">
      <t>ニシナリ</t>
    </rPh>
    <rPh sb="2" eb="3">
      <t>タ</t>
    </rPh>
    <rPh sb="3" eb="4">
      <t>ウエ</t>
    </rPh>
    <rPh sb="4" eb="6">
      <t>ハッピャク</t>
    </rPh>
    <rPh sb="6" eb="7">
      <t>カ</t>
    </rPh>
    <rPh sb="7" eb="9">
      <t>チナイ</t>
    </rPh>
    <phoneticPr fontId="3"/>
  </si>
  <si>
    <t>1200</t>
    <phoneticPr fontId="3"/>
  </si>
  <si>
    <t>大倉字斎野神地内</t>
    <rPh sb="0" eb="2">
      <t>オオクラ</t>
    </rPh>
    <rPh sb="2" eb="3">
      <t>アザ</t>
    </rPh>
    <rPh sb="3" eb="4">
      <t>サイ</t>
    </rPh>
    <rPh sb="4" eb="5">
      <t>ノ</t>
    </rPh>
    <rPh sb="5" eb="6">
      <t>カミ</t>
    </rPh>
    <rPh sb="6" eb="8">
      <t>チナイ</t>
    </rPh>
    <phoneticPr fontId="3"/>
  </si>
  <si>
    <t>1320</t>
    <phoneticPr fontId="3"/>
  </si>
  <si>
    <t>坪沼字長田南</t>
    <rPh sb="0" eb="2">
      <t>ツボヌマ</t>
    </rPh>
    <rPh sb="2" eb="3">
      <t>アザ</t>
    </rPh>
    <rPh sb="3" eb="5">
      <t>ナガタ</t>
    </rPh>
    <rPh sb="5" eb="6">
      <t>ミナミ</t>
    </rPh>
    <phoneticPr fontId="3"/>
  </si>
  <si>
    <t>2200</t>
    <phoneticPr fontId="3"/>
  </si>
  <si>
    <t>人来田３丁目地内</t>
    <rPh sb="0" eb="3">
      <t>ヒトキタ</t>
    </rPh>
    <rPh sb="4" eb="6">
      <t>チョウメ</t>
    </rPh>
    <rPh sb="6" eb="8">
      <t>チナイ</t>
    </rPh>
    <phoneticPr fontId="3"/>
  </si>
  <si>
    <t>その後不明</t>
    <rPh sb="2" eb="3">
      <t>ゴ</t>
    </rPh>
    <rPh sb="3" eb="5">
      <t>フメイ</t>
    </rPh>
    <phoneticPr fontId="3"/>
  </si>
  <si>
    <t>2030</t>
    <phoneticPr fontId="3"/>
  </si>
  <si>
    <t>吉田字上童子沢地内</t>
    <rPh sb="0" eb="2">
      <t>ヨシダ</t>
    </rPh>
    <rPh sb="2" eb="3">
      <t>アザ</t>
    </rPh>
    <rPh sb="3" eb="4">
      <t>ウエ</t>
    </rPh>
    <rPh sb="4" eb="6">
      <t>ドウジ</t>
    </rPh>
    <rPh sb="6" eb="7">
      <t>サワ</t>
    </rPh>
    <rPh sb="7" eb="9">
      <t>チナイ</t>
    </rPh>
    <phoneticPr fontId="3"/>
  </si>
  <si>
    <t>門前</t>
    <rPh sb="0" eb="2">
      <t>モンゼン</t>
    </rPh>
    <phoneticPr fontId="3"/>
  </si>
  <si>
    <t>1800</t>
    <phoneticPr fontId="3"/>
  </si>
  <si>
    <t>芋沢字赤坂地内</t>
    <rPh sb="0" eb="2">
      <t>イモザワ</t>
    </rPh>
    <rPh sb="2" eb="3">
      <t>アザ</t>
    </rPh>
    <rPh sb="3" eb="5">
      <t>アカサカ</t>
    </rPh>
    <rPh sb="5" eb="7">
      <t>チナイ</t>
    </rPh>
    <phoneticPr fontId="3"/>
  </si>
  <si>
    <t>0000</t>
    <phoneticPr fontId="3"/>
  </si>
  <si>
    <t>東部</t>
    <rPh sb="0" eb="2">
      <t>トウブ</t>
    </rPh>
    <phoneticPr fontId="3"/>
  </si>
  <si>
    <t>小船越字大待井地内</t>
    <rPh sb="0" eb="3">
      <t>コフナコシ</t>
    </rPh>
    <rPh sb="3" eb="4">
      <t>ジ</t>
    </rPh>
    <rPh sb="4" eb="5">
      <t>マサル</t>
    </rPh>
    <rPh sb="5" eb="6">
      <t>タイ</t>
    </rPh>
    <rPh sb="6" eb="7">
      <t>イ</t>
    </rPh>
    <rPh sb="7" eb="8">
      <t>チ</t>
    </rPh>
    <rPh sb="8" eb="9">
      <t>ナイ</t>
    </rPh>
    <phoneticPr fontId="3"/>
  </si>
  <si>
    <t>田</t>
    <rPh sb="0" eb="1">
      <t>タ</t>
    </rPh>
    <phoneticPr fontId="3"/>
  </si>
  <si>
    <t>田から田へ</t>
    <rPh sb="0" eb="1">
      <t>タ</t>
    </rPh>
    <rPh sb="3" eb="4">
      <t>タ</t>
    </rPh>
    <phoneticPr fontId="3"/>
  </si>
  <si>
    <t>栗駒桜田東有賀地内</t>
    <rPh sb="0" eb="2">
      <t>クリコマ</t>
    </rPh>
    <rPh sb="2" eb="4">
      <t>サクラダ</t>
    </rPh>
    <rPh sb="4" eb="5">
      <t>ヒガシ</t>
    </rPh>
    <rPh sb="5" eb="6">
      <t>ア</t>
    </rPh>
    <rPh sb="6" eb="7">
      <t>ガ</t>
    </rPh>
    <rPh sb="7" eb="9">
      <t>チナイ</t>
    </rPh>
    <phoneticPr fontId="3"/>
  </si>
  <si>
    <t>0754</t>
    <phoneticPr fontId="3"/>
  </si>
  <si>
    <t>芋沢字花坂下地内</t>
    <rPh sb="0" eb="2">
      <t>イモザワ</t>
    </rPh>
    <rPh sb="2" eb="3">
      <t>アザ</t>
    </rPh>
    <rPh sb="3" eb="5">
      <t>ハナサカ</t>
    </rPh>
    <rPh sb="5" eb="6">
      <t>シタ</t>
    </rPh>
    <rPh sb="6" eb="8">
      <t>チナイ</t>
    </rPh>
    <phoneticPr fontId="3"/>
  </si>
  <si>
    <t>西へ</t>
    <rPh sb="0" eb="1">
      <t>ニシ</t>
    </rPh>
    <phoneticPr fontId="3"/>
  </si>
  <si>
    <t>1720</t>
    <phoneticPr fontId="3"/>
  </si>
  <si>
    <t>吉田字地内</t>
    <rPh sb="0" eb="2">
      <t>ヨシダ</t>
    </rPh>
    <rPh sb="2" eb="3">
      <t>アザ</t>
    </rPh>
    <rPh sb="3" eb="5">
      <t>チナイ</t>
    </rPh>
    <phoneticPr fontId="3"/>
  </si>
  <si>
    <t>寺院</t>
    <rPh sb="0" eb="2">
      <t>ジイン</t>
    </rPh>
    <phoneticPr fontId="3"/>
  </si>
  <si>
    <t>東から西へ</t>
    <rPh sb="0" eb="1">
      <t>ヒガシ</t>
    </rPh>
    <rPh sb="3" eb="4">
      <t>ニシ</t>
    </rPh>
    <phoneticPr fontId="3"/>
  </si>
  <si>
    <t>0940</t>
    <phoneticPr fontId="3"/>
  </si>
  <si>
    <t>松山下伊場野字山岸地内</t>
    <rPh sb="0" eb="2">
      <t>マツヤマ</t>
    </rPh>
    <rPh sb="2" eb="6">
      <t>シモイバノ</t>
    </rPh>
    <rPh sb="6" eb="7">
      <t>アザ</t>
    </rPh>
    <rPh sb="7" eb="9">
      <t>ヤマギシ</t>
    </rPh>
    <rPh sb="9" eb="11">
      <t>チナイ</t>
    </rPh>
    <phoneticPr fontId="3"/>
  </si>
  <si>
    <t>0640</t>
    <phoneticPr fontId="3"/>
  </si>
  <si>
    <t>三本木秋田字松長根地内</t>
    <rPh sb="0" eb="3">
      <t>サンボンギ</t>
    </rPh>
    <rPh sb="3" eb="5">
      <t>アキタ</t>
    </rPh>
    <rPh sb="5" eb="6">
      <t>アザ</t>
    </rPh>
    <rPh sb="6" eb="8">
      <t>マツナガ</t>
    </rPh>
    <rPh sb="8" eb="9">
      <t>ネ</t>
    </rPh>
    <rPh sb="9" eb="10">
      <t>チ</t>
    </rPh>
    <rPh sb="10" eb="11">
      <t>ナイ</t>
    </rPh>
    <phoneticPr fontId="3"/>
  </si>
  <si>
    <t>2340</t>
    <phoneticPr fontId="3"/>
  </si>
  <si>
    <t>茂庭字大堤付近</t>
    <rPh sb="0" eb="2">
      <t>モニワ</t>
    </rPh>
    <rPh sb="2" eb="3">
      <t>アザ</t>
    </rPh>
    <rPh sb="3" eb="5">
      <t>オオツツミ</t>
    </rPh>
    <rPh sb="5" eb="7">
      <t>フキン</t>
    </rPh>
    <phoneticPr fontId="3"/>
  </si>
  <si>
    <t>1255</t>
    <phoneticPr fontId="3"/>
  </si>
  <si>
    <t>郷六字岩下地内</t>
    <rPh sb="0" eb="2">
      <t>ゴウロク</t>
    </rPh>
    <rPh sb="2" eb="3">
      <t>アザ</t>
    </rPh>
    <rPh sb="3" eb="5">
      <t>イワシタ</t>
    </rPh>
    <rPh sb="5" eb="7">
      <t>チナイ</t>
    </rPh>
    <phoneticPr fontId="3"/>
  </si>
  <si>
    <t>渓流</t>
    <rPh sb="0" eb="2">
      <t>ケイリュウ</t>
    </rPh>
    <phoneticPr fontId="3"/>
  </si>
  <si>
    <t>川横断</t>
    <rPh sb="0" eb="1">
      <t>カワ</t>
    </rPh>
    <rPh sb="1" eb="3">
      <t>オウダン</t>
    </rPh>
    <phoneticPr fontId="3"/>
  </si>
  <si>
    <t>1710</t>
    <phoneticPr fontId="3"/>
  </si>
  <si>
    <t>仙台</t>
    <rPh sb="0" eb="2">
      <t>センダイ</t>
    </rPh>
    <phoneticPr fontId="3"/>
  </si>
  <si>
    <t>仙台市青葉区</t>
    <rPh sb="0" eb="3">
      <t>センダイシ</t>
    </rPh>
    <rPh sb="3" eb="6">
      <t>アオバク</t>
    </rPh>
    <phoneticPr fontId="3"/>
  </si>
  <si>
    <t>芋沢字大竹原地内</t>
    <rPh sb="0" eb="2">
      <t>イモザワ</t>
    </rPh>
    <rPh sb="2" eb="3">
      <t>アザ</t>
    </rPh>
    <rPh sb="3" eb="5">
      <t>オオタケ</t>
    </rPh>
    <rPh sb="5" eb="6">
      <t>ハラ</t>
    </rPh>
    <rPh sb="6" eb="8">
      <t>チナイ</t>
    </rPh>
    <phoneticPr fontId="3"/>
  </si>
  <si>
    <t>山林</t>
    <rPh sb="0" eb="2">
      <t>サンリン</t>
    </rPh>
    <phoneticPr fontId="3"/>
  </si>
  <si>
    <t>移動</t>
    <rPh sb="0" eb="2">
      <t>イドウ</t>
    </rPh>
    <phoneticPr fontId="3"/>
  </si>
  <si>
    <t>道路横断</t>
    <rPh sb="0" eb="2">
      <t>ドウロ</t>
    </rPh>
    <rPh sb="2" eb="4">
      <t>オウダン</t>
    </rPh>
    <phoneticPr fontId="3"/>
  </si>
  <si>
    <t>広報・看板等で注意喚起</t>
    <phoneticPr fontId="3"/>
  </si>
  <si>
    <t>2008</t>
    <phoneticPr fontId="3"/>
  </si>
  <si>
    <t>学宛地内</t>
    <rPh sb="0" eb="1">
      <t>ガク</t>
    </rPh>
    <rPh sb="1" eb="2">
      <t>ア</t>
    </rPh>
    <rPh sb="2" eb="4">
      <t>チナイ</t>
    </rPh>
    <phoneticPr fontId="3"/>
  </si>
  <si>
    <t>広報・看板等で注意喚起</t>
    <phoneticPr fontId="3"/>
  </si>
  <si>
    <t>1445</t>
    <phoneticPr fontId="3"/>
  </si>
  <si>
    <t>大河原</t>
    <rPh sb="0" eb="3">
      <t>オオカワラ</t>
    </rPh>
    <phoneticPr fontId="3"/>
  </si>
  <si>
    <t>板滑橋</t>
    <rPh sb="0" eb="1">
      <t>イタ</t>
    </rPh>
    <rPh sb="1" eb="2">
      <t>ヌメ</t>
    </rPh>
    <rPh sb="2" eb="3">
      <t>バシ</t>
    </rPh>
    <phoneticPr fontId="3"/>
  </si>
  <si>
    <t>道路</t>
    <rPh sb="0" eb="2">
      <t>ドウロ</t>
    </rPh>
    <phoneticPr fontId="3"/>
  </si>
  <si>
    <t>山林へ</t>
    <rPh sb="0" eb="2">
      <t>サンリン</t>
    </rPh>
    <phoneticPr fontId="3"/>
  </si>
  <si>
    <t>0607</t>
    <phoneticPr fontId="3"/>
  </si>
  <si>
    <t>大和町</t>
    <rPh sb="0" eb="3">
      <t>タイワチョウ</t>
    </rPh>
    <phoneticPr fontId="3"/>
  </si>
  <si>
    <t>宮床字磯ヶ沢二番地内</t>
    <rPh sb="0" eb="1">
      <t>ミヤ</t>
    </rPh>
    <rPh sb="1" eb="2">
      <t>ユカ</t>
    </rPh>
    <rPh sb="2" eb="3">
      <t>アザ</t>
    </rPh>
    <rPh sb="3" eb="4">
      <t>イソ</t>
    </rPh>
    <rPh sb="5" eb="6">
      <t>サワ</t>
    </rPh>
    <rPh sb="6" eb="8">
      <t>ニバン</t>
    </rPh>
    <rPh sb="8" eb="10">
      <t>チナイ</t>
    </rPh>
    <phoneticPr fontId="3"/>
  </si>
  <si>
    <t>不明</t>
    <rPh sb="0" eb="2">
      <t>フメイ</t>
    </rPh>
    <phoneticPr fontId="3"/>
  </si>
  <si>
    <t>その他</t>
    <rPh sb="2" eb="3">
      <t>タ</t>
    </rPh>
    <phoneticPr fontId="3"/>
  </si>
  <si>
    <t>1515</t>
    <phoneticPr fontId="3"/>
  </si>
  <si>
    <t>作並字岩谷堂西地内</t>
    <rPh sb="0" eb="2">
      <t>サクナミ</t>
    </rPh>
    <rPh sb="2" eb="3">
      <t>アザ</t>
    </rPh>
    <rPh sb="3" eb="5">
      <t>イワタニ</t>
    </rPh>
    <rPh sb="5" eb="6">
      <t>ドウ</t>
    </rPh>
    <rPh sb="6" eb="7">
      <t>ニシ</t>
    </rPh>
    <rPh sb="7" eb="9">
      <t>チナイ</t>
    </rPh>
    <phoneticPr fontId="3"/>
  </si>
  <si>
    <t>ドングリ</t>
    <phoneticPr fontId="3"/>
  </si>
  <si>
    <t>蔵王町</t>
    <rPh sb="0" eb="3">
      <t>ザオウマチ</t>
    </rPh>
    <phoneticPr fontId="3"/>
  </si>
  <si>
    <t>大字山ノ入</t>
    <rPh sb="0" eb="2">
      <t>オオアザ</t>
    </rPh>
    <rPh sb="2" eb="3">
      <t>ヤマ</t>
    </rPh>
    <rPh sb="4" eb="5">
      <t>イ</t>
    </rPh>
    <phoneticPr fontId="3"/>
  </si>
  <si>
    <t>果樹園</t>
    <rPh sb="0" eb="3">
      <t>カジュエン</t>
    </rPh>
    <phoneticPr fontId="3"/>
  </si>
  <si>
    <t>花火で防除</t>
    <rPh sb="0" eb="2">
      <t>ハナビ</t>
    </rPh>
    <rPh sb="3" eb="5">
      <t>ボウジョ</t>
    </rPh>
    <phoneticPr fontId="3"/>
  </si>
  <si>
    <t>1440</t>
    <phoneticPr fontId="3"/>
  </si>
  <si>
    <t>北部</t>
    <rPh sb="0" eb="2">
      <t>ホクブ</t>
    </rPh>
    <phoneticPr fontId="3"/>
  </si>
  <si>
    <t>加美町</t>
    <rPh sb="0" eb="3">
      <t>カミマチ</t>
    </rPh>
    <phoneticPr fontId="3"/>
  </si>
  <si>
    <t>味ヶ袋薬萊原地内</t>
    <rPh sb="0" eb="1">
      <t>アジ</t>
    </rPh>
    <rPh sb="2" eb="3">
      <t>フクロ</t>
    </rPh>
    <rPh sb="3" eb="4">
      <t>ヤク</t>
    </rPh>
    <rPh sb="4" eb="5">
      <t>ライ</t>
    </rPh>
    <rPh sb="5" eb="6">
      <t>ハラ</t>
    </rPh>
    <rPh sb="6" eb="8">
      <t>チナイ</t>
    </rPh>
    <phoneticPr fontId="3"/>
  </si>
  <si>
    <t>1730</t>
    <phoneticPr fontId="3"/>
  </si>
  <si>
    <t>大崎市</t>
    <rPh sb="0" eb="3">
      <t>オオサキシ</t>
    </rPh>
    <phoneticPr fontId="3"/>
  </si>
  <si>
    <t>岩出山字葛岡南無田地内</t>
    <rPh sb="0" eb="3">
      <t>イワデヤマ</t>
    </rPh>
    <rPh sb="3" eb="4">
      <t>アザ</t>
    </rPh>
    <rPh sb="4" eb="6">
      <t>クズオカ</t>
    </rPh>
    <rPh sb="6" eb="7">
      <t>ミナミ</t>
    </rPh>
    <rPh sb="7" eb="8">
      <t>ム</t>
    </rPh>
    <rPh sb="8" eb="9">
      <t>タ</t>
    </rPh>
    <rPh sb="9" eb="11">
      <t>チナイ</t>
    </rPh>
    <phoneticPr fontId="3"/>
  </si>
  <si>
    <t>1625</t>
    <phoneticPr fontId="3"/>
  </si>
  <si>
    <t>仙台</t>
    <rPh sb="0" eb="2">
      <t>センダイ</t>
    </rPh>
    <phoneticPr fontId="3"/>
  </si>
  <si>
    <t>大和町</t>
    <rPh sb="0" eb="3">
      <t>タイワチョウ</t>
    </rPh>
    <phoneticPr fontId="3"/>
  </si>
  <si>
    <t>鶴巣山田壱町田</t>
    <rPh sb="0" eb="2">
      <t>ツルス</t>
    </rPh>
    <rPh sb="2" eb="4">
      <t>ヤマダ</t>
    </rPh>
    <rPh sb="4" eb="5">
      <t>イチ</t>
    </rPh>
    <rPh sb="5" eb="6">
      <t>マチ</t>
    </rPh>
    <rPh sb="6" eb="7">
      <t>タ</t>
    </rPh>
    <phoneticPr fontId="3"/>
  </si>
  <si>
    <t>道路</t>
    <rPh sb="0" eb="2">
      <t>ドウロ</t>
    </rPh>
    <phoneticPr fontId="3"/>
  </si>
  <si>
    <t>移動</t>
    <rPh sb="0" eb="2">
      <t>イドウ</t>
    </rPh>
    <phoneticPr fontId="3"/>
  </si>
  <si>
    <t>その他</t>
    <rPh sb="2" eb="3">
      <t>タ</t>
    </rPh>
    <phoneticPr fontId="3"/>
  </si>
  <si>
    <t>パトロール実施</t>
    <rPh sb="5" eb="7">
      <t>ジッシ</t>
    </rPh>
    <phoneticPr fontId="3"/>
  </si>
  <si>
    <t>1945</t>
    <phoneticPr fontId="3"/>
  </si>
  <si>
    <t>小野字金山地内</t>
    <rPh sb="0" eb="2">
      <t>オノ</t>
    </rPh>
    <rPh sb="2" eb="3">
      <t>アザ</t>
    </rPh>
    <rPh sb="3" eb="5">
      <t>カナヤマ</t>
    </rPh>
    <rPh sb="5" eb="7">
      <t>チナイ</t>
    </rPh>
    <phoneticPr fontId="3"/>
  </si>
  <si>
    <t>南から北へ</t>
    <rPh sb="0" eb="1">
      <t>ミナミ</t>
    </rPh>
    <rPh sb="3" eb="4">
      <t>キタ</t>
    </rPh>
    <phoneticPr fontId="3"/>
  </si>
  <si>
    <t>0801</t>
    <phoneticPr fontId="3"/>
  </si>
  <si>
    <t>富谷仏所地内</t>
    <rPh sb="0" eb="2">
      <t>トミヤ</t>
    </rPh>
    <rPh sb="2" eb="3">
      <t>ホトケ</t>
    </rPh>
    <rPh sb="3" eb="4">
      <t>ドコロ</t>
    </rPh>
    <rPh sb="4" eb="6">
      <t>チナイ</t>
    </rPh>
    <phoneticPr fontId="3"/>
  </si>
  <si>
    <t>不明</t>
    <rPh sb="0" eb="2">
      <t>フメイ</t>
    </rPh>
    <phoneticPr fontId="3"/>
  </si>
  <si>
    <t>富谷市</t>
    <rPh sb="0" eb="2">
      <t>トミヤ</t>
    </rPh>
    <rPh sb="2" eb="3">
      <t>シ</t>
    </rPh>
    <phoneticPr fontId="3"/>
  </si>
  <si>
    <t>一関カナエ田地内</t>
    <rPh sb="0" eb="2">
      <t>イチノセキ</t>
    </rPh>
    <rPh sb="5" eb="6">
      <t>タ</t>
    </rPh>
    <rPh sb="6" eb="8">
      <t>チナイ</t>
    </rPh>
    <phoneticPr fontId="3"/>
  </si>
  <si>
    <t>山林</t>
    <rPh sb="0" eb="2">
      <t>サンリン</t>
    </rPh>
    <phoneticPr fontId="3"/>
  </si>
  <si>
    <t>山林へ</t>
    <rPh sb="0" eb="2">
      <t>サンリン</t>
    </rPh>
    <phoneticPr fontId="3"/>
  </si>
  <si>
    <t>大河原</t>
    <rPh sb="0" eb="3">
      <t>オオカワラ</t>
    </rPh>
    <phoneticPr fontId="3"/>
  </si>
  <si>
    <t>蔵王町</t>
    <rPh sb="0" eb="3">
      <t>ザオウマチ</t>
    </rPh>
    <phoneticPr fontId="3"/>
  </si>
  <si>
    <t>大字平沢字諏訪館</t>
    <rPh sb="0" eb="2">
      <t>オオアザ</t>
    </rPh>
    <rPh sb="2" eb="4">
      <t>ヒラサワ</t>
    </rPh>
    <rPh sb="4" eb="5">
      <t>アザ</t>
    </rPh>
    <rPh sb="5" eb="7">
      <t>スワ</t>
    </rPh>
    <rPh sb="7" eb="8">
      <t>ヤカタ</t>
    </rPh>
    <phoneticPr fontId="3"/>
  </si>
  <si>
    <t>墓地方面へ</t>
    <rPh sb="0" eb="2">
      <t>ボチ</t>
    </rPh>
    <rPh sb="2" eb="4">
      <t>ホウメン</t>
    </rPh>
    <phoneticPr fontId="3"/>
  </si>
  <si>
    <t>0745</t>
    <phoneticPr fontId="3"/>
  </si>
  <si>
    <t>仙台市太白区</t>
    <rPh sb="0" eb="3">
      <t>センダイシ</t>
    </rPh>
    <rPh sb="3" eb="6">
      <t>タイハクク</t>
    </rPh>
    <phoneticPr fontId="3"/>
  </si>
  <si>
    <t>秋保町湯元字青木地内</t>
    <rPh sb="0" eb="3">
      <t>アキウマチ</t>
    </rPh>
    <rPh sb="3" eb="5">
      <t>ユモト</t>
    </rPh>
    <rPh sb="5" eb="6">
      <t>アザ</t>
    </rPh>
    <rPh sb="6" eb="8">
      <t>アオキ</t>
    </rPh>
    <rPh sb="8" eb="10">
      <t>チナイ</t>
    </rPh>
    <phoneticPr fontId="3"/>
  </si>
  <si>
    <t>道路を横断</t>
    <rPh sb="0" eb="2">
      <t>ドウロ</t>
    </rPh>
    <rPh sb="3" eb="5">
      <t>オウダン</t>
    </rPh>
    <phoneticPr fontId="3"/>
  </si>
  <si>
    <t>0745</t>
    <phoneticPr fontId="3"/>
  </si>
  <si>
    <t>秋保町長袋字大原地内</t>
    <rPh sb="0" eb="3">
      <t>アキウマチ</t>
    </rPh>
    <rPh sb="3" eb="4">
      <t>ナガ</t>
    </rPh>
    <rPh sb="4" eb="5">
      <t>フクロ</t>
    </rPh>
    <rPh sb="5" eb="6">
      <t>アザ</t>
    </rPh>
    <rPh sb="6" eb="8">
      <t>オオハラ</t>
    </rPh>
    <rPh sb="8" eb="10">
      <t>チナイ</t>
    </rPh>
    <phoneticPr fontId="3"/>
  </si>
  <si>
    <t>宅地</t>
    <rPh sb="0" eb="2">
      <t>タクチ</t>
    </rPh>
    <phoneticPr fontId="3"/>
  </si>
  <si>
    <t>ニワトリ</t>
    <phoneticPr fontId="3"/>
  </si>
  <si>
    <t>1950</t>
    <phoneticPr fontId="3"/>
  </si>
  <si>
    <t>大衡村</t>
    <rPh sb="0" eb="3">
      <t>オオヒラムラ</t>
    </rPh>
    <phoneticPr fontId="3"/>
  </si>
  <si>
    <t>大衡字河原地内</t>
    <rPh sb="0" eb="2">
      <t>オオヒラ</t>
    </rPh>
    <rPh sb="2" eb="3">
      <t>アザ</t>
    </rPh>
    <rPh sb="3" eb="5">
      <t>カワラ</t>
    </rPh>
    <rPh sb="5" eb="7">
      <t>チナイ</t>
    </rPh>
    <phoneticPr fontId="3"/>
  </si>
  <si>
    <t>2100</t>
    <phoneticPr fontId="3"/>
  </si>
  <si>
    <t>大衡字座府地内</t>
    <rPh sb="0" eb="2">
      <t>オオヒラ</t>
    </rPh>
    <rPh sb="2" eb="3">
      <t>アザ</t>
    </rPh>
    <rPh sb="3" eb="4">
      <t>ザ</t>
    </rPh>
    <rPh sb="4" eb="5">
      <t>フ</t>
    </rPh>
    <rPh sb="5" eb="6">
      <t>チ</t>
    </rPh>
    <rPh sb="6" eb="7">
      <t>ナイ</t>
    </rPh>
    <phoneticPr fontId="3"/>
  </si>
  <si>
    <t>0715</t>
    <phoneticPr fontId="3"/>
  </si>
  <si>
    <t>富谷坂松田地内</t>
    <rPh sb="0" eb="2">
      <t>トミヤ</t>
    </rPh>
    <rPh sb="2" eb="3">
      <t>サカ</t>
    </rPh>
    <rPh sb="3" eb="5">
      <t>マツダ</t>
    </rPh>
    <rPh sb="5" eb="7">
      <t>チナイ</t>
    </rPh>
    <phoneticPr fontId="3"/>
  </si>
  <si>
    <t>東から西へ</t>
    <rPh sb="0" eb="1">
      <t>ヒガシ</t>
    </rPh>
    <rPh sb="3" eb="4">
      <t>ニシ</t>
    </rPh>
    <phoneticPr fontId="3"/>
  </si>
  <si>
    <t>富谷矢倉下地内</t>
    <rPh sb="0" eb="2">
      <t>トミヤ</t>
    </rPh>
    <rPh sb="2" eb="4">
      <t>ヤクラ</t>
    </rPh>
    <rPh sb="4" eb="5">
      <t>シタ</t>
    </rPh>
    <rPh sb="5" eb="7">
      <t>チナイ</t>
    </rPh>
    <phoneticPr fontId="3"/>
  </si>
  <si>
    <t>雑草地</t>
    <rPh sb="0" eb="3">
      <t>ザッソウチ</t>
    </rPh>
    <phoneticPr fontId="3"/>
  </si>
  <si>
    <t>0845</t>
    <phoneticPr fontId="3"/>
  </si>
  <si>
    <t>富谷仏所地内</t>
    <rPh sb="0" eb="2">
      <t>トミヤ</t>
    </rPh>
    <rPh sb="2" eb="3">
      <t>ホトケ</t>
    </rPh>
    <rPh sb="3" eb="4">
      <t>トコロ</t>
    </rPh>
    <rPh sb="4" eb="6">
      <t>チナイ</t>
    </rPh>
    <phoneticPr fontId="3"/>
  </si>
  <si>
    <t>柿</t>
    <rPh sb="0" eb="1">
      <t>カキ</t>
    </rPh>
    <phoneticPr fontId="3"/>
  </si>
  <si>
    <t>1115</t>
    <phoneticPr fontId="3"/>
  </si>
  <si>
    <t>秋保町湯元字除地内</t>
    <rPh sb="0" eb="3">
      <t>アキウマチ</t>
    </rPh>
    <rPh sb="3" eb="5">
      <t>ユモト</t>
    </rPh>
    <rPh sb="5" eb="6">
      <t>アザ</t>
    </rPh>
    <rPh sb="6" eb="7">
      <t>ジョ</t>
    </rPh>
    <rPh sb="7" eb="9">
      <t>チナイ</t>
    </rPh>
    <phoneticPr fontId="3"/>
  </si>
  <si>
    <t>1620</t>
    <phoneticPr fontId="3"/>
  </si>
  <si>
    <t>境野字羽山地内</t>
    <rPh sb="0" eb="2">
      <t>サカイノ</t>
    </rPh>
    <rPh sb="2" eb="3">
      <t>アザ</t>
    </rPh>
    <rPh sb="3" eb="5">
      <t>ハヤマ</t>
    </rPh>
    <rPh sb="5" eb="7">
      <t>チナイ</t>
    </rPh>
    <phoneticPr fontId="3"/>
  </si>
  <si>
    <t>1820</t>
    <phoneticPr fontId="3"/>
  </si>
  <si>
    <t>秋保町長袋字湯の辺田地内</t>
    <rPh sb="0" eb="3">
      <t>アキウマチ</t>
    </rPh>
    <rPh sb="3" eb="4">
      <t>ナガ</t>
    </rPh>
    <rPh sb="4" eb="5">
      <t>フクロ</t>
    </rPh>
    <rPh sb="5" eb="6">
      <t>アザ</t>
    </rPh>
    <rPh sb="6" eb="7">
      <t>ユ</t>
    </rPh>
    <rPh sb="8" eb="9">
      <t>ヘン</t>
    </rPh>
    <rPh sb="9" eb="10">
      <t>タ</t>
    </rPh>
    <rPh sb="10" eb="12">
      <t>チナイ</t>
    </rPh>
    <phoneticPr fontId="3"/>
  </si>
  <si>
    <t>1150</t>
    <phoneticPr fontId="3"/>
  </si>
  <si>
    <t>芋沢字新田地内</t>
    <rPh sb="0" eb="2">
      <t>イモザワ</t>
    </rPh>
    <rPh sb="2" eb="3">
      <t>アザ</t>
    </rPh>
    <rPh sb="3" eb="5">
      <t>シンデン</t>
    </rPh>
    <rPh sb="5" eb="7">
      <t>チナイ</t>
    </rPh>
    <phoneticPr fontId="3"/>
  </si>
  <si>
    <t>1230</t>
    <phoneticPr fontId="3"/>
  </si>
  <si>
    <t>仙台市青葉区</t>
    <rPh sb="0" eb="3">
      <t>センダイシ</t>
    </rPh>
    <rPh sb="3" eb="6">
      <t>アオバク</t>
    </rPh>
    <phoneticPr fontId="3"/>
  </si>
  <si>
    <t>新川字石橋地内</t>
    <rPh sb="0" eb="2">
      <t>シンカワ</t>
    </rPh>
    <rPh sb="2" eb="3">
      <t>アザ</t>
    </rPh>
    <rPh sb="3" eb="5">
      <t>イシバシ</t>
    </rPh>
    <rPh sb="5" eb="7">
      <t>チナイ</t>
    </rPh>
    <phoneticPr fontId="3"/>
  </si>
  <si>
    <t>ドングリ</t>
    <phoneticPr fontId="3"/>
  </si>
  <si>
    <t>1855</t>
    <phoneticPr fontId="3"/>
  </si>
  <si>
    <t>0720</t>
    <phoneticPr fontId="3"/>
  </si>
  <si>
    <t>狸屋敷地内</t>
    <rPh sb="0" eb="1">
      <t>タヌキ</t>
    </rPh>
    <rPh sb="1" eb="3">
      <t>ヤシキ</t>
    </rPh>
    <rPh sb="3" eb="5">
      <t>チナイ</t>
    </rPh>
    <phoneticPr fontId="3"/>
  </si>
  <si>
    <t>0600</t>
    <phoneticPr fontId="3"/>
  </si>
  <si>
    <t>東部</t>
    <rPh sb="0" eb="2">
      <t>トウブ</t>
    </rPh>
    <phoneticPr fontId="3"/>
  </si>
  <si>
    <t>石巻市</t>
    <rPh sb="0" eb="3">
      <t>イシノマキシ</t>
    </rPh>
    <phoneticPr fontId="3"/>
  </si>
  <si>
    <t>小船越字中門地内</t>
    <rPh sb="0" eb="2">
      <t>コフネ</t>
    </rPh>
    <rPh sb="2" eb="3">
      <t>コ</t>
    </rPh>
    <rPh sb="3" eb="4">
      <t>アザ</t>
    </rPh>
    <rPh sb="4" eb="5">
      <t>ナカ</t>
    </rPh>
    <rPh sb="5" eb="6">
      <t>モン</t>
    </rPh>
    <rPh sb="6" eb="8">
      <t>チナイ</t>
    </rPh>
    <phoneticPr fontId="3"/>
  </si>
  <si>
    <t>北西へ</t>
    <rPh sb="0" eb="2">
      <t>ホクセイ</t>
    </rPh>
    <phoneticPr fontId="3"/>
  </si>
  <si>
    <t>1110</t>
    <phoneticPr fontId="3"/>
  </si>
  <si>
    <t>今泉後沢地内</t>
    <rPh sb="0" eb="2">
      <t>イマイズミ</t>
    </rPh>
    <rPh sb="2" eb="3">
      <t>ウシ</t>
    </rPh>
    <rPh sb="3" eb="4">
      <t>サワ</t>
    </rPh>
    <rPh sb="4" eb="6">
      <t>チナイ</t>
    </rPh>
    <phoneticPr fontId="3"/>
  </si>
  <si>
    <t>西成田山ノ紙地内</t>
    <rPh sb="0" eb="2">
      <t>ニシナリ</t>
    </rPh>
    <rPh sb="2" eb="3">
      <t>タ</t>
    </rPh>
    <rPh sb="3" eb="4">
      <t>ヤマ</t>
    </rPh>
    <rPh sb="5" eb="6">
      <t>カミ</t>
    </rPh>
    <rPh sb="6" eb="8">
      <t>チナイ</t>
    </rPh>
    <phoneticPr fontId="3"/>
  </si>
  <si>
    <t>畑</t>
    <rPh sb="0" eb="1">
      <t>ハタケ</t>
    </rPh>
    <phoneticPr fontId="3"/>
  </si>
  <si>
    <t>白菜</t>
    <rPh sb="0" eb="2">
      <t>ハクサイ</t>
    </rPh>
    <phoneticPr fontId="3"/>
  </si>
  <si>
    <t>宮床字八坊原地内</t>
    <rPh sb="0" eb="1">
      <t>ミヤ</t>
    </rPh>
    <rPh sb="1" eb="2">
      <t>ユカ</t>
    </rPh>
    <rPh sb="2" eb="3">
      <t>アザ</t>
    </rPh>
    <rPh sb="3" eb="4">
      <t>ハチ</t>
    </rPh>
    <rPh sb="4" eb="5">
      <t>ボウ</t>
    </rPh>
    <rPh sb="5" eb="6">
      <t>ハラ</t>
    </rPh>
    <rPh sb="6" eb="8">
      <t>チナイ</t>
    </rPh>
    <phoneticPr fontId="3"/>
  </si>
  <si>
    <t>宮床字谷地中地内</t>
    <rPh sb="0" eb="1">
      <t>ミヤ</t>
    </rPh>
    <rPh sb="1" eb="2">
      <t>ユカ</t>
    </rPh>
    <rPh sb="2" eb="3">
      <t>アザ</t>
    </rPh>
    <rPh sb="3" eb="4">
      <t>タニ</t>
    </rPh>
    <rPh sb="4" eb="5">
      <t>チ</t>
    </rPh>
    <rPh sb="5" eb="6">
      <t>ナカ</t>
    </rPh>
    <rPh sb="6" eb="8">
      <t>チナイ</t>
    </rPh>
    <phoneticPr fontId="3"/>
  </si>
  <si>
    <t>小野字向田</t>
    <rPh sb="0" eb="2">
      <t>オノ</t>
    </rPh>
    <rPh sb="2" eb="3">
      <t>アザ</t>
    </rPh>
    <rPh sb="3" eb="5">
      <t>ムカイダ</t>
    </rPh>
    <phoneticPr fontId="3"/>
  </si>
  <si>
    <t>0815</t>
    <phoneticPr fontId="3"/>
  </si>
  <si>
    <t>北部</t>
    <rPh sb="0" eb="2">
      <t>ホクブ</t>
    </rPh>
    <phoneticPr fontId="3"/>
  </si>
  <si>
    <t>色麻町</t>
    <rPh sb="0" eb="3">
      <t>シカマチョウ</t>
    </rPh>
    <phoneticPr fontId="3"/>
  </si>
  <si>
    <t>王城寺字境野沢二番地内</t>
    <rPh sb="0" eb="2">
      <t>オウジョウ</t>
    </rPh>
    <rPh sb="2" eb="3">
      <t>テラ</t>
    </rPh>
    <rPh sb="3" eb="4">
      <t>アザ</t>
    </rPh>
    <rPh sb="4" eb="6">
      <t>サカイノ</t>
    </rPh>
    <rPh sb="6" eb="7">
      <t>サワ</t>
    </rPh>
    <rPh sb="7" eb="9">
      <t>ニバン</t>
    </rPh>
    <rPh sb="9" eb="11">
      <t>チナイ</t>
    </rPh>
    <phoneticPr fontId="3"/>
  </si>
  <si>
    <t>畑</t>
    <rPh sb="0" eb="1">
      <t>ハタケ</t>
    </rPh>
    <phoneticPr fontId="3"/>
  </si>
  <si>
    <t>不明</t>
    <rPh sb="0" eb="2">
      <t>フメイ</t>
    </rPh>
    <phoneticPr fontId="3"/>
  </si>
  <si>
    <t>足跡</t>
    <rPh sb="0" eb="2">
      <t>アシアト</t>
    </rPh>
    <phoneticPr fontId="3"/>
  </si>
  <si>
    <t>仙台</t>
    <rPh sb="0" eb="2">
      <t>センダイ</t>
    </rPh>
    <phoneticPr fontId="3"/>
  </si>
  <si>
    <t>仙台市太白区</t>
    <rPh sb="0" eb="3">
      <t>センダイシ</t>
    </rPh>
    <rPh sb="3" eb="6">
      <t>タイハクク</t>
    </rPh>
    <phoneticPr fontId="3"/>
  </si>
  <si>
    <t>秋保町長袋字大原地内</t>
    <rPh sb="0" eb="3">
      <t>アキウマチ</t>
    </rPh>
    <rPh sb="3" eb="4">
      <t>ナガ</t>
    </rPh>
    <rPh sb="4" eb="5">
      <t>フクロ</t>
    </rPh>
    <rPh sb="5" eb="6">
      <t>アザ</t>
    </rPh>
    <rPh sb="6" eb="8">
      <t>オオハラ</t>
    </rPh>
    <rPh sb="8" eb="10">
      <t>チナイ</t>
    </rPh>
    <phoneticPr fontId="3"/>
  </si>
  <si>
    <t>その他</t>
    <rPh sb="2" eb="3">
      <t>タ</t>
    </rPh>
    <phoneticPr fontId="3"/>
  </si>
  <si>
    <t>宅地</t>
    <rPh sb="0" eb="2">
      <t>タクチ</t>
    </rPh>
    <phoneticPr fontId="3"/>
  </si>
  <si>
    <t>1740</t>
    <phoneticPr fontId="3"/>
  </si>
  <si>
    <t>利府町</t>
    <rPh sb="0" eb="3">
      <t>リフチョウ</t>
    </rPh>
    <phoneticPr fontId="3"/>
  </si>
  <si>
    <t>菅谷字館付近</t>
    <rPh sb="0" eb="2">
      <t>スガヤ</t>
    </rPh>
    <rPh sb="2" eb="3">
      <t>アザ</t>
    </rPh>
    <phoneticPr fontId="3"/>
  </si>
  <si>
    <t>移動</t>
    <rPh sb="0" eb="2">
      <t>イドウ</t>
    </rPh>
    <phoneticPr fontId="3"/>
  </si>
  <si>
    <t>山林へ</t>
    <rPh sb="0" eb="2">
      <t>サンリン</t>
    </rPh>
    <phoneticPr fontId="3"/>
  </si>
  <si>
    <t>0500</t>
    <phoneticPr fontId="3"/>
  </si>
  <si>
    <t>花山字草木沢坂下地内</t>
    <rPh sb="0" eb="2">
      <t>ハナヤマ</t>
    </rPh>
    <rPh sb="2" eb="3">
      <t>アザ</t>
    </rPh>
    <rPh sb="3" eb="6">
      <t>クサキサワ</t>
    </rPh>
    <rPh sb="6" eb="8">
      <t>サカシタ</t>
    </rPh>
    <rPh sb="8" eb="10">
      <t>チナイ</t>
    </rPh>
    <phoneticPr fontId="3"/>
  </si>
  <si>
    <t>養魚場（銀鮭）</t>
    <rPh sb="0" eb="3">
      <t>ヨウギョジョウ</t>
    </rPh>
    <rPh sb="4" eb="5">
      <t>ギン</t>
    </rPh>
    <rPh sb="5" eb="6">
      <t>サケ</t>
    </rPh>
    <phoneticPr fontId="3"/>
  </si>
  <si>
    <t>爆音機</t>
    <rPh sb="0" eb="2">
      <t>バクオン</t>
    </rPh>
    <rPh sb="2" eb="3">
      <t>キ</t>
    </rPh>
    <phoneticPr fontId="3"/>
  </si>
  <si>
    <t>0640</t>
    <phoneticPr fontId="3"/>
  </si>
  <si>
    <t>築館字下宮野地内</t>
    <rPh sb="0" eb="2">
      <t>ツキダテ</t>
    </rPh>
    <rPh sb="2" eb="3">
      <t>アザ</t>
    </rPh>
    <rPh sb="3" eb="6">
      <t>シモミヤノ</t>
    </rPh>
    <rPh sb="6" eb="8">
      <t>チナイ</t>
    </rPh>
    <phoneticPr fontId="3"/>
  </si>
  <si>
    <t>道路</t>
    <rPh sb="0" eb="2">
      <t>ドウロ</t>
    </rPh>
    <phoneticPr fontId="3"/>
  </si>
  <si>
    <t>1940</t>
    <phoneticPr fontId="3"/>
  </si>
  <si>
    <t>栗駒岩ヶ崎軽辺</t>
    <rPh sb="0" eb="2">
      <t>クリコマ</t>
    </rPh>
    <rPh sb="2" eb="3">
      <t>イワ</t>
    </rPh>
    <rPh sb="4" eb="5">
      <t>サキ</t>
    </rPh>
    <rPh sb="5" eb="6">
      <t>ケイ</t>
    </rPh>
    <rPh sb="6" eb="7">
      <t>ヘン</t>
    </rPh>
    <phoneticPr fontId="3"/>
  </si>
  <si>
    <t>0830</t>
    <phoneticPr fontId="3"/>
  </si>
  <si>
    <t>鶯沢袋長原地内</t>
    <rPh sb="0" eb="1">
      <t>ウグイス</t>
    </rPh>
    <rPh sb="1" eb="2">
      <t>サワ</t>
    </rPh>
    <rPh sb="2" eb="3">
      <t>フクロ</t>
    </rPh>
    <rPh sb="3" eb="5">
      <t>ナガハラ</t>
    </rPh>
    <rPh sb="5" eb="7">
      <t>チナイ</t>
    </rPh>
    <phoneticPr fontId="3"/>
  </si>
  <si>
    <t>山林</t>
    <rPh sb="0" eb="2">
      <t>サンリン</t>
    </rPh>
    <phoneticPr fontId="3"/>
  </si>
  <si>
    <t>食痕</t>
    <rPh sb="0" eb="2">
      <t>ショッコン</t>
    </rPh>
    <phoneticPr fontId="3"/>
  </si>
  <si>
    <t>柿</t>
    <rPh sb="0" eb="1">
      <t>カキ</t>
    </rPh>
    <phoneticPr fontId="3"/>
  </si>
  <si>
    <t>0710</t>
    <phoneticPr fontId="3"/>
  </si>
  <si>
    <t>芋沢字大竹原地内</t>
    <rPh sb="0" eb="2">
      <t>イモザワ</t>
    </rPh>
    <rPh sb="2" eb="3">
      <t>アザ</t>
    </rPh>
    <rPh sb="3" eb="5">
      <t>オオタケ</t>
    </rPh>
    <rPh sb="5" eb="6">
      <t>ハラ</t>
    </rPh>
    <rPh sb="6" eb="8">
      <t>チナイ</t>
    </rPh>
    <phoneticPr fontId="3"/>
  </si>
  <si>
    <t>0925</t>
    <phoneticPr fontId="3"/>
  </si>
  <si>
    <t>上愛子字折葉地内</t>
    <rPh sb="0" eb="3">
      <t>カミアヤシ</t>
    </rPh>
    <rPh sb="3" eb="4">
      <t>アザ</t>
    </rPh>
    <rPh sb="4" eb="5">
      <t>オ</t>
    </rPh>
    <rPh sb="5" eb="6">
      <t>ハ</t>
    </rPh>
    <rPh sb="6" eb="8">
      <t>チナイ</t>
    </rPh>
    <phoneticPr fontId="3"/>
  </si>
  <si>
    <t>道路を横断</t>
    <rPh sb="0" eb="2">
      <t>ドウロ</t>
    </rPh>
    <rPh sb="3" eb="5">
      <t>オウダン</t>
    </rPh>
    <phoneticPr fontId="3"/>
  </si>
  <si>
    <t>0700</t>
    <phoneticPr fontId="3"/>
  </si>
  <si>
    <t>上愛子道半地内</t>
    <rPh sb="0" eb="3">
      <t>カミアヤシ</t>
    </rPh>
    <rPh sb="3" eb="4">
      <t>ミチ</t>
    </rPh>
    <rPh sb="4" eb="5">
      <t>ハン</t>
    </rPh>
    <rPh sb="5" eb="7">
      <t>チナイ</t>
    </rPh>
    <phoneticPr fontId="3"/>
  </si>
  <si>
    <t>2100</t>
    <phoneticPr fontId="3"/>
  </si>
  <si>
    <t>芋沢字宿地内</t>
    <rPh sb="0" eb="2">
      <t>イモザワ</t>
    </rPh>
    <rPh sb="2" eb="3">
      <t>アザ</t>
    </rPh>
    <rPh sb="3" eb="4">
      <t>ヤド</t>
    </rPh>
    <rPh sb="4" eb="6">
      <t>チナイ</t>
    </rPh>
    <phoneticPr fontId="3"/>
  </si>
  <si>
    <t>1710</t>
    <phoneticPr fontId="3"/>
  </si>
  <si>
    <t>熊ヶ根宇壇の原一番地内</t>
    <rPh sb="0" eb="1">
      <t>クマ</t>
    </rPh>
    <rPh sb="2" eb="3">
      <t>ネ</t>
    </rPh>
    <rPh sb="3" eb="4">
      <t>ウ</t>
    </rPh>
    <rPh sb="4" eb="5">
      <t>ダン</t>
    </rPh>
    <rPh sb="6" eb="7">
      <t>ハラ</t>
    </rPh>
    <rPh sb="7" eb="9">
      <t>イチバン</t>
    </rPh>
    <rPh sb="9" eb="11">
      <t>チナイ</t>
    </rPh>
    <phoneticPr fontId="3"/>
  </si>
  <si>
    <t>柿の実</t>
    <rPh sb="0" eb="1">
      <t>カキ</t>
    </rPh>
    <rPh sb="2" eb="3">
      <t>ミ</t>
    </rPh>
    <phoneticPr fontId="3"/>
  </si>
  <si>
    <t>上愛子字白沢地内</t>
    <rPh sb="0" eb="3">
      <t>カミアヤシ</t>
    </rPh>
    <rPh sb="3" eb="4">
      <t>アザ</t>
    </rPh>
    <rPh sb="4" eb="6">
      <t>シラサワ</t>
    </rPh>
    <rPh sb="6" eb="8">
      <t>チナイ</t>
    </rPh>
    <phoneticPr fontId="3"/>
  </si>
  <si>
    <t>芋沢字甲野田地内</t>
    <rPh sb="0" eb="2">
      <t>イモザワ</t>
    </rPh>
    <rPh sb="2" eb="3">
      <t>アザ</t>
    </rPh>
    <rPh sb="3" eb="5">
      <t>コウノ</t>
    </rPh>
    <rPh sb="5" eb="6">
      <t>タ</t>
    </rPh>
    <rPh sb="6" eb="7">
      <t>チ</t>
    </rPh>
    <rPh sb="7" eb="8">
      <t>ナイ</t>
    </rPh>
    <phoneticPr fontId="3"/>
  </si>
  <si>
    <t>3頭：50cm前後，50cm前後，50cm前後</t>
    <rPh sb="1" eb="2">
      <t>アタマ</t>
    </rPh>
    <rPh sb="7" eb="9">
      <t>ゼンゴ</t>
    </rPh>
    <phoneticPr fontId="3"/>
  </si>
  <si>
    <t>1735</t>
    <phoneticPr fontId="3"/>
  </si>
  <si>
    <t>秋保町長袋字瀬沢地内</t>
    <rPh sb="0" eb="3">
      <t>アキウマチ</t>
    </rPh>
    <rPh sb="3" eb="4">
      <t>ナガ</t>
    </rPh>
    <rPh sb="4" eb="5">
      <t>フクロ</t>
    </rPh>
    <rPh sb="5" eb="6">
      <t>アザ</t>
    </rPh>
    <rPh sb="6" eb="7">
      <t>セ</t>
    </rPh>
    <rPh sb="7" eb="8">
      <t>サワ</t>
    </rPh>
    <rPh sb="8" eb="10">
      <t>チナイ</t>
    </rPh>
    <phoneticPr fontId="3"/>
  </si>
  <si>
    <t>1025</t>
    <phoneticPr fontId="3"/>
  </si>
  <si>
    <t>大衡村</t>
    <rPh sb="0" eb="3">
      <t>オオヒラムラ</t>
    </rPh>
    <phoneticPr fontId="3"/>
  </si>
  <si>
    <t>大瓜字中山地内</t>
    <rPh sb="0" eb="1">
      <t>オオ</t>
    </rPh>
    <rPh sb="1" eb="2">
      <t>ウリ</t>
    </rPh>
    <rPh sb="2" eb="3">
      <t>アザ</t>
    </rPh>
    <rPh sb="3" eb="5">
      <t>ナカヤマ</t>
    </rPh>
    <rPh sb="5" eb="7">
      <t>チナイ</t>
    </rPh>
    <phoneticPr fontId="3"/>
  </si>
  <si>
    <t>2000</t>
    <phoneticPr fontId="3"/>
  </si>
  <si>
    <t>加美町</t>
    <rPh sb="0" eb="3">
      <t>カミマチ</t>
    </rPh>
    <phoneticPr fontId="3"/>
  </si>
  <si>
    <t>鹿原地区</t>
    <rPh sb="0" eb="1">
      <t>シカ</t>
    </rPh>
    <rPh sb="1" eb="2">
      <t>ハラ</t>
    </rPh>
    <rPh sb="2" eb="4">
      <t>チク</t>
    </rPh>
    <phoneticPr fontId="3"/>
  </si>
  <si>
    <t>交通指導車と接触事故</t>
    <rPh sb="0" eb="2">
      <t>コウツウ</t>
    </rPh>
    <rPh sb="2" eb="4">
      <t>シドウ</t>
    </rPh>
    <rPh sb="4" eb="5">
      <t>クルマ</t>
    </rPh>
    <rPh sb="6" eb="8">
      <t>セッショク</t>
    </rPh>
    <rPh sb="8" eb="10">
      <t>ジコ</t>
    </rPh>
    <phoneticPr fontId="3"/>
  </si>
  <si>
    <t>2005</t>
    <phoneticPr fontId="3"/>
  </si>
  <si>
    <t>秋保町馬場字丸山地内</t>
    <rPh sb="0" eb="3">
      <t>アキウマチ</t>
    </rPh>
    <rPh sb="3" eb="5">
      <t>ババ</t>
    </rPh>
    <rPh sb="5" eb="6">
      <t>アザ</t>
    </rPh>
    <rPh sb="6" eb="8">
      <t>マルヤマ</t>
    </rPh>
    <rPh sb="8" eb="10">
      <t>チナイ</t>
    </rPh>
    <phoneticPr fontId="3"/>
  </si>
  <si>
    <t>1900</t>
    <phoneticPr fontId="3"/>
  </si>
  <si>
    <t>茂庭字綱木前山地内</t>
    <rPh sb="0" eb="2">
      <t>モニワ</t>
    </rPh>
    <rPh sb="2" eb="3">
      <t>アザ</t>
    </rPh>
    <rPh sb="3" eb="4">
      <t>ツナ</t>
    </rPh>
    <rPh sb="4" eb="5">
      <t>キ</t>
    </rPh>
    <rPh sb="5" eb="7">
      <t>マエヤマ</t>
    </rPh>
    <rPh sb="7" eb="9">
      <t>チナイ</t>
    </rPh>
    <phoneticPr fontId="3"/>
  </si>
  <si>
    <t>1030</t>
    <phoneticPr fontId="3"/>
  </si>
  <si>
    <t>菅谷字赤萱地内</t>
    <rPh sb="0" eb="2">
      <t>スガヤ</t>
    </rPh>
    <rPh sb="2" eb="3">
      <t>アザ</t>
    </rPh>
    <rPh sb="3" eb="4">
      <t>アカ</t>
    </rPh>
    <rPh sb="4" eb="5">
      <t>カヤ</t>
    </rPh>
    <rPh sb="5" eb="7">
      <t>チナイ</t>
    </rPh>
    <phoneticPr fontId="3"/>
  </si>
  <si>
    <t>1930</t>
    <phoneticPr fontId="3"/>
  </si>
  <si>
    <t>富谷市</t>
    <rPh sb="0" eb="2">
      <t>トミヤ</t>
    </rPh>
    <rPh sb="2" eb="3">
      <t>シ</t>
    </rPh>
    <phoneticPr fontId="3"/>
  </si>
  <si>
    <t>明石原川戸地内</t>
    <rPh sb="0" eb="2">
      <t>アカイシ</t>
    </rPh>
    <rPh sb="2" eb="3">
      <t>ハラ</t>
    </rPh>
    <rPh sb="3" eb="4">
      <t>カワ</t>
    </rPh>
    <rPh sb="4" eb="5">
      <t>ト</t>
    </rPh>
    <rPh sb="5" eb="7">
      <t>チナイ</t>
    </rPh>
    <phoneticPr fontId="3"/>
  </si>
  <si>
    <t>仙台市泉区</t>
    <rPh sb="0" eb="3">
      <t>センダイシ</t>
    </rPh>
    <rPh sb="3" eb="5">
      <t>イズミク</t>
    </rPh>
    <phoneticPr fontId="3"/>
  </si>
  <si>
    <t>根白石字養賢堂</t>
    <rPh sb="0" eb="3">
      <t>ネノシロイシ</t>
    </rPh>
    <rPh sb="3" eb="4">
      <t>アザ</t>
    </rPh>
    <rPh sb="4" eb="5">
      <t>ヤシナ</t>
    </rPh>
    <rPh sb="5" eb="6">
      <t>カシコ</t>
    </rPh>
    <rPh sb="6" eb="7">
      <t>ドウ</t>
    </rPh>
    <phoneticPr fontId="3"/>
  </si>
  <si>
    <t>1545</t>
    <phoneticPr fontId="3"/>
  </si>
  <si>
    <t>秋保町湯元字除地内</t>
    <rPh sb="0" eb="3">
      <t>アキウマチ</t>
    </rPh>
    <rPh sb="3" eb="5">
      <t>ユモト</t>
    </rPh>
    <rPh sb="5" eb="6">
      <t>アザ</t>
    </rPh>
    <rPh sb="6" eb="7">
      <t>ノゾ</t>
    </rPh>
    <rPh sb="7" eb="9">
      <t>チナイ</t>
    </rPh>
    <phoneticPr fontId="3"/>
  </si>
  <si>
    <t>旅館敷地</t>
    <rPh sb="0" eb="2">
      <t>リョカン</t>
    </rPh>
    <rPh sb="2" eb="4">
      <t>シキチ</t>
    </rPh>
    <phoneticPr fontId="3"/>
  </si>
  <si>
    <t>花火</t>
    <rPh sb="0" eb="2">
      <t>ハナビ</t>
    </rPh>
    <phoneticPr fontId="3"/>
  </si>
  <si>
    <t>1600</t>
    <phoneticPr fontId="3"/>
  </si>
  <si>
    <t>東部</t>
    <rPh sb="0" eb="2">
      <t>トウブ</t>
    </rPh>
    <phoneticPr fontId="3"/>
  </si>
  <si>
    <t>石巻市</t>
    <rPh sb="0" eb="3">
      <t>イシノマキシ</t>
    </rPh>
    <phoneticPr fontId="3"/>
  </si>
  <si>
    <t>桃生町太田字拾貫壱番地内</t>
    <rPh sb="0" eb="3">
      <t>モノウチョウ</t>
    </rPh>
    <rPh sb="3" eb="5">
      <t>オオタ</t>
    </rPh>
    <rPh sb="5" eb="6">
      <t>アザ</t>
    </rPh>
    <rPh sb="6" eb="7">
      <t>ヒロ</t>
    </rPh>
    <rPh sb="7" eb="8">
      <t>ツラヌ</t>
    </rPh>
    <rPh sb="8" eb="9">
      <t>イチ</t>
    </rPh>
    <rPh sb="9" eb="10">
      <t>バン</t>
    </rPh>
    <rPh sb="10" eb="12">
      <t>チナイ</t>
    </rPh>
    <phoneticPr fontId="3"/>
  </si>
  <si>
    <t>2030</t>
    <phoneticPr fontId="3"/>
  </si>
  <si>
    <t>大河原</t>
    <rPh sb="0" eb="3">
      <t>オオカワラ</t>
    </rPh>
    <phoneticPr fontId="3"/>
  </si>
  <si>
    <t>蔵王町</t>
    <rPh sb="0" eb="3">
      <t>ザオウマチ</t>
    </rPh>
    <phoneticPr fontId="3"/>
  </si>
  <si>
    <t>大字小村崎字清上地内</t>
    <rPh sb="0" eb="2">
      <t>オオアザ</t>
    </rPh>
    <rPh sb="2" eb="4">
      <t>コムラ</t>
    </rPh>
    <rPh sb="4" eb="5">
      <t>サキ</t>
    </rPh>
    <rPh sb="5" eb="6">
      <t>アザ</t>
    </rPh>
    <rPh sb="6" eb="7">
      <t>キヨ</t>
    </rPh>
    <rPh sb="7" eb="8">
      <t>ウエ</t>
    </rPh>
    <rPh sb="8" eb="10">
      <t>チナイ</t>
    </rPh>
    <phoneticPr fontId="3"/>
  </si>
  <si>
    <t>0845</t>
    <phoneticPr fontId="3"/>
  </si>
  <si>
    <t>明石字西ノ入地内</t>
    <rPh sb="0" eb="2">
      <t>アカイシ</t>
    </rPh>
    <rPh sb="2" eb="3">
      <t>アザ</t>
    </rPh>
    <rPh sb="3" eb="4">
      <t>ニシ</t>
    </rPh>
    <rPh sb="5" eb="6">
      <t>イ</t>
    </rPh>
    <rPh sb="6" eb="8">
      <t>チナイ</t>
    </rPh>
    <phoneticPr fontId="3"/>
  </si>
  <si>
    <t>秋保町境野字浜井場地内</t>
    <rPh sb="0" eb="3">
      <t>アキウマチ</t>
    </rPh>
    <rPh sb="3" eb="5">
      <t>サカイノ</t>
    </rPh>
    <rPh sb="5" eb="6">
      <t>アザ</t>
    </rPh>
    <rPh sb="6" eb="8">
      <t>ハマイ</t>
    </rPh>
    <rPh sb="8" eb="9">
      <t>バ</t>
    </rPh>
    <rPh sb="9" eb="11">
      <t>チナイ</t>
    </rPh>
    <phoneticPr fontId="3"/>
  </si>
  <si>
    <t>作業場</t>
    <rPh sb="0" eb="3">
      <t>サギョウバ</t>
    </rPh>
    <phoneticPr fontId="3"/>
  </si>
  <si>
    <t>柿の実・野菜の肥料</t>
    <rPh sb="0" eb="1">
      <t>カキ</t>
    </rPh>
    <rPh sb="2" eb="3">
      <t>ミ</t>
    </rPh>
    <rPh sb="4" eb="6">
      <t>ヤサイ</t>
    </rPh>
    <rPh sb="7" eb="9">
      <t>ヒリョウ</t>
    </rPh>
    <phoneticPr fontId="3"/>
  </si>
  <si>
    <t>朝</t>
    <rPh sb="0" eb="1">
      <t>アサ</t>
    </rPh>
    <phoneticPr fontId="3"/>
  </si>
  <si>
    <t>上愛子字大道地内</t>
    <rPh sb="0" eb="3">
      <t>カミアヤシ</t>
    </rPh>
    <rPh sb="3" eb="4">
      <t>アザ</t>
    </rPh>
    <rPh sb="4" eb="6">
      <t>オオミチ</t>
    </rPh>
    <rPh sb="6" eb="8">
      <t>チナイ</t>
    </rPh>
    <phoneticPr fontId="3"/>
  </si>
  <si>
    <t>採食中</t>
    <rPh sb="0" eb="2">
      <t>サイショク</t>
    </rPh>
    <rPh sb="2" eb="3">
      <t>チュウ</t>
    </rPh>
    <phoneticPr fontId="3"/>
  </si>
  <si>
    <t>1220</t>
    <phoneticPr fontId="3"/>
  </si>
  <si>
    <t>北上町十三浜字上ノ山地内</t>
    <rPh sb="0" eb="3">
      <t>キタカミマチ</t>
    </rPh>
    <rPh sb="3" eb="5">
      <t>ジュウサン</t>
    </rPh>
    <rPh sb="5" eb="6">
      <t>ハマ</t>
    </rPh>
    <rPh sb="6" eb="7">
      <t>アザ</t>
    </rPh>
    <rPh sb="7" eb="8">
      <t>カミ</t>
    </rPh>
    <rPh sb="9" eb="10">
      <t>ヤマ</t>
    </rPh>
    <rPh sb="10" eb="12">
      <t>チナイ</t>
    </rPh>
    <phoneticPr fontId="3"/>
  </si>
  <si>
    <t>0930</t>
    <phoneticPr fontId="3"/>
  </si>
  <si>
    <t>高野原２丁目地内</t>
    <rPh sb="0" eb="3">
      <t>タカノハラ</t>
    </rPh>
    <rPh sb="4" eb="6">
      <t>チョウメ</t>
    </rPh>
    <rPh sb="6" eb="8">
      <t>チナイ</t>
    </rPh>
    <phoneticPr fontId="3"/>
  </si>
  <si>
    <t>2035</t>
    <phoneticPr fontId="3"/>
  </si>
  <si>
    <t>芋沢字甲野田地内</t>
    <rPh sb="0" eb="2">
      <t>イモザワ</t>
    </rPh>
    <rPh sb="2" eb="3">
      <t>アザ</t>
    </rPh>
    <rPh sb="3" eb="4">
      <t>コウ</t>
    </rPh>
    <rPh sb="4" eb="5">
      <t>ノ</t>
    </rPh>
    <rPh sb="5" eb="6">
      <t>タ</t>
    </rPh>
    <rPh sb="6" eb="8">
      <t>チナイ</t>
    </rPh>
    <phoneticPr fontId="3"/>
  </si>
  <si>
    <t>1800</t>
    <phoneticPr fontId="3"/>
  </si>
  <si>
    <t>仙台市青葉区</t>
    <rPh sb="0" eb="3">
      <t>センダイシ</t>
    </rPh>
    <rPh sb="3" eb="6">
      <t>アオバク</t>
    </rPh>
    <phoneticPr fontId="3"/>
  </si>
  <si>
    <t>芋沢字新田地内</t>
    <rPh sb="0" eb="2">
      <t>イモザワ</t>
    </rPh>
    <rPh sb="2" eb="3">
      <t>アザ</t>
    </rPh>
    <rPh sb="3" eb="5">
      <t>シンデン</t>
    </rPh>
    <rPh sb="5" eb="7">
      <t>チナイ</t>
    </rPh>
    <phoneticPr fontId="3"/>
  </si>
  <si>
    <t>1500</t>
    <phoneticPr fontId="3"/>
  </si>
  <si>
    <t>春日字芦ノ口地内</t>
    <rPh sb="0" eb="2">
      <t>カスガ</t>
    </rPh>
    <rPh sb="2" eb="3">
      <t>アザ</t>
    </rPh>
    <rPh sb="3" eb="4">
      <t>アシ</t>
    </rPh>
    <rPh sb="5" eb="6">
      <t>クチ</t>
    </rPh>
    <rPh sb="6" eb="8">
      <t>チナイ</t>
    </rPh>
    <phoneticPr fontId="3"/>
  </si>
  <si>
    <t>2005</t>
    <phoneticPr fontId="3"/>
  </si>
  <si>
    <t>大和町</t>
    <rPh sb="0" eb="3">
      <t>タイワチョウ</t>
    </rPh>
    <phoneticPr fontId="3"/>
  </si>
  <si>
    <t>鶴巣山田字宮ノ沢地内</t>
    <rPh sb="0" eb="2">
      <t>ツルス</t>
    </rPh>
    <rPh sb="2" eb="4">
      <t>ヤマダ</t>
    </rPh>
    <rPh sb="4" eb="5">
      <t>アザ</t>
    </rPh>
    <rPh sb="5" eb="6">
      <t>ミヤ</t>
    </rPh>
    <rPh sb="7" eb="8">
      <t>サワ</t>
    </rPh>
    <rPh sb="8" eb="10">
      <t>チナイ</t>
    </rPh>
    <phoneticPr fontId="3"/>
  </si>
  <si>
    <t>1100</t>
    <phoneticPr fontId="3"/>
  </si>
  <si>
    <t>吉田字魚板地内</t>
    <rPh sb="0" eb="2">
      <t>ヨシダ</t>
    </rPh>
    <rPh sb="2" eb="3">
      <t>アザ</t>
    </rPh>
    <rPh sb="3" eb="4">
      <t>サカナ</t>
    </rPh>
    <rPh sb="4" eb="5">
      <t>イタ</t>
    </rPh>
    <rPh sb="5" eb="7">
      <t>チナイ</t>
    </rPh>
    <phoneticPr fontId="3"/>
  </si>
  <si>
    <t>0550</t>
    <phoneticPr fontId="3"/>
  </si>
  <si>
    <t>富谷市</t>
    <rPh sb="0" eb="2">
      <t>トミヤ</t>
    </rPh>
    <rPh sb="2" eb="3">
      <t>シ</t>
    </rPh>
    <phoneticPr fontId="3"/>
  </si>
  <si>
    <t>穀田松葉地内</t>
    <rPh sb="0" eb="1">
      <t>コク</t>
    </rPh>
    <rPh sb="1" eb="2">
      <t>タ</t>
    </rPh>
    <rPh sb="2" eb="4">
      <t>マツバ</t>
    </rPh>
    <rPh sb="4" eb="6">
      <t>チナイ</t>
    </rPh>
    <phoneticPr fontId="3"/>
  </si>
  <si>
    <t>その他</t>
    <rPh sb="2" eb="3">
      <t>タ</t>
    </rPh>
    <phoneticPr fontId="3"/>
  </si>
  <si>
    <t>不明</t>
    <rPh sb="0" eb="2">
      <t>フメイ</t>
    </rPh>
    <phoneticPr fontId="3"/>
  </si>
  <si>
    <t>道路</t>
    <rPh sb="0" eb="2">
      <t>ドウロ</t>
    </rPh>
    <phoneticPr fontId="3"/>
  </si>
  <si>
    <t>休憩</t>
    <rPh sb="0" eb="2">
      <t>キュウケイ</t>
    </rPh>
    <phoneticPr fontId="3"/>
  </si>
  <si>
    <t>1005</t>
    <phoneticPr fontId="3"/>
  </si>
  <si>
    <t>大和町</t>
    <rPh sb="0" eb="3">
      <t>タイワチョウ</t>
    </rPh>
    <phoneticPr fontId="3"/>
  </si>
  <si>
    <t>鶴巣鳥屋字宇頭</t>
    <rPh sb="0" eb="2">
      <t>ツルス</t>
    </rPh>
    <rPh sb="2" eb="4">
      <t>トリヤ</t>
    </rPh>
    <rPh sb="4" eb="5">
      <t>アザ</t>
    </rPh>
    <rPh sb="5" eb="6">
      <t>ウ</t>
    </rPh>
    <rPh sb="6" eb="7">
      <t>アタマ</t>
    </rPh>
    <phoneticPr fontId="3"/>
  </si>
  <si>
    <t>1630</t>
    <phoneticPr fontId="3"/>
  </si>
  <si>
    <t>金成片馬合手柄地内</t>
    <rPh sb="0" eb="2">
      <t>カンナリ</t>
    </rPh>
    <rPh sb="2" eb="3">
      <t>カタ</t>
    </rPh>
    <rPh sb="3" eb="4">
      <t>ウマ</t>
    </rPh>
    <rPh sb="4" eb="5">
      <t>ア</t>
    </rPh>
    <rPh sb="5" eb="7">
      <t>テガラ</t>
    </rPh>
    <rPh sb="7" eb="9">
      <t>チナイ</t>
    </rPh>
    <phoneticPr fontId="3"/>
  </si>
  <si>
    <t>移動</t>
    <rPh sb="0" eb="2">
      <t>イドウ</t>
    </rPh>
    <phoneticPr fontId="3"/>
  </si>
  <si>
    <t>東から西へ</t>
    <rPh sb="0" eb="1">
      <t>ヒガシ</t>
    </rPh>
    <rPh sb="3" eb="4">
      <t>ニシ</t>
    </rPh>
    <phoneticPr fontId="3"/>
  </si>
  <si>
    <t>2000</t>
    <phoneticPr fontId="3"/>
  </si>
  <si>
    <t>大亀滑理川地内</t>
    <rPh sb="0" eb="1">
      <t>オオ</t>
    </rPh>
    <rPh sb="1" eb="2">
      <t>カメ</t>
    </rPh>
    <rPh sb="2" eb="3">
      <t>スベ</t>
    </rPh>
    <rPh sb="3" eb="4">
      <t>リ</t>
    </rPh>
    <rPh sb="4" eb="5">
      <t>カワ</t>
    </rPh>
    <rPh sb="5" eb="7">
      <t>チナイ</t>
    </rPh>
    <phoneticPr fontId="3"/>
  </si>
  <si>
    <t>0600</t>
    <phoneticPr fontId="3"/>
  </si>
  <si>
    <t>仙台市青葉区</t>
    <rPh sb="0" eb="3">
      <t>センダイシ</t>
    </rPh>
    <rPh sb="3" eb="6">
      <t>アオバク</t>
    </rPh>
    <phoneticPr fontId="3"/>
  </si>
  <si>
    <t>芋沢字甲野田地内</t>
    <rPh sb="0" eb="2">
      <t>イモザワ</t>
    </rPh>
    <rPh sb="2" eb="3">
      <t>アザ</t>
    </rPh>
    <rPh sb="3" eb="4">
      <t>コウ</t>
    </rPh>
    <rPh sb="4" eb="5">
      <t>ノ</t>
    </rPh>
    <rPh sb="5" eb="6">
      <t>タ</t>
    </rPh>
    <rPh sb="6" eb="8">
      <t>チナイ</t>
    </rPh>
    <phoneticPr fontId="3"/>
  </si>
  <si>
    <t>道路を横断</t>
    <rPh sb="0" eb="2">
      <t>ドウロ</t>
    </rPh>
    <rPh sb="3" eb="5">
      <t>オウダン</t>
    </rPh>
    <phoneticPr fontId="3"/>
  </si>
  <si>
    <t>館７丁目地内</t>
    <rPh sb="0" eb="1">
      <t>ヤカタ</t>
    </rPh>
    <rPh sb="2" eb="4">
      <t>チョウメ</t>
    </rPh>
    <rPh sb="4" eb="6">
      <t>チナイ</t>
    </rPh>
    <phoneticPr fontId="3"/>
  </si>
  <si>
    <t>1615</t>
    <phoneticPr fontId="3"/>
  </si>
  <si>
    <t>大瓜字中山地内</t>
    <rPh sb="0" eb="1">
      <t>オオ</t>
    </rPh>
    <rPh sb="1" eb="2">
      <t>ウリ</t>
    </rPh>
    <rPh sb="2" eb="3">
      <t>アザ</t>
    </rPh>
    <rPh sb="3" eb="5">
      <t>ナカヤマ</t>
    </rPh>
    <rPh sb="5" eb="7">
      <t>チナイ</t>
    </rPh>
    <phoneticPr fontId="3"/>
  </si>
  <si>
    <t>2045</t>
    <phoneticPr fontId="3"/>
  </si>
  <si>
    <t>霊屋下地内</t>
    <rPh sb="0" eb="1">
      <t>レイ</t>
    </rPh>
    <rPh sb="1" eb="2">
      <t>ヤ</t>
    </rPh>
    <rPh sb="2" eb="3">
      <t>シタ</t>
    </rPh>
    <rPh sb="3" eb="5">
      <t>チナイ</t>
    </rPh>
    <phoneticPr fontId="3"/>
  </si>
  <si>
    <t>川沿い</t>
    <rPh sb="0" eb="2">
      <t>カワゾ</t>
    </rPh>
    <phoneticPr fontId="3"/>
  </si>
  <si>
    <t>0730</t>
    <phoneticPr fontId="3"/>
  </si>
  <si>
    <t>芋沢字本郷地内</t>
    <rPh sb="0" eb="2">
      <t>イモザワ</t>
    </rPh>
    <rPh sb="2" eb="3">
      <t>アザ</t>
    </rPh>
    <rPh sb="3" eb="5">
      <t>ホンゴウ</t>
    </rPh>
    <rPh sb="5" eb="7">
      <t>チナイ</t>
    </rPh>
    <phoneticPr fontId="3"/>
  </si>
  <si>
    <t>;0530</t>
    <phoneticPr fontId="3"/>
  </si>
  <si>
    <t>吉田字中峯地内</t>
    <rPh sb="0" eb="2">
      <t>ヨシダ</t>
    </rPh>
    <rPh sb="2" eb="3">
      <t>アザ</t>
    </rPh>
    <rPh sb="3" eb="5">
      <t>ナカミネ</t>
    </rPh>
    <rPh sb="5" eb="7">
      <t>チナイ</t>
    </rPh>
    <phoneticPr fontId="3"/>
  </si>
  <si>
    <t>宅地</t>
    <rPh sb="0" eb="2">
      <t>タクチ</t>
    </rPh>
    <phoneticPr fontId="3"/>
  </si>
  <si>
    <t>漬け物</t>
    <rPh sb="0" eb="1">
      <t>ツ</t>
    </rPh>
    <rPh sb="2" eb="3">
      <t>モノ</t>
    </rPh>
    <phoneticPr fontId="3"/>
  </si>
  <si>
    <t>0830</t>
    <phoneticPr fontId="3"/>
  </si>
  <si>
    <t>吉田字瀬戸原地内</t>
    <rPh sb="0" eb="2">
      <t>ヨシダ</t>
    </rPh>
    <rPh sb="2" eb="3">
      <t>アザ</t>
    </rPh>
    <rPh sb="3" eb="4">
      <t>セ</t>
    </rPh>
    <rPh sb="4" eb="5">
      <t>ト</t>
    </rPh>
    <rPh sb="5" eb="6">
      <t>ハラ</t>
    </rPh>
    <rPh sb="6" eb="8">
      <t>チナイ</t>
    </rPh>
    <phoneticPr fontId="3"/>
  </si>
  <si>
    <t>食痕</t>
    <rPh sb="0" eb="2">
      <t>ショッコン</t>
    </rPh>
    <phoneticPr fontId="3"/>
  </si>
  <si>
    <t>柿</t>
    <rPh sb="0" eb="1">
      <t>カキ</t>
    </rPh>
    <phoneticPr fontId="3"/>
  </si>
  <si>
    <t>0900</t>
    <phoneticPr fontId="3"/>
  </si>
  <si>
    <t>蔵王町</t>
    <rPh sb="0" eb="3">
      <t>ザオウマチ</t>
    </rPh>
    <phoneticPr fontId="3"/>
  </si>
  <si>
    <t>大字曲竹字天神地内</t>
    <rPh sb="0" eb="2">
      <t>オオアザ</t>
    </rPh>
    <rPh sb="2" eb="3">
      <t>マ</t>
    </rPh>
    <rPh sb="3" eb="4">
      <t>タケ</t>
    </rPh>
    <rPh sb="4" eb="5">
      <t>アザ</t>
    </rPh>
    <rPh sb="5" eb="7">
      <t>テンジン</t>
    </rPh>
    <rPh sb="7" eb="9">
      <t>チナイ</t>
    </rPh>
    <phoneticPr fontId="3"/>
  </si>
  <si>
    <t>畑</t>
    <rPh sb="0" eb="1">
      <t>ハタケ</t>
    </rPh>
    <phoneticPr fontId="3"/>
  </si>
  <si>
    <t>大字円田字堤地内</t>
    <rPh sb="0" eb="2">
      <t>オオアザ</t>
    </rPh>
    <rPh sb="2" eb="3">
      <t>エン</t>
    </rPh>
    <rPh sb="3" eb="4">
      <t>タ</t>
    </rPh>
    <rPh sb="4" eb="5">
      <t>アザ</t>
    </rPh>
    <rPh sb="5" eb="6">
      <t>ツツミ</t>
    </rPh>
    <rPh sb="6" eb="8">
      <t>チナイ</t>
    </rPh>
    <phoneticPr fontId="3"/>
  </si>
  <si>
    <t>山林へ</t>
    <rPh sb="0" eb="2">
      <t>サンリン</t>
    </rPh>
    <phoneticPr fontId="3"/>
  </si>
  <si>
    <t>郷六字沼田地内</t>
    <rPh sb="0" eb="2">
      <t>ゴウロク</t>
    </rPh>
    <rPh sb="2" eb="3">
      <t>アザ</t>
    </rPh>
    <rPh sb="3" eb="5">
      <t>ヌマタ</t>
    </rPh>
    <rPh sb="5" eb="7">
      <t>チナイ</t>
    </rPh>
    <phoneticPr fontId="3"/>
  </si>
  <si>
    <t>藪</t>
    <rPh sb="0" eb="1">
      <t>ヤブ</t>
    </rPh>
    <phoneticPr fontId="3"/>
  </si>
  <si>
    <t>1700</t>
    <phoneticPr fontId="3"/>
  </si>
  <si>
    <t>大崎市</t>
    <rPh sb="0" eb="3">
      <t>オオサキシ</t>
    </rPh>
    <phoneticPr fontId="3"/>
  </si>
  <si>
    <t>岩出山字下真山六田前地内</t>
    <rPh sb="0" eb="3">
      <t>イワデヤマ</t>
    </rPh>
    <rPh sb="3" eb="4">
      <t>アザ</t>
    </rPh>
    <rPh sb="4" eb="5">
      <t>シモ</t>
    </rPh>
    <rPh sb="5" eb="7">
      <t>マヤマ</t>
    </rPh>
    <rPh sb="7" eb="8">
      <t>ロク</t>
    </rPh>
    <rPh sb="8" eb="9">
      <t>タ</t>
    </rPh>
    <rPh sb="9" eb="10">
      <t>マエ</t>
    </rPh>
    <rPh sb="10" eb="12">
      <t>チナイ</t>
    </rPh>
    <phoneticPr fontId="3"/>
  </si>
  <si>
    <t>2020</t>
    <phoneticPr fontId="3"/>
  </si>
  <si>
    <t>人来田３丁目地内</t>
    <rPh sb="0" eb="3">
      <t>ヒトキタ</t>
    </rPh>
    <rPh sb="4" eb="6">
      <t>チョウメ</t>
    </rPh>
    <rPh sb="6" eb="8">
      <t>チナイ</t>
    </rPh>
    <phoneticPr fontId="3"/>
  </si>
  <si>
    <t>不明</t>
    <rPh sb="0" eb="2">
      <t>フメイ</t>
    </rPh>
    <phoneticPr fontId="3"/>
  </si>
  <si>
    <t>仙台</t>
    <rPh sb="0" eb="2">
      <t>センダイ</t>
    </rPh>
    <phoneticPr fontId="3"/>
  </si>
  <si>
    <t>芋沢字本郷地内</t>
    <rPh sb="0" eb="2">
      <t>イモザワ</t>
    </rPh>
    <rPh sb="2" eb="3">
      <t>アザ</t>
    </rPh>
    <rPh sb="3" eb="5">
      <t>ホンゴウ</t>
    </rPh>
    <rPh sb="5" eb="7">
      <t>チナイ</t>
    </rPh>
    <phoneticPr fontId="3"/>
  </si>
  <si>
    <t>その他</t>
    <rPh sb="2" eb="3">
      <t>タ</t>
    </rPh>
    <phoneticPr fontId="3"/>
  </si>
  <si>
    <t>畑</t>
    <rPh sb="0" eb="1">
      <t>ハタケ</t>
    </rPh>
    <phoneticPr fontId="3"/>
  </si>
  <si>
    <t>柿の木</t>
    <rPh sb="0" eb="1">
      <t>カキ</t>
    </rPh>
    <rPh sb="2" eb="3">
      <t>キ</t>
    </rPh>
    <phoneticPr fontId="3"/>
  </si>
  <si>
    <t>食痕</t>
    <rPh sb="0" eb="2">
      <t>ショッコン</t>
    </rPh>
    <phoneticPr fontId="3"/>
  </si>
  <si>
    <t>0730</t>
    <phoneticPr fontId="3"/>
  </si>
  <si>
    <t>加美町</t>
    <rPh sb="0" eb="3">
      <t>カミマチ</t>
    </rPh>
    <phoneticPr fontId="3"/>
  </si>
  <si>
    <t>鹿原坂下一番</t>
    <rPh sb="0" eb="1">
      <t>シカ</t>
    </rPh>
    <rPh sb="1" eb="2">
      <t>ハラ</t>
    </rPh>
    <rPh sb="2" eb="4">
      <t>サカシタ</t>
    </rPh>
    <rPh sb="4" eb="6">
      <t>イチバン</t>
    </rPh>
    <phoneticPr fontId="3"/>
  </si>
  <si>
    <t>渓流</t>
    <rPh sb="0" eb="2">
      <t>ケイリュウ</t>
    </rPh>
    <phoneticPr fontId="3"/>
  </si>
  <si>
    <t>移動</t>
    <rPh sb="0" eb="2">
      <t>イドウ</t>
    </rPh>
    <phoneticPr fontId="3"/>
  </si>
  <si>
    <t>2227</t>
    <phoneticPr fontId="3"/>
  </si>
  <si>
    <t>国見ヶ丘５丁目</t>
    <rPh sb="0" eb="2">
      <t>クニミ</t>
    </rPh>
    <rPh sb="3" eb="4">
      <t>オカ</t>
    </rPh>
    <rPh sb="5" eb="7">
      <t>チョウメ</t>
    </rPh>
    <phoneticPr fontId="3"/>
  </si>
  <si>
    <t>道路</t>
    <rPh sb="0" eb="2">
      <t>ドウロ</t>
    </rPh>
    <phoneticPr fontId="3"/>
  </si>
  <si>
    <t>2300</t>
    <phoneticPr fontId="3"/>
  </si>
  <si>
    <t>大学敷地</t>
    <rPh sb="0" eb="2">
      <t>ダイガク</t>
    </rPh>
    <rPh sb="2" eb="4">
      <t>シキチ</t>
    </rPh>
    <phoneticPr fontId="3"/>
  </si>
  <si>
    <t>0930</t>
    <phoneticPr fontId="3"/>
  </si>
  <si>
    <t>上愛子字白沢</t>
    <rPh sb="0" eb="3">
      <t>カミアヤシ</t>
    </rPh>
    <rPh sb="3" eb="4">
      <t>アザ</t>
    </rPh>
    <rPh sb="4" eb="6">
      <t>シラサワ</t>
    </rPh>
    <phoneticPr fontId="3"/>
  </si>
  <si>
    <t>1940</t>
    <phoneticPr fontId="3"/>
  </si>
  <si>
    <t>三神峯１丁目</t>
    <rPh sb="0" eb="1">
      <t>サン</t>
    </rPh>
    <rPh sb="1" eb="2">
      <t>カミ</t>
    </rPh>
    <rPh sb="2" eb="3">
      <t>ミネ</t>
    </rPh>
    <rPh sb="4" eb="6">
      <t>チョウメ</t>
    </rPh>
    <phoneticPr fontId="3"/>
  </si>
  <si>
    <t>広報・看板等で注意喚起</t>
    <phoneticPr fontId="3"/>
  </si>
  <si>
    <t>0910</t>
    <phoneticPr fontId="3"/>
  </si>
  <si>
    <t>仙台</t>
    <rPh sb="0" eb="2">
      <t>センダイ</t>
    </rPh>
    <phoneticPr fontId="3"/>
  </si>
  <si>
    <t>大和町</t>
    <rPh sb="0" eb="3">
      <t>タイワチョウ</t>
    </rPh>
    <phoneticPr fontId="3"/>
  </si>
  <si>
    <t>落合蒜袋地内</t>
    <rPh sb="0" eb="2">
      <t>オチアイ</t>
    </rPh>
    <rPh sb="2" eb="3">
      <t>ヒル</t>
    </rPh>
    <rPh sb="3" eb="4">
      <t>フクロ</t>
    </rPh>
    <rPh sb="4" eb="6">
      <t>チナイ</t>
    </rPh>
    <phoneticPr fontId="3"/>
  </si>
  <si>
    <t>道路</t>
    <rPh sb="0" eb="2">
      <t>ドウロ</t>
    </rPh>
    <phoneticPr fontId="3"/>
  </si>
  <si>
    <t>移動</t>
    <rPh sb="0" eb="2">
      <t>イドウ</t>
    </rPh>
    <phoneticPr fontId="3"/>
  </si>
  <si>
    <t>1000</t>
    <phoneticPr fontId="3"/>
  </si>
  <si>
    <t>花山字本沢熊倉地内</t>
    <rPh sb="0" eb="2">
      <t>ハナヤマ</t>
    </rPh>
    <rPh sb="2" eb="3">
      <t>アザ</t>
    </rPh>
    <rPh sb="3" eb="5">
      <t>モトサワ</t>
    </rPh>
    <rPh sb="5" eb="7">
      <t>クマクラ</t>
    </rPh>
    <rPh sb="7" eb="9">
      <t>チナイ</t>
    </rPh>
    <phoneticPr fontId="3"/>
  </si>
  <si>
    <t>畑</t>
    <rPh sb="0" eb="1">
      <t>ハタケ</t>
    </rPh>
    <phoneticPr fontId="3"/>
  </si>
  <si>
    <t>1030</t>
    <phoneticPr fontId="3"/>
  </si>
  <si>
    <t>春日字岩沢地内</t>
    <rPh sb="0" eb="2">
      <t>カスガ</t>
    </rPh>
    <rPh sb="2" eb="3">
      <t>アザ</t>
    </rPh>
    <rPh sb="3" eb="5">
      <t>イワサワ</t>
    </rPh>
    <rPh sb="5" eb="7">
      <t>チナイ</t>
    </rPh>
    <phoneticPr fontId="3"/>
  </si>
  <si>
    <t>その他</t>
    <rPh sb="2" eb="3">
      <t>タ</t>
    </rPh>
    <phoneticPr fontId="3"/>
  </si>
  <si>
    <t>1330</t>
    <phoneticPr fontId="3"/>
  </si>
  <si>
    <t>花山字本沢地蔵堂</t>
    <rPh sb="0" eb="3">
      <t>ハナヤマアザ</t>
    </rPh>
    <rPh sb="3" eb="5">
      <t>モトサワ</t>
    </rPh>
    <rPh sb="5" eb="7">
      <t>ジゾウ</t>
    </rPh>
    <rPh sb="7" eb="8">
      <t>ドウ</t>
    </rPh>
    <phoneticPr fontId="3"/>
  </si>
  <si>
    <t>田</t>
    <rPh sb="0" eb="1">
      <t>タ</t>
    </rPh>
    <phoneticPr fontId="3"/>
  </si>
  <si>
    <t>1300</t>
    <phoneticPr fontId="3"/>
  </si>
  <si>
    <t>花山字本沢鯨ヶ森地内</t>
    <rPh sb="0" eb="2">
      <t>ハナヤマ</t>
    </rPh>
    <rPh sb="2" eb="3">
      <t>アザ</t>
    </rPh>
    <rPh sb="3" eb="5">
      <t>モトサワ</t>
    </rPh>
    <rPh sb="5" eb="6">
      <t>クジラ</t>
    </rPh>
    <rPh sb="7" eb="8">
      <t>モリ</t>
    </rPh>
    <rPh sb="8" eb="10">
      <t>チナイ</t>
    </rPh>
    <phoneticPr fontId="3"/>
  </si>
  <si>
    <t>その他</t>
    <rPh sb="2" eb="3">
      <t>タ</t>
    </rPh>
    <phoneticPr fontId="3"/>
  </si>
  <si>
    <t>足跡</t>
    <rPh sb="0" eb="2">
      <t>アシアト</t>
    </rPh>
    <phoneticPr fontId="3"/>
  </si>
  <si>
    <t>17cm以上</t>
    <rPh sb="4" eb="6">
      <t>イジョウ</t>
    </rPh>
    <phoneticPr fontId="3"/>
  </si>
  <si>
    <t>2140</t>
    <phoneticPr fontId="3"/>
  </si>
  <si>
    <t>金成平治屋敷地内</t>
    <rPh sb="0" eb="2">
      <t>カンナリ</t>
    </rPh>
    <rPh sb="2" eb="3">
      <t>タイラ</t>
    </rPh>
    <rPh sb="3" eb="4">
      <t>オサ</t>
    </rPh>
    <rPh sb="4" eb="6">
      <t>ヤシキ</t>
    </rPh>
    <rPh sb="6" eb="8">
      <t>チナイ</t>
    </rPh>
    <phoneticPr fontId="3"/>
  </si>
  <si>
    <t>田</t>
    <rPh sb="0" eb="1">
      <t>タ</t>
    </rPh>
    <phoneticPr fontId="3"/>
  </si>
  <si>
    <t>雑草のようなもの</t>
    <rPh sb="0" eb="2">
      <t>ザッソウ</t>
    </rPh>
    <phoneticPr fontId="3"/>
  </si>
  <si>
    <t>2020</t>
    <phoneticPr fontId="3"/>
  </si>
  <si>
    <t>福岡字上蒜地内</t>
    <rPh sb="0" eb="2">
      <t>フクオカ</t>
    </rPh>
    <rPh sb="2" eb="3">
      <t>アザ</t>
    </rPh>
    <rPh sb="3" eb="4">
      <t>ウエ</t>
    </rPh>
    <rPh sb="4" eb="5">
      <t>ヒル</t>
    </rPh>
    <rPh sb="5" eb="7">
      <t>チナイ</t>
    </rPh>
    <phoneticPr fontId="3"/>
  </si>
  <si>
    <t>山林</t>
    <rPh sb="0" eb="2">
      <t>サンリン</t>
    </rPh>
    <phoneticPr fontId="3"/>
  </si>
  <si>
    <t>移動</t>
    <rPh sb="0" eb="2">
      <t>イドウ</t>
    </rPh>
    <phoneticPr fontId="3"/>
  </si>
  <si>
    <t>不明</t>
    <rPh sb="0" eb="2">
      <t>フメイ</t>
    </rPh>
    <phoneticPr fontId="3"/>
  </si>
  <si>
    <t>町浦地内</t>
    <rPh sb="0" eb="2">
      <t>マチウラ</t>
    </rPh>
    <rPh sb="2" eb="4">
      <t>チナイ</t>
    </rPh>
    <phoneticPr fontId="3"/>
  </si>
  <si>
    <t>1800</t>
    <phoneticPr fontId="3"/>
  </si>
  <si>
    <t>大河原</t>
    <rPh sb="0" eb="3">
      <t>オオカワラ</t>
    </rPh>
    <phoneticPr fontId="3"/>
  </si>
  <si>
    <t>大字平沢字町尻地内</t>
    <rPh sb="0" eb="2">
      <t>オオアザ</t>
    </rPh>
    <rPh sb="2" eb="4">
      <t>ヒラサワ</t>
    </rPh>
    <rPh sb="4" eb="5">
      <t>アザ</t>
    </rPh>
    <rPh sb="5" eb="6">
      <t>マチ</t>
    </rPh>
    <rPh sb="6" eb="7">
      <t>シリ</t>
    </rPh>
    <rPh sb="7" eb="9">
      <t>チナイ</t>
    </rPh>
    <phoneticPr fontId="3"/>
  </si>
  <si>
    <t>移動</t>
    <rPh sb="0" eb="2">
      <t>イドウ</t>
    </rPh>
    <phoneticPr fontId="3"/>
  </si>
  <si>
    <t>1710</t>
    <phoneticPr fontId="3"/>
  </si>
  <si>
    <t>築館字芋埣柿木原地内</t>
    <rPh sb="0" eb="2">
      <t>ツキダテ</t>
    </rPh>
    <rPh sb="2" eb="3">
      <t>アザ</t>
    </rPh>
    <rPh sb="3" eb="5">
      <t>イモゾネ</t>
    </rPh>
    <rPh sb="5" eb="6">
      <t>カキ</t>
    </rPh>
    <rPh sb="6" eb="8">
      <t>キハラ</t>
    </rPh>
    <rPh sb="8" eb="10">
      <t>チナイ</t>
    </rPh>
    <phoneticPr fontId="3"/>
  </si>
  <si>
    <t>田</t>
    <rPh sb="0" eb="1">
      <t>タ</t>
    </rPh>
    <phoneticPr fontId="3"/>
  </si>
  <si>
    <t>1800</t>
    <phoneticPr fontId="3"/>
  </si>
  <si>
    <t>仙台</t>
    <rPh sb="0" eb="2">
      <t>センダイ</t>
    </rPh>
    <phoneticPr fontId="3"/>
  </si>
  <si>
    <t>作並字岩谷堂西地内</t>
    <rPh sb="0" eb="2">
      <t>サクナミ</t>
    </rPh>
    <rPh sb="2" eb="3">
      <t>アザ</t>
    </rPh>
    <rPh sb="3" eb="5">
      <t>イワタニ</t>
    </rPh>
    <rPh sb="5" eb="6">
      <t>ドウ</t>
    </rPh>
    <rPh sb="6" eb="7">
      <t>ニシ</t>
    </rPh>
    <rPh sb="7" eb="9">
      <t>チナイ</t>
    </rPh>
    <phoneticPr fontId="3"/>
  </si>
  <si>
    <t>山林</t>
    <rPh sb="0" eb="2">
      <t>サンリン</t>
    </rPh>
    <phoneticPr fontId="3"/>
  </si>
  <si>
    <t>移動</t>
    <rPh sb="0" eb="2">
      <t>イドウ</t>
    </rPh>
    <phoneticPr fontId="3"/>
  </si>
  <si>
    <t>山林へ</t>
    <rPh sb="0" eb="2">
      <t>サンリン</t>
    </rPh>
    <phoneticPr fontId="3"/>
  </si>
  <si>
    <t>1325</t>
    <phoneticPr fontId="3"/>
  </si>
  <si>
    <t>荒巻字青葉</t>
    <rPh sb="0" eb="2">
      <t>アラマキ</t>
    </rPh>
    <rPh sb="2" eb="3">
      <t>アザ</t>
    </rPh>
    <rPh sb="3" eb="5">
      <t>アオバ</t>
    </rPh>
    <phoneticPr fontId="3"/>
  </si>
  <si>
    <t>0940</t>
    <phoneticPr fontId="3"/>
  </si>
  <si>
    <t>大崎市</t>
    <rPh sb="0" eb="3">
      <t>オオサキシ</t>
    </rPh>
    <phoneticPr fontId="3"/>
  </si>
  <si>
    <t>松山下伊場野字中ノ坊地内</t>
    <rPh sb="0" eb="2">
      <t>マツヤマ</t>
    </rPh>
    <rPh sb="2" eb="6">
      <t>シモイバノ</t>
    </rPh>
    <rPh sb="6" eb="7">
      <t>アザ</t>
    </rPh>
    <rPh sb="7" eb="8">
      <t>ナカ</t>
    </rPh>
    <rPh sb="9" eb="10">
      <t>ボウ</t>
    </rPh>
    <rPh sb="10" eb="12">
      <t>チナイ</t>
    </rPh>
    <phoneticPr fontId="3"/>
  </si>
  <si>
    <t>田</t>
    <rPh sb="0" eb="1">
      <t>タ</t>
    </rPh>
    <phoneticPr fontId="3"/>
  </si>
  <si>
    <t>農林業や人身への被害までは予測されない状況の場合，「当面様子を見る」となっております。</t>
  </si>
  <si>
    <t>なお，各市町村においてツキノワグマが出没した際は，防災無線，広報車等により地域住民へ周知を行うなどの取り組みを実施しております。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</si>
</sst>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0\)"/>
    <numFmt numFmtId="177" formatCode="0.0_ "/>
    <numFmt numFmtId="178" formatCode="[$-411]ge\.m\.d;@"/>
    <numFmt numFmtId="179" formatCode="0.0%"/>
    <numFmt numFmtId="180" formatCode="#,##0_ "/>
    <numFmt numFmtId="181" formatCode="0.0"/>
  </numFmts>
  <fonts count="30" x14ac:knownFonts="1">
    <font>
      <sz val="11"/>
      <color theme="1"/>
      <name val="ＭＳ Ｐゴシック"/>
      <family val="2"/>
      <charset val="128"/>
      <scheme val="minor"/>
    </font>
    <font>
      <b/>
      <sz val="15"/>
      <color theme="3"/>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2"/>
      <color indexed="81"/>
      <name val="ＭＳ Ｐゴシック"/>
      <family val="3"/>
      <charset val="128"/>
    </font>
    <font>
      <sz val="8"/>
      <color theme="1"/>
      <name val="ＭＳ Ｐゴシック"/>
      <family val="2"/>
      <charset val="128"/>
      <scheme val="minor"/>
    </font>
    <font>
      <sz val="10"/>
      <color theme="1"/>
      <name val="ＭＳ Ｐゴシック"/>
      <family val="3"/>
      <charset val="128"/>
      <scheme val="minor"/>
    </font>
    <font>
      <b/>
      <sz val="16"/>
      <color theme="1"/>
      <name val="ＭＳ Ｐゴシック"/>
      <family val="3"/>
      <charset val="128"/>
      <scheme val="minor"/>
    </font>
    <font>
      <sz val="6"/>
      <color theme="1"/>
      <name val="ＭＳ Ｐゴシック"/>
      <family val="2"/>
      <charset val="128"/>
      <scheme val="minor"/>
    </font>
    <font>
      <sz val="8"/>
      <color theme="1"/>
      <name val="ＭＳ Ｐゴシック"/>
      <family val="3"/>
      <charset val="128"/>
      <scheme val="minor"/>
    </font>
    <font>
      <sz val="8.8000000000000007"/>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6"/>
      <color theme="1"/>
      <name val="ＭＳ Ｐゴシック"/>
      <family val="3"/>
      <charset val="128"/>
      <scheme val="minor"/>
    </font>
    <font>
      <sz val="11"/>
      <name val="ＭＳ Ｐゴシック"/>
      <family val="3"/>
      <charset val="128"/>
    </font>
    <font>
      <sz val="6"/>
      <name val="ＭＳ Ｐゴシック"/>
      <family val="3"/>
      <charset val="128"/>
    </font>
    <font>
      <sz val="11"/>
      <color theme="0"/>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sz val="10"/>
      <color indexed="81"/>
      <name val="ＭＳ Ｐゴシック"/>
      <family val="3"/>
      <charset val="128"/>
    </font>
    <font>
      <sz val="10"/>
      <color rgb="FFFF0000"/>
      <name val="ＭＳ Ｐゴシック"/>
      <family val="3"/>
      <charset val="128"/>
      <scheme val="minor"/>
    </font>
    <font>
      <sz val="10"/>
      <name val="ＭＳ Ｐゴシック"/>
      <family val="3"/>
      <charset val="128"/>
      <scheme val="minor"/>
    </font>
    <font>
      <sz val="12"/>
      <name val="ＭＳ Ｐゴシック"/>
      <family val="3"/>
      <charset val="128"/>
    </font>
    <font>
      <sz val="11"/>
      <color theme="1"/>
      <name val="ＭＳ Ｐゴシック"/>
      <family val="2"/>
      <charset val="128"/>
      <scheme val="minor"/>
    </font>
    <font>
      <sz val="10"/>
      <name val="ＭＳ Ｐゴシック"/>
      <family val="3"/>
      <charset val="128"/>
    </font>
    <font>
      <sz val="8"/>
      <name val="ＭＳ Ｐゴシック"/>
      <family val="3"/>
      <charset val="128"/>
    </font>
  </fonts>
  <fills count="13">
    <fill>
      <patternFill patternType="none"/>
    </fill>
    <fill>
      <patternFill patternType="gray125"/>
    </fill>
    <fill>
      <patternFill patternType="solid">
        <fgColor theme="9" tint="0.79998168889431442"/>
        <bgColor indexed="64"/>
      </patternFill>
    </fill>
    <fill>
      <patternFill patternType="solid">
        <fgColor rgb="FFFF0000"/>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indexed="42"/>
        <bgColor indexed="64"/>
      </patternFill>
    </fill>
    <fill>
      <patternFill patternType="solid">
        <fgColor theme="0" tint="-0.14996795556505021"/>
        <bgColor indexed="64"/>
      </patternFill>
    </fill>
    <fill>
      <patternFill patternType="solid">
        <fgColor rgb="FF99FF99"/>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s>
  <borders count="8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bottom style="double">
        <color auto="1"/>
      </bottom>
      <diagonal/>
    </border>
    <border>
      <left style="thin">
        <color auto="1"/>
      </left>
      <right style="thin">
        <color auto="1"/>
      </right>
      <top style="medium">
        <color auto="1"/>
      </top>
      <bottom/>
      <diagonal/>
    </border>
    <border>
      <left/>
      <right style="medium">
        <color auto="1"/>
      </right>
      <top style="double">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double">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right style="medium">
        <color auto="1"/>
      </right>
      <top style="medium">
        <color auto="1"/>
      </top>
      <bottom/>
      <diagonal/>
    </border>
    <border>
      <left/>
      <right style="medium">
        <color auto="1"/>
      </right>
      <top style="thin">
        <color auto="1"/>
      </top>
      <bottom style="double">
        <color auto="1"/>
      </bottom>
      <diagonal/>
    </border>
    <border>
      <left/>
      <right style="medium">
        <color indexed="64"/>
      </right>
      <top/>
      <bottom style="thin">
        <color auto="1"/>
      </bottom>
      <diagonal/>
    </border>
    <border>
      <left style="thin">
        <color auto="1"/>
      </left>
      <right style="medium">
        <color indexed="64"/>
      </right>
      <top style="medium">
        <color indexed="64"/>
      </top>
      <bottom/>
      <diagonal/>
    </border>
    <border>
      <left style="thin">
        <color auto="1"/>
      </left>
      <right style="medium">
        <color indexed="64"/>
      </right>
      <top/>
      <bottom style="double">
        <color auto="1"/>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auto="1"/>
      </left>
      <right style="thin">
        <color auto="1"/>
      </right>
      <top style="medium">
        <color auto="1"/>
      </top>
      <bottom/>
      <diagonal/>
    </border>
    <border>
      <left style="thin">
        <color auto="1"/>
      </left>
      <right/>
      <top style="medium">
        <color indexed="64"/>
      </top>
      <bottom/>
      <diagonal/>
    </border>
    <border>
      <left style="medium">
        <color indexed="64"/>
      </left>
      <right style="medium">
        <color indexed="64"/>
      </right>
      <top style="medium">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style="thin">
        <color auto="1"/>
      </top>
      <bottom style="medium">
        <color indexed="64"/>
      </bottom>
      <diagonal/>
    </border>
    <border>
      <left style="thin">
        <color auto="1"/>
      </left>
      <right/>
      <top style="medium">
        <color indexed="64"/>
      </top>
      <bottom style="thin">
        <color auto="1"/>
      </bottom>
      <diagonal/>
    </border>
    <border>
      <left style="medium">
        <color indexed="64"/>
      </left>
      <right style="medium">
        <color indexed="64"/>
      </right>
      <top/>
      <bottom style="thin">
        <color auto="1"/>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bottom/>
      <diagonal/>
    </border>
    <border>
      <left/>
      <right style="thin">
        <color auto="1"/>
      </right>
      <top/>
      <bottom/>
      <diagonal/>
    </border>
    <border>
      <left/>
      <right style="thin">
        <color auto="1"/>
      </right>
      <top style="thin">
        <color auto="1"/>
      </top>
      <bottom style="medium">
        <color auto="1"/>
      </bottom>
      <diagonal/>
    </border>
    <border>
      <left/>
      <right style="medium">
        <color indexed="64"/>
      </right>
      <top/>
      <bottom/>
      <diagonal/>
    </border>
    <border>
      <left/>
      <right style="thin">
        <color indexed="64"/>
      </right>
      <top style="thin">
        <color indexed="64"/>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double">
        <color auto="1"/>
      </bottom>
      <diagonal/>
    </border>
    <border>
      <left style="medium">
        <color indexed="64"/>
      </left>
      <right style="thin">
        <color indexed="64"/>
      </right>
      <top/>
      <bottom style="double">
        <color auto="1"/>
      </bottom>
      <diagonal/>
    </border>
    <border>
      <left style="medium">
        <color indexed="64"/>
      </left>
      <right style="thin">
        <color auto="1"/>
      </right>
      <top style="double">
        <color auto="1"/>
      </top>
      <bottom/>
      <diagonal/>
    </border>
    <border>
      <left style="thin">
        <color auto="1"/>
      </left>
      <right style="medium">
        <color indexed="64"/>
      </right>
      <top style="double">
        <color auto="1"/>
      </top>
      <bottom style="thin">
        <color auto="1"/>
      </bottom>
      <diagonal/>
    </border>
    <border>
      <left style="thin">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auto="1"/>
      </top>
      <bottom/>
      <diagonal/>
    </border>
    <border>
      <left/>
      <right style="medium">
        <color auto="1"/>
      </right>
      <top style="medium">
        <color auto="1"/>
      </top>
      <bottom style="thin">
        <color auto="1"/>
      </bottom>
      <diagonal/>
    </border>
    <border>
      <left style="thin">
        <color auto="1"/>
      </left>
      <right style="thin">
        <color auto="1"/>
      </right>
      <top/>
      <bottom/>
      <diagonal/>
    </border>
    <border>
      <left style="medium">
        <color auto="1"/>
      </left>
      <right style="medium">
        <color indexed="64"/>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thin">
        <color auto="1"/>
      </bottom>
      <diagonal/>
    </border>
    <border>
      <left style="thin">
        <color auto="1"/>
      </left>
      <right/>
      <top/>
      <bottom style="double">
        <color auto="1"/>
      </bottom>
      <diagonal/>
    </border>
    <border>
      <left style="medium">
        <color auto="1"/>
      </left>
      <right style="medium">
        <color auto="1"/>
      </right>
      <top/>
      <bottom style="double">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medium">
        <color indexed="64"/>
      </right>
      <top style="thin">
        <color auto="1"/>
      </top>
      <bottom/>
      <diagonal/>
    </border>
    <border>
      <left/>
      <right style="medium">
        <color auto="1"/>
      </right>
      <top style="thin">
        <color auto="1"/>
      </top>
      <bottom/>
      <diagonal/>
    </border>
    <border>
      <left style="thin">
        <color auto="1"/>
      </left>
      <right/>
      <top/>
      <bottom style="medium">
        <color auto="1"/>
      </bottom>
      <diagonal/>
    </border>
  </borders>
  <cellStyleXfs count="3">
    <xf numFmtId="0" fontId="0" fillId="0" borderId="0">
      <alignment vertical="center"/>
    </xf>
    <xf numFmtId="0" fontId="17" fillId="0" borderId="0">
      <alignment vertical="center"/>
    </xf>
    <xf numFmtId="9" fontId="27" fillId="0" borderId="0" applyFont="0" applyFill="0" applyBorder="0" applyAlignment="0" applyProtection="0">
      <alignment vertical="center"/>
    </xf>
  </cellStyleXfs>
  <cellXfs count="509">
    <xf numFmtId="0" fontId="0" fillId="0" borderId="0" xfId="0">
      <alignment vertical="center"/>
    </xf>
    <xf numFmtId="0" fontId="0" fillId="0" borderId="0" xfId="0" applyAlignment="1">
      <alignment horizontal="center" vertical="center"/>
    </xf>
    <xf numFmtId="0" fontId="4" fillId="0" borderId="0" xfId="0" applyFont="1" applyAlignment="1">
      <alignment horizontal="center"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3" borderId="13" xfId="0" applyFill="1" applyBorder="1" applyAlignment="1">
      <alignment horizontal="center" vertical="center"/>
    </xf>
    <xf numFmtId="0" fontId="0" fillId="0" borderId="20" xfId="0" applyBorder="1">
      <alignment vertical="center"/>
    </xf>
    <xf numFmtId="0" fontId="0" fillId="4" borderId="23" xfId="0" applyFill="1" applyBorder="1" applyAlignment="1">
      <alignment vertical="center"/>
    </xf>
    <xf numFmtId="0" fontId="0" fillId="0" borderId="23" xfId="0" applyBorder="1">
      <alignment vertical="center"/>
    </xf>
    <xf numFmtId="0" fontId="0" fillId="0" borderId="18" xfId="0" applyBorder="1">
      <alignment vertical="center"/>
    </xf>
    <xf numFmtId="0" fontId="0" fillId="2" borderId="31" xfId="0" applyFill="1" applyBorder="1" applyAlignment="1">
      <alignment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0" borderId="5" xfId="0" applyBorder="1" applyAlignment="1">
      <alignment vertical="center" shrinkToFit="1"/>
    </xf>
    <xf numFmtId="0" fontId="0" fillId="0" borderId="9" xfId="0" applyBorder="1" applyAlignment="1">
      <alignment vertical="center" shrinkToFit="1"/>
    </xf>
    <xf numFmtId="0" fontId="0" fillId="0" borderId="7" xfId="0" applyBorder="1" applyAlignment="1">
      <alignment vertical="center" shrinkToFit="1"/>
    </xf>
    <xf numFmtId="0" fontId="0" fillId="0" borderId="23" xfId="0" applyBorder="1" applyAlignment="1">
      <alignment vertical="center" shrinkToFit="1"/>
    </xf>
    <xf numFmtId="0" fontId="0" fillId="0" borderId="0" xfId="0" applyAlignment="1">
      <alignment vertical="center" shrinkToFit="1"/>
    </xf>
    <xf numFmtId="0" fontId="0" fillId="0" borderId="41" xfId="0" applyBorder="1" applyAlignment="1">
      <alignment horizontal="center" vertical="center"/>
    </xf>
    <xf numFmtId="0" fontId="0" fillId="0" borderId="42" xfId="0" applyFill="1" applyBorder="1" applyAlignment="1">
      <alignment horizontal="center" vertical="center"/>
    </xf>
    <xf numFmtId="176" fontId="0" fillId="0" borderId="39" xfId="0" applyNumberFormat="1" applyBorder="1" applyAlignment="1">
      <alignment horizontal="center" vertical="center"/>
    </xf>
    <xf numFmtId="0" fontId="0" fillId="0" borderId="0" xfId="0" applyBorder="1">
      <alignment vertical="center"/>
    </xf>
    <xf numFmtId="0" fontId="11" fillId="0" borderId="5" xfId="0" applyFont="1" applyBorder="1" applyAlignment="1">
      <alignment vertical="center" shrinkToFit="1"/>
    </xf>
    <xf numFmtId="0" fontId="11" fillId="0" borderId="0" xfId="0" applyFont="1" applyBorder="1" applyAlignment="1">
      <alignment vertical="center" shrinkToFit="1"/>
    </xf>
    <xf numFmtId="0" fontId="0" fillId="0" borderId="0" xfId="0" applyBorder="1" applyAlignment="1">
      <alignment vertical="center" shrinkToFit="1"/>
    </xf>
    <xf numFmtId="0" fontId="7" fillId="0" borderId="0" xfId="0" applyFont="1">
      <alignment vertical="center"/>
    </xf>
    <xf numFmtId="0" fontId="0" fillId="0" borderId="39" xfId="0" applyBorder="1" applyAlignment="1">
      <alignment horizontal="center"/>
    </xf>
    <xf numFmtId="0" fontId="0" fillId="0" borderId="40" xfId="0" applyBorder="1" applyAlignment="1">
      <alignment horizontal="center" vertical="center"/>
    </xf>
    <xf numFmtId="0" fontId="7" fillId="0" borderId="5" xfId="0" applyFont="1" applyBorder="1" applyAlignment="1">
      <alignment horizontal="center" vertical="center"/>
    </xf>
    <xf numFmtId="0" fontId="0" fillId="0" borderId="39" xfId="0" applyBorder="1" applyAlignment="1">
      <alignment vertical="center"/>
    </xf>
    <xf numFmtId="0" fontId="0" fillId="0" borderId="39" xfId="0" applyBorder="1" applyAlignment="1"/>
    <xf numFmtId="0" fontId="0" fillId="0" borderId="31" xfId="0" applyBorder="1" applyAlignment="1">
      <alignment horizontal="center" vertical="center"/>
    </xf>
    <xf numFmtId="0" fontId="0" fillId="0" borderId="56" xfId="0" applyBorder="1" applyAlignment="1">
      <alignment horizontal="center" vertical="center"/>
    </xf>
    <xf numFmtId="0" fontId="0" fillId="0" borderId="53" xfId="0" applyBorder="1">
      <alignment vertical="center"/>
    </xf>
    <xf numFmtId="0" fontId="0" fillId="0" borderId="25" xfId="0" applyBorder="1" applyAlignment="1">
      <alignment horizontal="center" vertical="center"/>
    </xf>
    <xf numFmtId="0" fontId="0" fillId="5" borderId="56" xfId="0" applyFill="1" applyBorder="1" applyAlignment="1">
      <alignment horizontal="center" vertical="center"/>
    </xf>
    <xf numFmtId="0" fontId="10" fillId="0" borderId="37" xfId="0" applyFont="1" applyBorder="1">
      <alignment vertical="center"/>
    </xf>
    <xf numFmtId="0" fontId="9" fillId="0" borderId="31" xfId="0" applyFont="1" applyFill="1" applyBorder="1" applyAlignment="1">
      <alignment horizontal="center" vertical="center"/>
    </xf>
    <xf numFmtId="0" fontId="6" fillId="0" borderId="37" xfId="0" applyFont="1" applyBorder="1">
      <alignment vertical="center"/>
    </xf>
    <xf numFmtId="0" fontId="0" fillId="0" borderId="40" xfId="0" applyBorder="1" applyAlignment="1">
      <alignment vertical="center"/>
    </xf>
    <xf numFmtId="0" fontId="0" fillId="0" borderId="38" xfId="0" applyBorder="1">
      <alignment vertical="center"/>
    </xf>
    <xf numFmtId="177" fontId="0" fillId="0" borderId="56" xfId="0" applyNumberFormat="1" applyBorder="1" applyAlignment="1">
      <alignment horizontal="center" vertical="center"/>
    </xf>
    <xf numFmtId="0" fontId="0" fillId="0" borderId="40" xfId="0" applyBorder="1">
      <alignment vertical="center"/>
    </xf>
    <xf numFmtId="0" fontId="7" fillId="0" borderId="0" xfId="0" applyFont="1" applyFill="1" applyBorder="1" applyAlignment="1">
      <alignment horizontal="center" vertical="center"/>
    </xf>
    <xf numFmtId="0" fontId="7" fillId="0" borderId="0" xfId="0" applyFont="1" applyFill="1" applyBorder="1">
      <alignment vertical="center"/>
    </xf>
    <xf numFmtId="0" fontId="7" fillId="0" borderId="2" xfId="0" applyFont="1" applyFill="1" applyBorder="1">
      <alignment vertical="center"/>
    </xf>
    <xf numFmtId="0" fontId="7" fillId="0" borderId="5" xfId="0" applyFont="1" applyFill="1" applyBorder="1">
      <alignment vertical="center"/>
    </xf>
    <xf numFmtId="0" fontId="7" fillId="0" borderId="45" xfId="0" applyFont="1" applyBorder="1">
      <alignment vertical="center"/>
    </xf>
    <xf numFmtId="0" fontId="7" fillId="0" borderId="50" xfId="0" applyFont="1" applyBorder="1" applyAlignment="1">
      <alignment horizontal="center" vertical="center"/>
    </xf>
    <xf numFmtId="0" fontId="15" fillId="0" borderId="22"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lignment vertical="center"/>
    </xf>
    <xf numFmtId="0" fontId="7" fillId="0" borderId="14"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0" xfId="0" applyFont="1" applyFill="1" applyAlignment="1">
      <alignment horizontal="center" vertical="center"/>
    </xf>
    <xf numFmtId="0" fontId="7" fillId="0" borderId="44" xfId="0" applyFont="1" applyFill="1" applyBorder="1">
      <alignment vertical="center"/>
    </xf>
    <xf numFmtId="0" fontId="7" fillId="0" borderId="45" xfId="0" applyFont="1" applyFill="1" applyBorder="1">
      <alignment vertical="center"/>
    </xf>
    <xf numFmtId="0" fontId="7" fillId="0" borderId="7" xfId="0" applyFont="1" applyFill="1" applyBorder="1">
      <alignment vertical="center"/>
    </xf>
    <xf numFmtId="0" fontId="7" fillId="6" borderId="45" xfId="0" applyFont="1" applyFill="1" applyBorder="1">
      <alignment vertical="center"/>
    </xf>
    <xf numFmtId="0" fontId="7" fillId="6" borderId="5" xfId="0" applyFont="1" applyFill="1" applyBorder="1" applyAlignment="1">
      <alignment horizontal="center" vertical="center"/>
    </xf>
    <xf numFmtId="0" fontId="0" fillId="0" borderId="0" xfId="0" applyAlignment="1">
      <alignment horizontal="right" vertical="center"/>
    </xf>
    <xf numFmtId="0" fontId="0" fillId="0" borderId="0" xfId="0" applyFill="1" applyBorder="1">
      <alignment vertical="center"/>
    </xf>
    <xf numFmtId="0" fontId="17" fillId="7" borderId="5" xfId="1" applyFill="1" applyBorder="1" applyAlignment="1">
      <alignment horizontal="center" vertical="center"/>
    </xf>
    <xf numFmtId="0" fontId="17" fillId="0" borderId="0" xfId="1" applyAlignment="1">
      <alignment horizontal="center" vertical="center"/>
    </xf>
    <xf numFmtId="0" fontId="17" fillId="0" borderId="5" xfId="1" applyBorder="1">
      <alignment vertical="center"/>
    </xf>
    <xf numFmtId="0" fontId="17" fillId="0" borderId="0" xfId="1">
      <alignment vertical="center"/>
    </xf>
    <xf numFmtId="0" fontId="0" fillId="0" borderId="0" xfId="0" applyFill="1">
      <alignment vertical="center"/>
    </xf>
    <xf numFmtId="0" fontId="8" fillId="0" borderId="0" xfId="0" applyFont="1" applyAlignment="1">
      <alignment horizontal="center" vertical="center"/>
    </xf>
    <xf numFmtId="0" fontId="0" fillId="0" borderId="39" xfId="0" applyFill="1" applyBorder="1">
      <alignment vertical="center"/>
    </xf>
    <xf numFmtId="0" fontId="0" fillId="0" borderId="39" xfId="0" applyFill="1" applyBorder="1" applyAlignment="1"/>
    <xf numFmtId="176" fontId="0" fillId="0" borderId="39" xfId="0" applyNumberFormat="1" applyFill="1" applyBorder="1" applyAlignment="1">
      <alignment horizontal="center" vertical="center"/>
    </xf>
    <xf numFmtId="0" fontId="10" fillId="0" borderId="37" xfId="0" applyFont="1" applyFill="1" applyBorder="1">
      <alignment vertical="center"/>
    </xf>
    <xf numFmtId="0" fontId="7" fillId="0" borderId="40" xfId="0" applyFont="1" applyFill="1" applyBorder="1" applyAlignment="1">
      <alignment horizontal="center" vertical="center"/>
    </xf>
    <xf numFmtId="0" fontId="7" fillId="0" borderId="5" xfId="0" applyFont="1" applyFill="1" applyBorder="1" applyAlignment="1">
      <alignment horizontal="center" vertical="center"/>
    </xf>
    <xf numFmtId="0" fontId="16" fillId="0" borderId="44" xfId="0" applyFont="1" applyFill="1" applyBorder="1" applyAlignment="1">
      <alignment horizontal="center" vertical="center" wrapText="1" shrinkToFit="1"/>
    </xf>
    <xf numFmtId="0" fontId="13" fillId="0" borderId="44" xfId="0" applyFont="1" applyFill="1" applyBorder="1" applyAlignment="1">
      <alignment vertical="center" wrapText="1" shrinkToFit="1"/>
    </xf>
    <xf numFmtId="0" fontId="7" fillId="0" borderId="44" xfId="0" applyFont="1" applyFill="1" applyBorder="1" applyAlignment="1">
      <alignment horizontal="center" vertical="center" shrinkToFit="1"/>
    </xf>
    <xf numFmtId="0" fontId="7" fillId="6" borderId="44" xfId="0" applyFont="1" applyFill="1" applyBorder="1">
      <alignment vertical="center"/>
    </xf>
    <xf numFmtId="0" fontId="7" fillId="0" borderId="5" xfId="0" applyFont="1" applyFill="1" applyBorder="1" applyAlignment="1">
      <alignment horizontal="center" vertical="center"/>
    </xf>
    <xf numFmtId="0" fontId="7" fillId="0" borderId="5" xfId="0" applyFont="1" applyFill="1" applyBorder="1" applyAlignment="1">
      <alignment horizontal="center" vertical="center"/>
    </xf>
    <xf numFmtId="177" fontId="0" fillId="5" borderId="56" xfId="0" applyNumberFormat="1" applyFill="1" applyBorder="1" applyAlignment="1">
      <alignment horizontal="center" vertical="center"/>
    </xf>
    <xf numFmtId="0" fontId="0" fillId="8" borderId="31" xfId="0" applyFill="1" applyBorder="1" applyAlignment="1">
      <alignment horizontal="center" vertical="center"/>
    </xf>
    <xf numFmtId="0" fontId="0" fillId="8" borderId="56" xfId="0" applyFill="1" applyBorder="1" applyAlignment="1">
      <alignment horizontal="center" vertical="center"/>
    </xf>
    <xf numFmtId="177" fontId="0" fillId="8" borderId="56" xfId="0" applyNumberFormat="1" applyFill="1" applyBorder="1" applyAlignment="1">
      <alignment horizontal="center" vertical="center"/>
    </xf>
    <xf numFmtId="0" fontId="0" fillId="8" borderId="25" xfId="0" applyFill="1" applyBorder="1" applyAlignment="1">
      <alignment horizontal="center" vertical="center"/>
    </xf>
    <xf numFmtId="0" fontId="0" fillId="0" borderId="56" xfId="0" applyFill="1" applyBorder="1" applyAlignment="1">
      <alignment horizontal="center" vertical="center"/>
    </xf>
    <xf numFmtId="177" fontId="0" fillId="0" borderId="56" xfId="0" applyNumberFormat="1" applyFill="1" applyBorder="1" applyAlignment="1">
      <alignment horizontal="center" vertical="center"/>
    </xf>
    <xf numFmtId="179" fontId="0" fillId="0" borderId="0" xfId="0" applyNumberFormat="1">
      <alignment vertical="center"/>
    </xf>
    <xf numFmtId="0" fontId="0" fillId="0" borderId="52" xfId="0" applyBorder="1" applyAlignment="1">
      <alignment horizontal="left" vertical="center"/>
    </xf>
    <xf numFmtId="0" fontId="0" fillId="0" borderId="54" xfId="0" applyBorder="1" applyAlignment="1">
      <alignment horizontal="left" vertical="center"/>
    </xf>
    <xf numFmtId="0" fontId="19" fillId="0" borderId="0" xfId="0" applyFont="1" applyAlignment="1">
      <alignment horizontal="center" vertical="center" textRotation="180"/>
    </xf>
    <xf numFmtId="0" fontId="0" fillId="0" borderId="0" xfId="0" applyBorder="1" applyAlignment="1">
      <alignment horizontal="left" vertical="center"/>
    </xf>
    <xf numFmtId="0" fontId="0" fillId="0" borderId="0" xfId="0" applyFill="1" applyBorder="1" applyAlignment="1">
      <alignment horizontal="left" vertical="center"/>
    </xf>
    <xf numFmtId="0" fontId="8" fillId="0" borderId="0" xfId="0" applyFont="1" applyAlignment="1">
      <alignment horizontal="center" vertical="center"/>
    </xf>
    <xf numFmtId="0" fontId="0" fillId="0" borderId="14" xfId="0" applyBorder="1" applyAlignment="1">
      <alignment horizontal="center" vertical="center"/>
    </xf>
    <xf numFmtId="0" fontId="0" fillId="0" borderId="0" xfId="0" applyBorder="1" applyAlignment="1">
      <alignment vertical="center"/>
    </xf>
    <xf numFmtId="0" fontId="10" fillId="0" borderId="37" xfId="0" applyFont="1" applyBorder="1" applyAlignment="1">
      <alignment vertical="center"/>
    </xf>
    <xf numFmtId="0" fontId="0" fillId="0" borderId="0" xfId="0" applyFill="1" applyBorder="1" applyAlignment="1">
      <alignment vertical="center"/>
    </xf>
    <xf numFmtId="0" fontId="10" fillId="0" borderId="37" xfId="0" applyFont="1" applyFill="1" applyBorder="1" applyAlignment="1">
      <alignment vertical="center"/>
    </xf>
    <xf numFmtId="0" fontId="6" fillId="0" borderId="37" xfId="0" applyFont="1" applyBorder="1" applyAlignment="1">
      <alignment vertical="center"/>
    </xf>
    <xf numFmtId="0" fontId="0" fillId="0" borderId="0" xfId="0" applyAlignment="1">
      <alignment vertical="center"/>
    </xf>
    <xf numFmtId="0" fontId="0" fillId="0" borderId="38" xfId="0" applyBorder="1" applyAlignment="1">
      <alignment vertical="center"/>
    </xf>
    <xf numFmtId="0" fontId="0" fillId="0" borderId="39" xfId="0" applyFill="1" applyBorder="1" applyAlignment="1">
      <alignment vertical="center"/>
    </xf>
    <xf numFmtId="0" fontId="0" fillId="0" borderId="53" xfId="0" applyBorder="1" applyAlignment="1">
      <alignment vertical="center"/>
    </xf>
    <xf numFmtId="179" fontId="0" fillId="0" borderId="0" xfId="0" applyNumberFormat="1" applyAlignment="1">
      <alignment vertical="center"/>
    </xf>
    <xf numFmtId="0" fontId="0" fillId="0" borderId="26" xfId="0" applyBorder="1" applyAlignment="1">
      <alignment horizontal="left" vertical="center"/>
    </xf>
    <xf numFmtId="0" fontId="0" fillId="0" borderId="44" xfId="0" applyBorder="1" applyAlignment="1">
      <alignment horizontal="left" vertical="center"/>
    </xf>
    <xf numFmtId="0" fontId="0" fillId="0" borderId="55" xfId="0" applyBorder="1" applyAlignment="1">
      <alignment horizontal="left" vertical="center"/>
    </xf>
    <xf numFmtId="0" fontId="0" fillId="0" borderId="51" xfId="0" applyFill="1" applyBorder="1" applyAlignment="1">
      <alignment horizontal="left" vertical="center"/>
    </xf>
    <xf numFmtId="0" fontId="0" fillId="0" borderId="44" xfId="0" applyFill="1" applyBorder="1" applyAlignment="1">
      <alignment horizontal="left" vertical="center"/>
    </xf>
    <xf numFmtId="0" fontId="0" fillId="0" borderId="57" xfId="0" applyFill="1" applyBorder="1" applyAlignment="1">
      <alignment horizontal="left" vertical="center"/>
    </xf>
    <xf numFmtId="0" fontId="0" fillId="0" borderId="51" xfId="0" applyBorder="1" applyAlignment="1">
      <alignment horizontal="left" vertical="center"/>
    </xf>
    <xf numFmtId="0" fontId="0" fillId="0" borderId="48" xfId="0" applyBorder="1" applyAlignment="1">
      <alignment horizontal="left" vertical="center"/>
    </xf>
    <xf numFmtId="0" fontId="0" fillId="0" borderId="43" xfId="0" applyBorder="1" applyAlignment="1">
      <alignment horizontal="left" vertical="center"/>
    </xf>
    <xf numFmtId="0" fontId="0" fillId="0" borderId="47" xfId="0" applyBorder="1" applyAlignment="1">
      <alignment horizontal="left" vertical="center"/>
    </xf>
    <xf numFmtId="0" fontId="0" fillId="0" borderId="45" xfId="0" applyFill="1" applyBorder="1" applyAlignment="1">
      <alignment horizontal="left" vertical="center"/>
    </xf>
    <xf numFmtId="0" fontId="0" fillId="0" borderId="43" xfId="0" applyFill="1" applyBorder="1" applyAlignment="1">
      <alignment horizontal="left" vertical="center"/>
    </xf>
    <xf numFmtId="0" fontId="0" fillId="0" borderId="46" xfId="0" applyFill="1" applyBorder="1" applyAlignment="1">
      <alignment horizontal="left" vertical="center"/>
    </xf>
    <xf numFmtId="0" fontId="0" fillId="0" borderId="45" xfId="0" applyBorder="1" applyAlignment="1">
      <alignment horizontal="left" vertical="center"/>
    </xf>
    <xf numFmtId="0" fontId="8" fillId="0" borderId="0" xfId="0" applyFont="1" applyAlignment="1">
      <alignment vertical="center"/>
    </xf>
    <xf numFmtId="0" fontId="0" fillId="0" borderId="70" xfId="0" applyBorder="1" applyAlignment="1">
      <alignment horizontal="center" vertical="center"/>
    </xf>
    <xf numFmtId="0" fontId="0" fillId="0" borderId="65" xfId="0" applyBorder="1" applyAlignment="1">
      <alignment horizontal="center" vertical="center"/>
    </xf>
    <xf numFmtId="0" fontId="0" fillId="0" borderId="9" xfId="0" applyNumberFormat="1" applyBorder="1" applyAlignment="1">
      <alignment vertical="center" shrinkToFit="1"/>
    </xf>
    <xf numFmtId="0" fontId="0" fillId="0" borderId="5" xfId="0" applyNumberFormat="1" applyBorder="1" applyAlignment="1">
      <alignment vertical="center" shrinkToFit="1"/>
    </xf>
    <xf numFmtId="0" fontId="0" fillId="0" borderId="30" xfId="0" applyBorder="1" applyAlignment="1">
      <alignment vertical="center" shrinkToFit="1"/>
    </xf>
    <xf numFmtId="0" fontId="0" fillId="0" borderId="29" xfId="0" applyBorder="1" applyAlignment="1">
      <alignment vertical="center" shrinkToFit="1"/>
    </xf>
    <xf numFmtId="180" fontId="7" fillId="0" borderId="9" xfId="0" applyNumberFormat="1" applyFont="1" applyBorder="1">
      <alignment vertical="center"/>
    </xf>
    <xf numFmtId="180" fontId="7" fillId="0" borderId="30" xfId="0" applyNumberFormat="1" applyFont="1" applyBorder="1">
      <alignment vertical="center"/>
    </xf>
    <xf numFmtId="180" fontId="7" fillId="0" borderId="5" xfId="0" applyNumberFormat="1" applyFont="1" applyBorder="1">
      <alignment vertical="center"/>
    </xf>
    <xf numFmtId="180" fontId="7" fillId="0" borderId="29" xfId="0" applyNumberFormat="1" applyFont="1" applyBorder="1">
      <alignment vertical="center"/>
    </xf>
    <xf numFmtId="180" fontId="7" fillId="0" borderId="7" xfId="0" applyNumberFormat="1" applyFont="1" applyBorder="1">
      <alignment vertical="center"/>
    </xf>
    <xf numFmtId="180" fontId="7" fillId="0" borderId="28" xfId="0" applyNumberFormat="1" applyFont="1" applyBorder="1">
      <alignment vertical="center"/>
    </xf>
    <xf numFmtId="180" fontId="7" fillId="0" borderId="2" xfId="0" applyNumberFormat="1" applyFont="1" applyBorder="1">
      <alignment vertical="center"/>
    </xf>
    <xf numFmtId="180" fontId="7" fillId="0" borderId="3" xfId="0" applyNumberFormat="1" applyFont="1" applyBorder="1">
      <alignment vertical="center"/>
    </xf>
    <xf numFmtId="180" fontId="7" fillId="0" borderId="2" xfId="0" applyNumberFormat="1" applyFont="1" applyFill="1" applyBorder="1">
      <alignment vertical="center"/>
    </xf>
    <xf numFmtId="180" fontId="7" fillId="0" borderId="3" xfId="0" applyNumberFormat="1" applyFont="1" applyFill="1" applyBorder="1">
      <alignment vertical="center"/>
    </xf>
    <xf numFmtId="180" fontId="7" fillId="9" borderId="5" xfId="0" applyNumberFormat="1" applyFont="1" applyFill="1" applyBorder="1">
      <alignment vertical="center"/>
    </xf>
    <xf numFmtId="180" fontId="7" fillId="0" borderId="29" xfId="0" applyNumberFormat="1" applyFont="1" applyFill="1" applyBorder="1">
      <alignment vertical="center"/>
    </xf>
    <xf numFmtId="180" fontId="7" fillId="9" borderId="44" xfId="0" applyNumberFormat="1" applyFont="1" applyFill="1" applyBorder="1">
      <alignment vertical="center"/>
    </xf>
    <xf numFmtId="180" fontId="7" fillId="9" borderId="11" xfId="0" applyNumberFormat="1" applyFont="1" applyFill="1" applyBorder="1">
      <alignment vertical="center"/>
    </xf>
    <xf numFmtId="180" fontId="7" fillId="0" borderId="12" xfId="0" applyNumberFormat="1" applyFont="1" applyFill="1" applyBorder="1">
      <alignment vertical="center"/>
    </xf>
    <xf numFmtId="180" fontId="7" fillId="0" borderId="9" xfId="0" applyNumberFormat="1" applyFont="1" applyFill="1" applyBorder="1">
      <alignment vertical="center"/>
    </xf>
    <xf numFmtId="180" fontId="7" fillId="0" borderId="30" xfId="0" applyNumberFormat="1" applyFont="1" applyFill="1" applyBorder="1">
      <alignment vertical="center"/>
    </xf>
    <xf numFmtId="180" fontId="7" fillId="0" borderId="60" xfId="0" applyNumberFormat="1" applyFont="1" applyFill="1" applyBorder="1">
      <alignment vertical="center"/>
    </xf>
    <xf numFmtId="180" fontId="7" fillId="0" borderId="64" xfId="0" applyNumberFormat="1" applyFont="1" applyFill="1" applyBorder="1">
      <alignment vertical="center"/>
    </xf>
    <xf numFmtId="180" fontId="7" fillId="6" borderId="9" xfId="0" applyNumberFormat="1" applyFont="1" applyFill="1" applyBorder="1">
      <alignment vertical="center"/>
    </xf>
    <xf numFmtId="180" fontId="7" fillId="6" borderId="30" xfId="0" applyNumberFormat="1" applyFont="1" applyFill="1" applyBorder="1">
      <alignment vertical="center"/>
    </xf>
    <xf numFmtId="180" fontId="7" fillId="6" borderId="5" xfId="0" applyNumberFormat="1" applyFont="1" applyFill="1" applyBorder="1">
      <alignment vertical="center"/>
    </xf>
    <xf numFmtId="180" fontId="7" fillId="6" borderId="7" xfId="0" applyNumberFormat="1" applyFont="1" applyFill="1" applyBorder="1">
      <alignment vertical="center"/>
    </xf>
    <xf numFmtId="180" fontId="7" fillId="6" borderId="60" xfId="0" applyNumberFormat="1" applyFont="1" applyFill="1" applyBorder="1">
      <alignment vertical="center"/>
    </xf>
    <xf numFmtId="180" fontId="7" fillId="6" borderId="64" xfId="0" applyNumberFormat="1" applyFont="1" applyFill="1" applyBorder="1">
      <alignment vertical="center"/>
    </xf>
    <xf numFmtId="180" fontId="7" fillId="6" borderId="29" xfId="0" applyNumberFormat="1" applyFont="1" applyFill="1" applyBorder="1">
      <alignment vertical="center"/>
    </xf>
    <xf numFmtId="180" fontId="7" fillId="6" borderId="28" xfId="0" applyNumberFormat="1" applyFont="1" applyFill="1" applyBorder="1">
      <alignment vertical="center"/>
    </xf>
    <xf numFmtId="180" fontId="7" fillId="0" borderId="5" xfId="0" applyNumberFormat="1" applyFont="1" applyFill="1" applyBorder="1">
      <alignment vertical="center"/>
    </xf>
    <xf numFmtId="180" fontId="7" fillId="0" borderId="7" xfId="0" applyNumberFormat="1" applyFont="1" applyFill="1" applyBorder="1">
      <alignment vertical="center"/>
    </xf>
    <xf numFmtId="180" fontId="7" fillId="0" borderId="28" xfId="0" applyNumberFormat="1" applyFont="1" applyFill="1" applyBorder="1">
      <alignment vertical="center"/>
    </xf>
    <xf numFmtId="180" fontId="0" fillId="0" borderId="2" xfId="0" applyNumberFormat="1" applyBorder="1" applyAlignment="1">
      <alignment vertical="center"/>
    </xf>
    <xf numFmtId="180" fontId="0" fillId="0" borderId="48" xfId="0" applyNumberFormat="1" applyBorder="1" applyAlignment="1">
      <alignment vertical="center"/>
    </xf>
    <xf numFmtId="180" fontId="0" fillId="0" borderId="19" xfId="0" applyNumberFormat="1" applyBorder="1">
      <alignment vertical="center"/>
    </xf>
    <xf numFmtId="180" fontId="0" fillId="0" borderId="5" xfId="0" applyNumberFormat="1" applyBorder="1">
      <alignment vertical="center"/>
    </xf>
    <xf numFmtId="180" fontId="0" fillId="0" borderId="43" xfId="0" applyNumberFormat="1" applyBorder="1">
      <alignment vertical="center"/>
    </xf>
    <xf numFmtId="180" fontId="0" fillId="0" borderId="20" xfId="0" applyNumberFormat="1" applyBorder="1">
      <alignment vertical="center"/>
    </xf>
    <xf numFmtId="180" fontId="0" fillId="0" borderId="7" xfId="0" applyNumberFormat="1" applyBorder="1">
      <alignment vertical="center"/>
    </xf>
    <xf numFmtId="180" fontId="0" fillId="0" borderId="47" xfId="0" applyNumberFormat="1" applyBorder="1">
      <alignment vertical="center"/>
    </xf>
    <xf numFmtId="180" fontId="0" fillId="0" borderId="21" xfId="0" applyNumberFormat="1" applyBorder="1">
      <alignment vertical="center"/>
    </xf>
    <xf numFmtId="180" fontId="0" fillId="0" borderId="2" xfId="0" applyNumberFormat="1" applyBorder="1">
      <alignment vertical="center"/>
    </xf>
    <xf numFmtId="180" fontId="0" fillId="0" borderId="48" xfId="0" applyNumberFormat="1" applyBorder="1">
      <alignment vertical="center"/>
    </xf>
    <xf numFmtId="180" fontId="0" fillId="0" borderId="9" xfId="0" applyNumberFormat="1" applyFill="1" applyBorder="1">
      <alignment vertical="center"/>
    </xf>
    <xf numFmtId="180" fontId="0" fillId="0" borderId="45" xfId="0" applyNumberFormat="1" applyFill="1" applyBorder="1">
      <alignment vertical="center"/>
    </xf>
    <xf numFmtId="180" fontId="0" fillId="0" borderId="49" xfId="0" applyNumberFormat="1" applyFill="1" applyBorder="1">
      <alignment vertical="center"/>
    </xf>
    <xf numFmtId="180" fontId="0" fillId="0" borderId="5" xfId="0" applyNumberFormat="1" applyFill="1" applyBorder="1">
      <alignment vertical="center"/>
    </xf>
    <xf numFmtId="180" fontId="0" fillId="0" borderId="43" xfId="0" applyNumberFormat="1" applyFill="1" applyBorder="1">
      <alignment vertical="center"/>
    </xf>
    <xf numFmtId="180" fontId="0" fillId="0" borderId="20" xfId="0" applyNumberFormat="1" applyFill="1" applyBorder="1">
      <alignment vertical="center"/>
    </xf>
    <xf numFmtId="180" fontId="0" fillId="0" borderId="37" xfId="0" applyNumberFormat="1" applyFill="1" applyBorder="1">
      <alignment vertical="center"/>
    </xf>
    <xf numFmtId="180" fontId="0" fillId="0" borderId="46" xfId="0" applyNumberFormat="1" applyFill="1" applyBorder="1">
      <alignment vertical="center"/>
    </xf>
    <xf numFmtId="180" fontId="0" fillId="0" borderId="36" xfId="0" applyNumberFormat="1" applyFill="1" applyBorder="1">
      <alignment vertical="center"/>
    </xf>
    <xf numFmtId="180" fontId="0" fillId="0" borderId="19" xfId="0" applyNumberFormat="1" applyBorder="1" applyAlignment="1">
      <alignment vertical="center"/>
    </xf>
    <xf numFmtId="180" fontId="0" fillId="0" borderId="5" xfId="0" applyNumberFormat="1" applyBorder="1" applyAlignment="1">
      <alignment vertical="center"/>
    </xf>
    <xf numFmtId="180" fontId="0" fillId="0" borderId="43" xfId="0" applyNumberFormat="1" applyBorder="1" applyAlignment="1">
      <alignment vertical="center"/>
    </xf>
    <xf numFmtId="180" fontId="0" fillId="0" borderId="20" xfId="0" applyNumberFormat="1" applyBorder="1" applyAlignment="1">
      <alignment vertical="center"/>
    </xf>
    <xf numFmtId="180" fontId="0" fillId="0" borderId="7" xfId="0" applyNumberFormat="1" applyBorder="1" applyAlignment="1">
      <alignment vertical="center"/>
    </xf>
    <xf numFmtId="180" fontId="0" fillId="0" borderId="21" xfId="0" applyNumberFormat="1" applyBorder="1" applyAlignment="1">
      <alignment vertical="center"/>
    </xf>
    <xf numFmtId="180" fontId="0" fillId="0" borderId="47" xfId="0" applyNumberFormat="1" applyBorder="1" applyAlignment="1">
      <alignment vertical="center"/>
    </xf>
    <xf numFmtId="180" fontId="0" fillId="0" borderId="9" xfId="0" applyNumberFormat="1" applyFill="1" applyBorder="1" applyAlignment="1">
      <alignment vertical="center"/>
    </xf>
    <xf numFmtId="180" fontId="0" fillId="0" borderId="45" xfId="0" applyNumberFormat="1" applyFill="1" applyBorder="1" applyAlignment="1">
      <alignment vertical="center"/>
    </xf>
    <xf numFmtId="180" fontId="0" fillId="0" borderId="49" xfId="0" applyNumberFormat="1" applyFill="1" applyBorder="1" applyAlignment="1">
      <alignment vertical="center"/>
    </xf>
    <xf numFmtId="180" fontId="0" fillId="0" borderId="5" xfId="0" applyNumberFormat="1" applyFill="1" applyBorder="1" applyAlignment="1">
      <alignment vertical="center"/>
    </xf>
    <xf numFmtId="180" fontId="0" fillId="0" borderId="43" xfId="0" applyNumberFormat="1" applyFill="1" applyBorder="1" applyAlignment="1">
      <alignment vertical="center"/>
    </xf>
    <xf numFmtId="180" fontId="0" fillId="0" borderId="20" xfId="0" applyNumberFormat="1" applyFill="1" applyBorder="1" applyAlignment="1">
      <alignment vertical="center"/>
    </xf>
    <xf numFmtId="180" fontId="0" fillId="0" borderId="37" xfId="0" applyNumberFormat="1" applyFill="1" applyBorder="1" applyAlignment="1">
      <alignment vertical="center"/>
    </xf>
    <xf numFmtId="180" fontId="0" fillId="0" borderId="46" xfId="0" applyNumberFormat="1" applyFill="1" applyBorder="1" applyAlignment="1">
      <alignment vertical="center"/>
    </xf>
    <xf numFmtId="180" fontId="0" fillId="0" borderId="36" xfId="0" applyNumberFormat="1" applyFill="1" applyBorder="1" applyAlignment="1">
      <alignment vertical="center"/>
    </xf>
    <xf numFmtId="180" fontId="0" fillId="0" borderId="9" xfId="0" applyNumberFormat="1" applyBorder="1" applyAlignment="1">
      <alignment vertical="center"/>
    </xf>
    <xf numFmtId="180" fontId="0" fillId="0" borderId="45" xfId="0" applyNumberFormat="1" applyBorder="1" applyAlignment="1">
      <alignment vertical="center"/>
    </xf>
    <xf numFmtId="180" fontId="0" fillId="0" borderId="49" xfId="0" applyNumberFormat="1" applyBorder="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textRotation="180"/>
    </xf>
    <xf numFmtId="0" fontId="0" fillId="0" borderId="33"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5" xfId="0" applyFill="1" applyBorder="1">
      <alignment vertical="center"/>
    </xf>
    <xf numFmtId="0" fontId="0" fillId="0" borderId="9" xfId="0" applyNumberFormat="1" applyFill="1" applyBorder="1">
      <alignment vertical="center"/>
    </xf>
    <xf numFmtId="0" fontId="7" fillId="0" borderId="5" xfId="0" applyFont="1" applyFill="1" applyBorder="1" applyAlignment="1">
      <alignment horizontal="center" vertical="center"/>
    </xf>
    <xf numFmtId="0" fontId="22" fillId="0" borderId="0" xfId="0" applyFont="1">
      <alignment vertical="center"/>
    </xf>
    <xf numFmtId="179" fontId="22" fillId="0" borderId="0" xfId="0" applyNumberFormat="1" applyFont="1">
      <alignment vertical="center"/>
    </xf>
    <xf numFmtId="0" fontId="0" fillId="0" borderId="20" xfId="0" applyFill="1" applyBorder="1">
      <alignment vertical="center"/>
    </xf>
    <xf numFmtId="0" fontId="0" fillId="0" borderId="5" xfId="0" applyFill="1" applyBorder="1" applyAlignment="1">
      <alignment vertical="center" shrinkToFit="1"/>
    </xf>
    <xf numFmtId="0" fontId="0" fillId="0" borderId="29" xfId="0" applyFill="1" applyBorder="1" applyAlignment="1">
      <alignment vertical="center" shrinkToFit="1"/>
    </xf>
    <xf numFmtId="0" fontId="0" fillId="0" borderId="16" xfId="0" applyFill="1" applyBorder="1" applyAlignment="1">
      <alignment vertical="center" shrinkToFit="1"/>
    </xf>
    <xf numFmtId="0" fontId="2" fillId="0" borderId="0" xfId="0" applyFont="1" applyAlignment="1">
      <alignment horizontal="center" vertical="center"/>
    </xf>
    <xf numFmtId="0" fontId="2" fillId="0" borderId="0" xfId="0" applyFont="1" applyAlignment="1">
      <alignment horizontal="center" vertical="center"/>
    </xf>
    <xf numFmtId="0" fontId="17" fillId="0" borderId="5" xfId="1" applyBorder="1" applyAlignment="1">
      <alignment horizontal="center" vertical="center" shrinkToFit="1"/>
    </xf>
    <xf numFmtId="0" fontId="17" fillId="0" borderId="5" xfId="1" applyBorder="1" applyAlignment="1">
      <alignment vertical="center" shrinkToFit="1"/>
    </xf>
    <xf numFmtId="0" fontId="17" fillId="0" borderId="5" xfId="1" applyFont="1" applyBorder="1" applyAlignment="1">
      <alignment vertical="center" shrinkToFit="1"/>
    </xf>
    <xf numFmtId="0" fontId="17" fillId="0" borderId="5" xfId="1" applyFont="1" applyBorder="1">
      <alignment vertical="center"/>
    </xf>
    <xf numFmtId="0" fontId="17" fillId="0" borderId="0" xfId="1" applyFont="1">
      <alignment vertical="center"/>
    </xf>
    <xf numFmtId="179" fontId="17" fillId="0" borderId="5" xfId="1" applyNumberFormat="1" applyBorder="1">
      <alignment vertical="center"/>
    </xf>
    <xf numFmtId="0" fontId="7" fillId="0" borderId="0" xfId="0" applyFont="1" applyFill="1" applyAlignment="1">
      <alignment horizontal="left" vertical="center"/>
    </xf>
    <xf numFmtId="0" fontId="0" fillId="0" borderId="74" xfId="0" applyBorder="1" applyAlignment="1">
      <alignment horizontal="center" vertical="center"/>
    </xf>
    <xf numFmtId="0" fontId="0" fillId="0" borderId="73" xfId="0" applyFill="1" applyBorder="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3" borderId="32" xfId="0" applyFill="1" applyBorder="1" applyAlignment="1">
      <alignment horizontal="center" vertical="center"/>
    </xf>
    <xf numFmtId="0" fontId="0" fillId="0" borderId="22" xfId="0" applyBorder="1">
      <alignment vertical="center"/>
    </xf>
    <xf numFmtId="180" fontId="0" fillId="0" borderId="0" xfId="0" applyNumberFormat="1" applyFill="1" applyBorder="1">
      <alignment vertical="center"/>
    </xf>
    <xf numFmtId="0" fontId="0" fillId="2" borderId="13" xfId="0" applyFill="1" applyBorder="1" applyAlignment="1">
      <alignment horizontal="center" vertical="center"/>
    </xf>
    <xf numFmtId="0" fontId="0" fillId="3" borderId="32" xfId="0" applyFill="1" applyBorder="1" applyAlignment="1">
      <alignment horizontal="center" vertical="center"/>
    </xf>
    <xf numFmtId="0" fontId="0" fillId="2" borderId="11" xfId="0" applyFill="1" applyBorder="1" applyAlignment="1">
      <alignment horizontal="center" vertical="center"/>
    </xf>
    <xf numFmtId="0" fontId="0" fillId="3" borderId="11" xfId="0" applyFill="1" applyBorder="1" applyAlignment="1">
      <alignment horizontal="center" vertical="center"/>
    </xf>
    <xf numFmtId="0" fontId="0" fillId="2" borderId="48" xfId="0" applyFill="1" applyBorder="1" applyAlignment="1">
      <alignment vertical="center"/>
    </xf>
    <xf numFmtId="0" fontId="0" fillId="2" borderId="75" xfId="0" applyFill="1" applyBorder="1" applyAlignment="1">
      <alignment vertical="center"/>
    </xf>
    <xf numFmtId="0" fontId="0" fillId="2" borderId="26" xfId="0" applyFill="1" applyBorder="1" applyAlignment="1">
      <alignment vertical="center"/>
    </xf>
    <xf numFmtId="0" fontId="0" fillId="2" borderId="41" xfId="0" applyFill="1" applyBorder="1" applyAlignment="1">
      <alignment vertical="center"/>
    </xf>
    <xf numFmtId="0" fontId="0" fillId="2" borderId="70" xfId="0" applyFill="1" applyBorder="1" applyAlignment="1">
      <alignment vertical="center"/>
    </xf>
    <xf numFmtId="0" fontId="0" fillId="2" borderId="14" xfId="0" applyFill="1" applyBorder="1" applyAlignment="1">
      <alignment vertical="center"/>
    </xf>
    <xf numFmtId="0" fontId="0" fillId="3" borderId="14" xfId="0" applyFill="1" applyBorder="1" applyAlignment="1">
      <alignment vertical="center"/>
    </xf>
    <xf numFmtId="0" fontId="0" fillId="2" borderId="14" xfId="0" applyFill="1" applyBorder="1" applyAlignment="1">
      <alignment vertical="center" shrinkToFit="1"/>
    </xf>
    <xf numFmtId="0" fontId="0" fillId="3" borderId="14" xfId="0" applyFill="1" applyBorder="1" applyAlignment="1">
      <alignment vertical="center" wrapText="1"/>
    </xf>
    <xf numFmtId="0" fontId="0" fillId="2" borderId="13" xfId="0" applyFill="1" applyBorder="1" applyAlignment="1">
      <alignment vertical="center"/>
    </xf>
    <xf numFmtId="0" fontId="0" fillId="3" borderId="13" xfId="0" applyFill="1" applyBorder="1" applyAlignment="1">
      <alignment vertical="center"/>
    </xf>
    <xf numFmtId="0" fontId="0" fillId="2" borderId="13" xfId="0" applyFill="1" applyBorder="1" applyAlignment="1">
      <alignment vertical="center" shrinkToFit="1"/>
    </xf>
    <xf numFmtId="0" fontId="0" fillId="3" borderId="41" xfId="0" applyFill="1" applyBorder="1" applyAlignment="1">
      <alignment vertical="center"/>
    </xf>
    <xf numFmtId="0" fontId="0" fillId="3" borderId="70" xfId="0" applyFill="1" applyBorder="1" applyAlignment="1">
      <alignment vertical="center"/>
    </xf>
    <xf numFmtId="0" fontId="0" fillId="3" borderId="13" xfId="0" applyFill="1" applyBorder="1" applyAlignment="1">
      <alignment vertical="center" shrinkToFit="1"/>
    </xf>
    <xf numFmtId="0" fontId="8" fillId="0" borderId="0" xfId="0" applyFont="1">
      <alignment vertical="center"/>
    </xf>
    <xf numFmtId="0" fontId="0" fillId="11" borderId="31" xfId="0" applyFill="1" applyBorder="1" applyAlignment="1">
      <alignment horizontal="center" vertical="center"/>
    </xf>
    <xf numFmtId="0" fontId="0" fillId="11" borderId="56" xfId="0" applyFill="1" applyBorder="1" applyAlignment="1">
      <alignment horizontal="center" vertical="center"/>
    </xf>
    <xf numFmtId="177" fontId="0" fillId="11" borderId="56" xfId="0" applyNumberFormat="1" applyFill="1" applyBorder="1" applyAlignment="1">
      <alignment horizontal="center" vertical="center"/>
    </xf>
    <xf numFmtId="0" fontId="0" fillId="11" borderId="25" xfId="0" applyFill="1" applyBorder="1" applyAlignment="1">
      <alignment horizontal="center" vertical="center"/>
    </xf>
    <xf numFmtId="0" fontId="0" fillId="3" borderId="11" xfId="0" applyFill="1" applyBorder="1" applyAlignment="1">
      <alignment horizontal="center" vertical="center"/>
    </xf>
    <xf numFmtId="0" fontId="0" fillId="0" borderId="24" xfId="0" applyBorder="1" applyAlignment="1">
      <alignment vertical="center" shrinkToFit="1"/>
    </xf>
    <xf numFmtId="180" fontId="24" fillId="9" borderId="5" xfId="0" applyNumberFormat="1" applyFont="1" applyFill="1" applyBorder="1">
      <alignment vertical="center"/>
    </xf>
    <xf numFmtId="180" fontId="25" fillId="9" borderId="5" xfId="0" applyNumberFormat="1" applyFont="1" applyFill="1" applyBorder="1">
      <alignment vertical="center"/>
    </xf>
    <xf numFmtId="180" fontId="0" fillId="0" borderId="14" xfId="0" applyNumberFormat="1" applyBorder="1">
      <alignment vertical="center"/>
    </xf>
    <xf numFmtId="180" fontId="0" fillId="0" borderId="29" xfId="0" applyNumberFormat="1" applyBorder="1">
      <alignment vertical="center"/>
    </xf>
    <xf numFmtId="180" fontId="0" fillId="0" borderId="28" xfId="0" applyNumberFormat="1" applyBorder="1">
      <alignment vertical="center"/>
    </xf>
    <xf numFmtId="49" fontId="0" fillId="0" borderId="9" xfId="0" applyNumberFormat="1" applyBorder="1" applyAlignment="1">
      <alignment horizontal="right" vertical="center"/>
    </xf>
    <xf numFmtId="49" fontId="0" fillId="0" borderId="5" xfId="0" applyNumberFormat="1" applyBorder="1" applyAlignment="1">
      <alignment horizontal="right" vertical="center"/>
    </xf>
    <xf numFmtId="49" fontId="0" fillId="0" borderId="5" xfId="0" applyNumberFormat="1" applyFill="1" applyBorder="1" applyAlignment="1">
      <alignment horizontal="right" vertical="center"/>
    </xf>
    <xf numFmtId="49" fontId="0" fillId="0" borderId="5" xfId="0" applyNumberFormat="1" applyBorder="1" applyAlignment="1">
      <alignment horizontal="right" vertical="center" shrinkToFit="1"/>
    </xf>
    <xf numFmtId="0" fontId="26" fillId="0" borderId="0" xfId="1" applyFont="1">
      <alignment vertical="center"/>
    </xf>
    <xf numFmtId="0" fontId="0" fillId="0" borderId="5" xfId="0" applyNumberFormat="1" applyFill="1" applyBorder="1" applyAlignment="1">
      <alignment vertical="center" shrinkToFit="1"/>
    </xf>
    <xf numFmtId="0" fontId="0" fillId="0" borderId="9" xfId="0" applyNumberFormat="1" applyFill="1" applyBorder="1" applyAlignment="1">
      <alignment vertical="center" shrinkToFit="1"/>
    </xf>
    <xf numFmtId="56" fontId="0" fillId="0" borderId="0" xfId="0" applyNumberFormat="1">
      <alignment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74" xfId="0" applyBorder="1" applyAlignment="1">
      <alignment horizontal="center" vertical="center" shrinkToFit="1"/>
    </xf>
    <xf numFmtId="0" fontId="0" fillId="0" borderId="68" xfId="0" applyBorder="1" applyAlignment="1">
      <alignment horizontal="center" vertical="center"/>
    </xf>
    <xf numFmtId="0" fontId="0" fillId="0" borderId="25" xfId="0" applyFill="1" applyBorder="1" applyAlignment="1">
      <alignment horizontal="center" vertical="center"/>
    </xf>
    <xf numFmtId="0" fontId="0" fillId="0" borderId="31" xfId="0" applyFill="1" applyBorder="1" applyAlignment="1">
      <alignment horizontal="center" vertical="center"/>
    </xf>
    <xf numFmtId="0" fontId="9" fillId="0" borderId="18" xfId="0" applyFont="1" applyFill="1" applyBorder="1" applyAlignment="1">
      <alignment horizontal="center" vertical="center"/>
    </xf>
    <xf numFmtId="0" fontId="0" fillId="3" borderId="32" xfId="0" applyFill="1" applyBorder="1" applyAlignment="1">
      <alignment horizontal="center" vertical="center"/>
    </xf>
    <xf numFmtId="0" fontId="0" fillId="2" borderId="11" xfId="0" applyFill="1" applyBorder="1" applyAlignment="1">
      <alignment horizontal="center" vertical="center"/>
    </xf>
    <xf numFmtId="0" fontId="0" fillId="0" borderId="30" xfId="0" applyBorder="1">
      <alignment vertical="center"/>
    </xf>
    <xf numFmtId="0" fontId="0" fillId="0" borderId="29" xfId="0" applyBorder="1">
      <alignment vertical="center"/>
    </xf>
    <xf numFmtId="0" fontId="0" fillId="0" borderId="28" xfId="0" applyBorder="1">
      <alignment vertical="center"/>
    </xf>
    <xf numFmtId="0" fontId="0" fillId="0" borderId="51" xfId="0" applyBorder="1">
      <alignment vertical="center"/>
    </xf>
    <xf numFmtId="0" fontId="0" fillId="0" borderId="44" xfId="0" applyBorder="1">
      <alignment vertical="center"/>
    </xf>
    <xf numFmtId="0" fontId="0" fillId="0" borderId="55" xfId="0" applyBorder="1">
      <alignment vertical="center"/>
    </xf>
    <xf numFmtId="0" fontId="0" fillId="0" borderId="56" xfId="0" applyBorder="1">
      <alignment vertical="center"/>
    </xf>
    <xf numFmtId="178" fontId="0" fillId="0" borderId="56" xfId="0" applyNumberFormat="1" applyBorder="1">
      <alignmen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48" xfId="0" applyBorder="1" applyAlignment="1">
      <alignment horizontal="left" vertical="center"/>
    </xf>
    <xf numFmtId="0" fontId="0" fillId="0" borderId="26"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55" xfId="0" applyBorder="1" applyAlignment="1">
      <alignment horizontal="left" vertical="center"/>
    </xf>
    <xf numFmtId="178" fontId="17" fillId="0" borderId="0" xfId="1" applyNumberFormat="1">
      <alignment vertical="center"/>
    </xf>
    <xf numFmtId="0" fontId="17" fillId="3" borderId="5" xfId="1" applyFill="1" applyBorder="1" applyAlignment="1">
      <alignment horizontal="center" vertical="center"/>
    </xf>
    <xf numFmtId="0" fontId="17" fillId="12" borderId="5" xfId="1" applyFill="1" applyBorder="1" applyAlignment="1">
      <alignment horizontal="center" vertical="center"/>
    </xf>
    <xf numFmtId="0" fontId="17" fillId="0" borderId="0" xfId="1" applyNumberFormat="1">
      <alignment vertical="center"/>
    </xf>
    <xf numFmtId="0" fontId="17" fillId="7" borderId="5" xfId="1" applyNumberFormat="1" applyFill="1" applyBorder="1" applyAlignment="1">
      <alignment horizontal="center" vertical="center"/>
    </xf>
    <xf numFmtId="0" fontId="17" fillId="0" borderId="5" xfId="1" applyNumberFormat="1" applyBorder="1">
      <alignment vertical="center"/>
    </xf>
    <xf numFmtId="0" fontId="17" fillId="0" borderId="5" xfId="1" applyNumberFormat="1" applyFont="1" applyBorder="1">
      <alignment vertical="center"/>
    </xf>
    <xf numFmtId="179" fontId="17" fillId="0" borderId="5" xfId="2" applyNumberFormat="1" applyFont="1" applyBorder="1">
      <alignment vertical="center"/>
    </xf>
    <xf numFmtId="0" fontId="17" fillId="5" borderId="5" xfId="1" applyFill="1" applyBorder="1">
      <alignment vertical="center"/>
    </xf>
    <xf numFmtId="0" fontId="17" fillId="0" borderId="9" xfId="1" applyNumberFormat="1" applyBorder="1">
      <alignment vertical="center"/>
    </xf>
    <xf numFmtId="0" fontId="17" fillId="0" borderId="9" xfId="1" applyBorder="1">
      <alignment vertical="center"/>
    </xf>
    <xf numFmtId="0" fontId="17" fillId="0" borderId="11" xfId="1" applyNumberFormat="1" applyBorder="1">
      <alignment vertical="center"/>
    </xf>
    <xf numFmtId="0" fontId="17" fillId="0" borderId="11" xfId="1" applyBorder="1">
      <alignment vertical="center"/>
    </xf>
    <xf numFmtId="0" fontId="0" fillId="0" borderId="39" xfId="0" applyBorder="1">
      <alignment vertical="center"/>
    </xf>
    <xf numFmtId="49" fontId="0" fillId="0" borderId="56" xfId="0" applyNumberFormat="1" applyFill="1" applyBorder="1" applyAlignment="1">
      <alignment horizontal="center" vertical="center"/>
    </xf>
    <xf numFmtId="0" fontId="0" fillId="0" borderId="9" xfId="0" applyBorder="1" applyAlignment="1">
      <alignment horizontal="left" vertical="center"/>
    </xf>
    <xf numFmtId="49" fontId="17" fillId="0" borderId="5" xfId="1" applyNumberFormat="1" applyBorder="1">
      <alignment vertical="center"/>
    </xf>
    <xf numFmtId="49" fontId="17" fillId="0" borderId="5" xfId="1" applyNumberFormat="1" applyFont="1" applyBorder="1">
      <alignment vertical="center"/>
    </xf>
    <xf numFmtId="0" fontId="0" fillId="2" borderId="11" xfId="0" applyFill="1" applyBorder="1" applyAlignment="1">
      <alignment horizontal="center" vertical="center"/>
    </xf>
    <xf numFmtId="0" fontId="0" fillId="3" borderId="11" xfId="0" applyFill="1" applyBorder="1" applyAlignment="1">
      <alignment horizontal="center" vertical="center"/>
    </xf>
    <xf numFmtId="0" fontId="0" fillId="2" borderId="13" xfId="0" applyFill="1" applyBorder="1" applyAlignment="1">
      <alignment horizontal="center" vertical="center"/>
    </xf>
    <xf numFmtId="0" fontId="0" fillId="2" borderId="42" xfId="0" applyFill="1" applyBorder="1" applyAlignment="1">
      <alignment vertical="center"/>
    </xf>
    <xf numFmtId="0" fontId="0" fillId="2" borderId="49" xfId="0" applyFill="1" applyBorder="1" applyAlignment="1">
      <alignment vertical="center"/>
    </xf>
    <xf numFmtId="0" fontId="0" fillId="3" borderId="41" xfId="0" applyFill="1" applyBorder="1" applyAlignment="1">
      <alignment vertical="center" wrapText="1"/>
    </xf>
    <xf numFmtId="0" fontId="0" fillId="2" borderId="34" xfId="0" applyFill="1" applyBorder="1" applyAlignment="1">
      <alignment vertical="center" wrapText="1"/>
    </xf>
    <xf numFmtId="0" fontId="0" fillId="3" borderId="13" xfId="0" applyFill="1" applyBorder="1" applyAlignment="1">
      <alignment vertical="center" wrapText="1"/>
    </xf>
    <xf numFmtId="0" fontId="0" fillId="3" borderId="76" xfId="0" applyFill="1" applyBorder="1" applyAlignment="1">
      <alignment vertical="center" wrapText="1"/>
    </xf>
    <xf numFmtId="0" fontId="0" fillId="2" borderId="35" xfId="0" applyFill="1" applyBorder="1" applyAlignment="1">
      <alignment vertical="center" wrapText="1"/>
    </xf>
    <xf numFmtId="0" fontId="0" fillId="3" borderId="40" xfId="0" applyFill="1" applyBorder="1" applyAlignment="1">
      <alignment vertical="center"/>
    </xf>
    <xf numFmtId="0" fontId="0" fillId="3" borderId="62" xfId="0" applyFill="1" applyBorder="1" applyAlignment="1">
      <alignment vertical="center"/>
    </xf>
    <xf numFmtId="0" fontId="0" fillId="3" borderId="42" xfId="0" applyFill="1" applyBorder="1" applyAlignment="1">
      <alignment vertical="center"/>
    </xf>
    <xf numFmtId="0" fontId="0" fillId="3" borderId="77" xfId="0" applyFill="1" applyBorder="1" applyAlignment="1">
      <alignment vertical="center"/>
    </xf>
    <xf numFmtId="49" fontId="0" fillId="11" borderId="56" xfId="0" applyNumberFormat="1" applyFill="1" applyBorder="1" applyAlignment="1">
      <alignment horizontal="center" vertical="center"/>
    </xf>
    <xf numFmtId="0" fontId="17" fillId="0" borderId="5" xfId="1" applyBorder="1" applyAlignment="1">
      <alignment vertical="center"/>
    </xf>
    <xf numFmtId="0" fontId="6" fillId="0" borderId="5" xfId="0" applyFont="1" applyBorder="1" applyAlignment="1">
      <alignment horizontal="left" vertical="center"/>
    </xf>
    <xf numFmtId="0" fontId="2" fillId="0" borderId="5" xfId="0" applyFont="1" applyBorder="1" applyAlignment="1">
      <alignment vertical="center" shrinkToFit="1"/>
    </xf>
    <xf numFmtId="0" fontId="4" fillId="0" borderId="5" xfId="0" applyFont="1" applyBorder="1" applyAlignment="1">
      <alignment vertical="center" shrinkToFit="1"/>
    </xf>
    <xf numFmtId="0" fontId="20" fillId="0" borderId="5" xfId="0" applyFont="1" applyBorder="1" applyAlignment="1">
      <alignment vertical="center" shrinkToFit="1"/>
    </xf>
    <xf numFmtId="0" fontId="21" fillId="0" borderId="5" xfId="0" applyFont="1" applyBorder="1" applyAlignment="1">
      <alignment vertical="center" shrinkToFit="1"/>
    </xf>
    <xf numFmtId="0" fontId="20" fillId="0" borderId="5" xfId="0" applyNumberFormat="1" applyFont="1" applyBorder="1" applyAlignment="1">
      <alignment vertical="center" shrinkToFit="1"/>
    </xf>
    <xf numFmtId="181" fontId="0" fillId="0" borderId="39" xfId="0" applyNumberFormat="1" applyBorder="1" applyAlignment="1">
      <alignment horizontal="center" vertical="center"/>
    </xf>
    <xf numFmtId="0" fontId="17" fillId="10" borderId="5" xfId="1" applyFill="1" applyBorder="1" applyAlignment="1">
      <alignment vertical="center"/>
    </xf>
    <xf numFmtId="0" fontId="17" fillId="0" borderId="5" xfId="1" applyFont="1" applyBorder="1" applyAlignment="1">
      <alignment vertical="center"/>
    </xf>
    <xf numFmtId="0" fontId="17" fillId="0" borderId="5" xfId="1" applyFont="1" applyFill="1" applyBorder="1" applyAlignment="1">
      <alignment vertical="center"/>
    </xf>
    <xf numFmtId="0" fontId="18" fillId="0" borderId="5" xfId="1" applyFont="1" applyBorder="1">
      <alignment vertical="center"/>
    </xf>
    <xf numFmtId="0" fontId="28" fillId="0" borderId="5" xfId="1" applyFont="1" applyBorder="1">
      <alignment vertical="center"/>
    </xf>
    <xf numFmtId="0" fontId="29" fillId="0" borderId="5" xfId="1" applyFont="1" applyBorder="1">
      <alignmen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0" xfId="0" applyBorder="1" applyAlignment="1">
      <alignment horizontal="left" vertical="center"/>
    </xf>
    <xf numFmtId="49" fontId="17" fillId="0" borderId="5" xfId="1" applyNumberFormat="1" applyBorder="1" applyAlignment="1">
      <alignment horizontal="center" vertical="center"/>
    </xf>
    <xf numFmtId="49" fontId="17" fillId="10" borderId="5" xfId="1" applyNumberFormat="1" applyFill="1" applyBorder="1" applyAlignment="1">
      <alignment horizontal="center" vertical="center"/>
    </xf>
    <xf numFmtId="49" fontId="17" fillId="0" borderId="5" xfId="1" applyNumberFormat="1" applyFont="1" applyBorder="1" applyAlignment="1">
      <alignment horizontal="center" vertical="center"/>
    </xf>
    <xf numFmtId="49" fontId="17" fillId="0" borderId="5" xfId="1" applyNumberFormat="1" applyFont="1" applyFill="1" applyBorder="1" applyAlignment="1">
      <alignment horizontal="center" vertical="center"/>
    </xf>
    <xf numFmtId="0" fontId="17" fillId="0" borderId="5" xfId="1" applyBorder="1" applyAlignment="1">
      <alignment horizontal="center" vertical="center"/>
    </xf>
    <xf numFmtId="0" fontId="0" fillId="0" borderId="21" xfId="0" applyBorder="1" applyAlignment="1">
      <alignment vertical="center" shrinkToFit="1"/>
    </xf>
    <xf numFmtId="49" fontId="0" fillId="0" borderId="9" xfId="0" applyNumberFormat="1" applyFill="1" applyBorder="1" applyAlignment="1">
      <alignment horizontal="right" vertical="center"/>
    </xf>
    <xf numFmtId="49" fontId="0" fillId="0" borderId="5" xfId="0" applyNumberFormat="1" applyFill="1" applyBorder="1" applyAlignment="1">
      <alignment horizontal="right" vertical="center" shrinkToFit="1"/>
    </xf>
    <xf numFmtId="56" fontId="0" fillId="0" borderId="0" xfId="0" applyNumberFormat="1" applyFill="1">
      <alignment vertical="center"/>
    </xf>
    <xf numFmtId="0" fontId="0" fillId="0" borderId="8" xfId="0" applyFill="1" applyBorder="1">
      <alignment vertical="center"/>
    </xf>
    <xf numFmtId="180" fontId="7" fillId="0" borderId="2" xfId="0" applyNumberFormat="1" applyFont="1" applyBorder="1" applyAlignment="1">
      <alignment horizontal="right" vertical="center"/>
    </xf>
    <xf numFmtId="0" fontId="0" fillId="10" borderId="5" xfId="0" applyNumberFormat="1" applyFill="1" applyBorder="1" applyAlignment="1">
      <alignment vertical="center" shrinkToFit="1"/>
    </xf>
    <xf numFmtId="0" fontId="0" fillId="10" borderId="9" xfId="0" applyNumberFormat="1" applyFill="1" applyBorder="1" applyAlignment="1">
      <alignment vertical="center" shrinkToFit="1"/>
    </xf>
    <xf numFmtId="0" fontId="20" fillId="10" borderId="5" xfId="0" applyNumberFormat="1" applyFont="1" applyFill="1" applyBorder="1" applyAlignment="1">
      <alignment vertical="center" shrinkToFit="1"/>
    </xf>
    <xf numFmtId="0" fontId="21" fillId="0" borderId="5" xfId="0" applyFont="1" applyFill="1" applyBorder="1" applyAlignment="1">
      <alignment vertical="center" shrinkToFit="1"/>
    </xf>
    <xf numFmtId="0" fontId="0" fillId="0" borderId="56" xfId="0" applyBorder="1" applyAlignment="1">
      <alignment vertical="center" shrinkToFit="1"/>
    </xf>
    <xf numFmtId="0" fontId="0" fillId="0" borderId="18" xfId="0" applyBorder="1" applyAlignment="1">
      <alignment vertical="center" shrinkToFit="1"/>
    </xf>
    <xf numFmtId="0" fontId="0" fillId="3" borderId="11" xfId="0" applyFill="1" applyBorder="1" applyAlignment="1">
      <alignment horizontal="center" vertical="center"/>
    </xf>
    <xf numFmtId="0" fontId="0" fillId="0" borderId="7" xfId="0" applyBorder="1" applyAlignment="1">
      <alignment vertical="center"/>
    </xf>
    <xf numFmtId="0" fontId="0" fillId="0" borderId="23" xfId="0" applyBorder="1" applyAlignment="1">
      <alignment vertical="center"/>
    </xf>
    <xf numFmtId="0" fontId="0" fillId="0" borderId="42"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7" fillId="0" borderId="68" xfId="0" applyNumberFormat="1" applyFont="1" applyBorder="1" applyAlignment="1">
      <alignment horizontal="center" vertical="center"/>
    </xf>
    <xf numFmtId="0" fontId="7" fillId="0" borderId="9" xfId="0" applyNumberFormat="1" applyFont="1" applyBorder="1">
      <alignment vertical="center"/>
    </xf>
    <xf numFmtId="0" fontId="7" fillId="0" borderId="5" xfId="0" applyNumberFormat="1" applyFont="1" applyBorder="1">
      <alignment vertical="center"/>
    </xf>
    <xf numFmtId="0" fontId="7" fillId="0" borderId="7" xfId="0" applyNumberFormat="1" applyFont="1" applyBorder="1">
      <alignment vertical="center"/>
    </xf>
    <xf numFmtId="0" fontId="7" fillId="0" borderId="2" xfId="0" applyNumberFormat="1" applyFont="1" applyBorder="1">
      <alignment vertical="center"/>
    </xf>
    <xf numFmtId="0" fontId="0" fillId="0" borderId="0" xfId="0" applyNumberFormat="1">
      <alignment vertical="center"/>
    </xf>
    <xf numFmtId="0" fontId="0" fillId="0" borderId="72" xfId="0" applyFill="1" applyBorder="1" applyAlignment="1">
      <alignment vertical="center" shrinkToFit="1"/>
    </xf>
    <xf numFmtId="177" fontId="0" fillId="0" borderId="78" xfId="0" applyNumberFormat="1" applyBorder="1" applyAlignment="1">
      <alignment horizontal="center" vertical="center"/>
    </xf>
    <xf numFmtId="180" fontId="7" fillId="0" borderId="9" xfId="0" applyNumberFormat="1" applyFont="1" applyBorder="1" applyAlignment="1">
      <alignment horizontal="right" vertical="center"/>
    </xf>
    <xf numFmtId="0" fontId="0" fillId="5" borderId="8" xfId="0" applyFill="1" applyBorder="1">
      <alignment vertical="center"/>
    </xf>
    <xf numFmtId="0" fontId="0" fillId="0" borderId="20" xfId="0" applyBorder="1" applyAlignment="1">
      <alignment vertical="center" shrinkToFit="1"/>
    </xf>
    <xf numFmtId="0" fontId="0" fillId="0" borderId="37" xfId="0" applyBorder="1">
      <alignment vertical="center"/>
    </xf>
    <xf numFmtId="0" fontId="0" fillId="0" borderId="37" xfId="0" applyNumberFormat="1" applyBorder="1" applyAlignment="1">
      <alignment vertical="center" shrinkToFit="1"/>
    </xf>
    <xf numFmtId="0" fontId="0" fillId="0" borderId="72" xfId="0" applyNumberFormat="1" applyBorder="1" applyAlignment="1">
      <alignment vertical="center" shrinkToFit="1"/>
    </xf>
    <xf numFmtId="0" fontId="0" fillId="10" borderId="37" xfId="0" applyNumberFormat="1" applyFill="1" applyBorder="1" applyAlignment="1">
      <alignment vertical="center" shrinkToFit="1"/>
    </xf>
    <xf numFmtId="0" fontId="0" fillId="0" borderId="37" xfId="0" applyBorder="1" applyAlignment="1">
      <alignment vertical="center" shrinkToFit="1"/>
    </xf>
    <xf numFmtId="0" fontId="0" fillId="0" borderId="80" xfId="0" applyBorder="1" applyAlignment="1">
      <alignment vertical="center" shrinkToFit="1"/>
    </xf>
    <xf numFmtId="0" fontId="0" fillId="0" borderId="81" xfId="0" applyBorder="1" applyAlignment="1">
      <alignment vertical="center" shrinkToFit="1"/>
    </xf>
    <xf numFmtId="49" fontId="0" fillId="0" borderId="37" xfId="0" applyNumberFormat="1" applyFill="1" applyBorder="1" applyAlignment="1">
      <alignment horizontal="right" vertical="center"/>
    </xf>
    <xf numFmtId="0" fontId="0" fillId="0" borderId="5" xfId="0" applyBorder="1" applyAlignment="1">
      <alignment vertical="center"/>
    </xf>
    <xf numFmtId="49" fontId="0" fillId="0" borderId="11" xfId="0" applyNumberFormat="1" applyFill="1" applyBorder="1" applyAlignment="1">
      <alignment horizontal="center" vertical="center"/>
    </xf>
    <xf numFmtId="49" fontId="0" fillId="0" borderId="0" xfId="0" applyNumberFormat="1" applyFill="1" applyAlignment="1">
      <alignment horizontal="right" vertical="center"/>
    </xf>
    <xf numFmtId="49" fontId="0" fillId="0" borderId="23" xfId="0" applyNumberFormat="1" applyFill="1" applyBorder="1" applyAlignment="1">
      <alignment horizontal="right" vertical="center"/>
    </xf>
    <xf numFmtId="0" fontId="0" fillId="0" borderId="43" xfId="0" applyBorder="1">
      <alignment vertical="center"/>
    </xf>
    <xf numFmtId="180" fontId="25" fillId="0" borderId="5" xfId="0" applyNumberFormat="1" applyFont="1" applyBorder="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vertical="center"/>
    </xf>
    <xf numFmtId="0" fontId="7" fillId="0" borderId="82" xfId="0" applyFont="1" applyBorder="1">
      <alignment vertical="center"/>
    </xf>
    <xf numFmtId="0" fontId="7" fillId="0" borderId="7" xfId="0" applyFont="1" applyBorder="1">
      <alignment vertical="center"/>
    </xf>
    <xf numFmtId="0" fontId="7" fillId="0" borderId="7" xfId="0" applyFont="1" applyBorder="1" applyAlignment="1">
      <alignment horizontal="center" vertical="center"/>
    </xf>
    <xf numFmtId="0" fontId="0" fillId="2" borderId="19" xfId="0" applyFill="1" applyBorder="1" applyAlignment="1">
      <alignment horizontal="center" vertical="center"/>
    </xf>
    <xf numFmtId="0" fontId="0" fillId="2" borderId="36"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3" borderId="1" xfId="0" applyFill="1" applyBorder="1" applyAlignment="1">
      <alignment horizontal="center" vertical="center"/>
    </xf>
    <xf numFmtId="0" fontId="0" fillId="3" borderId="10"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0" fillId="3" borderId="2" xfId="0" applyFill="1" applyBorder="1" applyAlignment="1">
      <alignment horizontal="center" vertical="center"/>
    </xf>
    <xf numFmtId="0" fontId="0" fillId="3" borderId="11" xfId="0" applyFill="1" applyBorder="1" applyAlignment="1">
      <alignment horizontal="center" vertical="center"/>
    </xf>
    <xf numFmtId="0" fontId="0" fillId="2" borderId="2"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14" xfId="0" applyFill="1" applyBorder="1" applyAlignment="1">
      <alignment horizontal="center" vertical="center"/>
    </xf>
    <xf numFmtId="0" fontId="0" fillId="2" borderId="13" xfId="0" applyFill="1" applyBorder="1" applyAlignment="1">
      <alignment horizontal="center" vertical="center"/>
    </xf>
    <xf numFmtId="0" fontId="0" fillId="3" borderId="71" xfId="0" applyFill="1" applyBorder="1" applyAlignment="1">
      <alignment horizontal="center" vertical="center"/>
    </xf>
    <xf numFmtId="0" fontId="0" fillId="3" borderId="32" xfId="0" applyFill="1" applyBorder="1" applyAlignment="1">
      <alignment horizontal="center" vertical="center"/>
    </xf>
    <xf numFmtId="0" fontId="0" fillId="3" borderId="2"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76"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35" xfId="0" applyFill="1" applyBorder="1" applyAlignment="1">
      <alignment horizontal="center" vertical="center" wrapText="1"/>
    </xf>
    <xf numFmtId="0" fontId="0" fillId="0" borderId="47" xfId="0" applyBorder="1" applyAlignment="1">
      <alignment horizontal="left" vertical="center"/>
    </xf>
    <xf numFmtId="0" fontId="0" fillId="0" borderId="55" xfId="0" applyBorder="1" applyAlignment="1">
      <alignment horizontal="left" vertical="center"/>
    </xf>
    <xf numFmtId="0" fontId="0" fillId="0" borderId="52" xfId="0" applyBorder="1" applyAlignment="1">
      <alignment horizontal="left" vertical="center"/>
    </xf>
    <xf numFmtId="0" fontId="0" fillId="0" borderId="54"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46" xfId="0" applyBorder="1" applyAlignment="1">
      <alignment horizontal="left" vertical="center"/>
    </xf>
    <xf numFmtId="0" fontId="0" fillId="0" borderId="57" xfId="0" applyBorder="1" applyAlignment="1">
      <alignment horizontal="left" vertical="center"/>
    </xf>
    <xf numFmtId="0" fontId="0" fillId="0" borderId="48" xfId="0" applyBorder="1" applyAlignment="1">
      <alignment horizontal="left" vertical="center"/>
    </xf>
    <xf numFmtId="0" fontId="0" fillId="0" borderId="26" xfId="0" applyBorder="1" applyAlignment="1">
      <alignment horizontal="left" vertical="center"/>
    </xf>
    <xf numFmtId="0" fontId="0" fillId="0" borderId="46" xfId="0" applyFill="1" applyBorder="1" applyAlignment="1">
      <alignment horizontal="left" vertical="center"/>
    </xf>
    <xf numFmtId="0" fontId="0" fillId="0" borderId="57" xfId="0" applyFill="1" applyBorder="1" applyAlignment="1">
      <alignment horizontal="left" vertical="center"/>
    </xf>
    <xf numFmtId="0" fontId="0" fillId="0" borderId="47" xfId="0" applyFill="1" applyBorder="1" applyAlignment="1">
      <alignment horizontal="left" vertical="center"/>
    </xf>
    <xf numFmtId="0" fontId="0" fillId="0" borderId="55" xfId="0" applyFill="1" applyBorder="1" applyAlignment="1">
      <alignment horizontal="left" vertical="center"/>
    </xf>
    <xf numFmtId="0" fontId="0" fillId="0" borderId="48" xfId="0" applyFill="1" applyBorder="1" applyAlignment="1">
      <alignment horizontal="left" vertical="center"/>
    </xf>
    <xf numFmtId="0" fontId="0" fillId="0" borderId="26" xfId="0" applyFill="1" applyBorder="1" applyAlignment="1">
      <alignment horizontal="left" vertical="center"/>
    </xf>
    <xf numFmtId="0" fontId="0" fillId="0" borderId="65" xfId="0" applyBorder="1" applyAlignment="1">
      <alignment horizontal="center" vertical="center"/>
    </xf>
    <xf numFmtId="0" fontId="0" fillId="0" borderId="50" xfId="0" applyBorder="1" applyAlignment="1">
      <alignment horizontal="center" vertical="center"/>
    </xf>
    <xf numFmtId="0" fontId="8" fillId="0" borderId="0" xfId="0" applyFont="1" applyAlignment="1">
      <alignment horizontal="center" vertical="center"/>
    </xf>
    <xf numFmtId="0" fontId="0" fillId="0" borderId="43" xfId="0" applyFill="1" applyBorder="1" applyAlignment="1">
      <alignment horizontal="left" vertical="center"/>
    </xf>
    <xf numFmtId="0" fontId="0" fillId="0" borderId="44" xfId="0" applyFill="1" applyBorder="1" applyAlignment="1">
      <alignment horizontal="left"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5" xfId="0" applyFont="1" applyBorder="1" applyAlignment="1">
      <alignment horizontal="center" vertical="center"/>
    </xf>
    <xf numFmtId="0" fontId="7" fillId="0" borderId="46" xfId="0" applyFont="1" applyBorder="1" applyAlignment="1">
      <alignment horizontal="center" vertical="center"/>
    </xf>
    <xf numFmtId="0" fontId="7" fillId="0" borderId="57" xfId="0" applyFont="1" applyBorder="1" applyAlignment="1">
      <alignment horizontal="center" vertical="center"/>
    </xf>
    <xf numFmtId="0" fontId="7" fillId="0" borderId="45" xfId="0" applyFont="1" applyBorder="1" applyAlignment="1">
      <alignment horizontal="center" vertical="center"/>
    </xf>
    <xf numFmtId="0" fontId="7" fillId="0" borderId="51" xfId="0" applyFont="1" applyBorder="1" applyAlignment="1">
      <alignment horizontal="center" vertical="center"/>
    </xf>
    <xf numFmtId="0" fontId="7" fillId="0" borderId="47" xfId="0" applyFont="1" applyBorder="1" applyAlignment="1">
      <alignment horizontal="center" vertical="center"/>
    </xf>
    <xf numFmtId="0" fontId="7" fillId="0" borderId="55" xfId="0" applyFont="1" applyBorder="1" applyAlignment="1">
      <alignment horizontal="center" vertical="center"/>
    </xf>
    <xf numFmtId="0" fontId="7" fillId="0" borderId="9" xfId="0" applyFont="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67" xfId="0" applyFont="1" applyBorder="1" applyAlignment="1">
      <alignment horizontal="center" vertical="center"/>
    </xf>
    <xf numFmtId="0" fontId="7" fillId="0" borderId="66" xfId="0" applyFont="1" applyBorder="1" applyAlignment="1">
      <alignment horizontal="center" vertical="center"/>
    </xf>
    <xf numFmtId="0" fontId="14" fillId="0" borderId="24" xfId="0" applyFont="1" applyBorder="1" applyAlignment="1">
      <alignment horizontal="center" vertical="center"/>
    </xf>
    <xf numFmtId="0" fontId="7" fillId="0" borderId="65" xfId="0" applyFont="1" applyBorder="1" applyAlignment="1">
      <alignment horizontal="center" vertical="center"/>
    </xf>
    <xf numFmtId="0" fontId="7" fillId="0" borderId="50" xfId="0" applyFont="1" applyBorder="1" applyAlignment="1">
      <alignment horizontal="center" vertical="center"/>
    </xf>
    <xf numFmtId="0" fontId="7" fillId="0" borderId="40" xfId="0" applyFont="1" applyBorder="1" applyAlignment="1">
      <alignment horizontal="center" vertical="center"/>
    </xf>
    <xf numFmtId="0" fontId="7" fillId="0" borderId="39" xfId="0" applyFont="1" applyBorder="1" applyAlignment="1">
      <alignment horizontal="center" vertical="center"/>
    </xf>
    <xf numFmtId="0" fontId="7" fillId="0" borderId="38" xfId="0" applyFont="1" applyBorder="1" applyAlignment="1">
      <alignment horizontal="center" vertical="center"/>
    </xf>
    <xf numFmtId="0" fontId="7" fillId="0" borderId="4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16" fillId="0" borderId="0" xfId="0" applyFont="1" applyFill="1" applyAlignment="1">
      <alignment horizontal="center" vertical="center" wrapText="1" shrinkToFit="1"/>
    </xf>
    <xf numFmtId="0" fontId="12" fillId="0" borderId="0" xfId="0" applyFont="1" applyFill="1" applyBorder="1" applyAlignment="1">
      <alignment horizontal="center" vertical="top"/>
    </xf>
    <xf numFmtId="0" fontId="13" fillId="0" borderId="0" xfId="0" applyFont="1" applyFill="1" applyBorder="1" applyAlignment="1">
      <alignment horizontal="center" vertical="top"/>
    </xf>
    <xf numFmtId="0" fontId="7" fillId="0" borderId="65" xfId="0" applyFont="1" applyFill="1" applyBorder="1" applyAlignment="1">
      <alignment horizontal="center" vertical="center"/>
    </xf>
    <xf numFmtId="0" fontId="7" fillId="0" borderId="50" xfId="0" applyFont="1" applyFill="1" applyBorder="1" applyAlignment="1">
      <alignment horizontal="center" vertical="center"/>
    </xf>
    <xf numFmtId="0" fontId="7" fillId="6" borderId="47" xfId="0" applyFont="1" applyFill="1" applyBorder="1" applyAlignment="1">
      <alignment horizontal="center" vertical="center"/>
    </xf>
    <xf numFmtId="0" fontId="7" fillId="6" borderId="55" xfId="0" applyFont="1" applyFill="1" applyBorder="1" applyAlignment="1">
      <alignment horizontal="center" vertical="center"/>
    </xf>
    <xf numFmtId="0" fontId="7" fillId="0" borderId="5" xfId="0" applyFont="1" applyFill="1" applyBorder="1" applyAlignment="1">
      <alignment horizontal="center" vertical="center"/>
    </xf>
    <xf numFmtId="0" fontId="7" fillId="6" borderId="45" xfId="0" applyFont="1" applyFill="1" applyBorder="1" applyAlignment="1">
      <alignment horizontal="center" vertical="center"/>
    </xf>
    <xf numFmtId="0" fontId="7" fillId="6" borderId="51" xfId="0" applyFont="1" applyFill="1" applyBorder="1" applyAlignment="1">
      <alignment horizontal="center" vertical="center"/>
    </xf>
    <xf numFmtId="0" fontId="7" fillId="6" borderId="46" xfId="0" applyFont="1" applyFill="1" applyBorder="1" applyAlignment="1">
      <alignment horizontal="center" vertical="center"/>
    </xf>
    <xf numFmtId="0" fontId="7" fillId="6" borderId="57" xfId="0" applyFont="1" applyFill="1" applyBorder="1" applyAlignment="1">
      <alignment horizontal="center" vertical="center"/>
    </xf>
    <xf numFmtId="0" fontId="7" fillId="6" borderId="58" xfId="0" applyFont="1" applyFill="1" applyBorder="1" applyAlignment="1">
      <alignment horizontal="center" vertical="center"/>
    </xf>
    <xf numFmtId="0" fontId="7" fillId="6" borderId="59"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55"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38" xfId="0" applyFont="1" applyFill="1" applyBorder="1" applyAlignment="1">
      <alignment horizontal="center" vertical="center"/>
    </xf>
    <xf numFmtId="0" fontId="7" fillId="6" borderId="63"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7" xfId="0" applyFont="1" applyFill="1" applyBorder="1" applyAlignment="1">
      <alignment horizontal="center" vertical="center"/>
    </xf>
    <xf numFmtId="0" fontId="0" fillId="0" borderId="72" xfId="0" applyBorder="1" applyAlignment="1">
      <alignment horizontal="center" vertical="center"/>
    </xf>
    <xf numFmtId="0" fontId="0" fillId="0" borderId="9" xfId="0" applyBorder="1" applyAlignment="1">
      <alignment horizontal="center" vertical="center"/>
    </xf>
    <xf numFmtId="0" fontId="17" fillId="12" borderId="5" xfId="1" applyFill="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cellXfs>
  <cellStyles count="3">
    <cellStyle name="パーセント" xfId="2" builtinId="5"/>
    <cellStyle name="標準" xfId="0" builtinId="0"/>
    <cellStyle name="標準 2" xfId="1"/>
  </cellStyles>
  <dxfs count="0"/>
  <tableStyles count="0" defaultTableStyle="TableStyleMedium9" defaultPivotStyle="PivotStyleLight16"/>
  <colors>
    <mruColors>
      <color rgb="FF99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出没情報件数（目撃・痕跡）</a:t>
            </a:r>
          </a:p>
        </c:rich>
      </c:tx>
      <c:overlay val="0"/>
    </c:title>
    <c:autoTitleDeleted val="0"/>
    <c:plotArea>
      <c:layout>
        <c:manualLayout>
          <c:layoutTarget val="inner"/>
          <c:xMode val="edge"/>
          <c:yMode val="edge"/>
          <c:x val="3.5638274232979057E-2"/>
          <c:y val="0.10352430327564649"/>
          <c:w val="0.83720023402166754"/>
          <c:h val="0.77601725924177067"/>
        </c:manualLayout>
      </c:layout>
      <c:lineChart>
        <c:grouping val="standard"/>
        <c:varyColors val="0"/>
        <c:ser>
          <c:idx val="0"/>
          <c:order val="0"/>
          <c:tx>
            <c:strRef>
              <c:f>年度別!$C$29</c:f>
              <c:strCache>
                <c:ptCount val="1"/>
                <c:pt idx="0">
                  <c:v>平成23年度</c:v>
                </c:pt>
              </c:strCache>
            </c:strRef>
          </c:tx>
          <c:cat>
            <c:strRef>
              <c:f>年度別!$F$3:$Q$3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年度別!$F$28:$Q$28</c:f>
              <c:numCache>
                <c:formatCode>#,##0_ </c:formatCode>
                <c:ptCount val="12"/>
                <c:pt idx="0">
                  <c:v>6</c:v>
                </c:pt>
                <c:pt idx="1">
                  <c:v>27</c:v>
                </c:pt>
                <c:pt idx="2">
                  <c:v>37</c:v>
                </c:pt>
                <c:pt idx="3">
                  <c:v>57</c:v>
                </c:pt>
                <c:pt idx="4">
                  <c:v>77</c:v>
                </c:pt>
                <c:pt idx="5">
                  <c:v>23</c:v>
                </c:pt>
                <c:pt idx="6">
                  <c:v>15</c:v>
                </c:pt>
                <c:pt idx="7">
                  <c:v>12</c:v>
                </c:pt>
                <c:pt idx="8">
                  <c:v>7</c:v>
                </c:pt>
                <c:pt idx="9">
                  <c:v>0</c:v>
                </c:pt>
                <c:pt idx="10">
                  <c:v>0</c:v>
                </c:pt>
                <c:pt idx="11">
                  <c:v>1</c:v>
                </c:pt>
              </c:numCache>
            </c:numRef>
          </c:val>
          <c:smooth val="0"/>
          <c:extLst>
            <c:ext xmlns:c16="http://schemas.microsoft.com/office/drawing/2014/chart" uri="{C3380CC4-5D6E-409C-BE32-E72D297353CC}">
              <c16:uniqueId val="{00000000-B8AB-4B5B-BF57-F75852B5FF86}"/>
            </c:ext>
          </c:extLst>
        </c:ser>
        <c:ser>
          <c:idx val="1"/>
          <c:order val="1"/>
          <c:tx>
            <c:strRef>
              <c:f>年度別!$C$35</c:f>
              <c:strCache>
                <c:ptCount val="1"/>
                <c:pt idx="0">
                  <c:v>平成24年度</c:v>
                </c:pt>
              </c:strCache>
            </c:strRef>
          </c:tx>
          <c:cat>
            <c:strRef>
              <c:f>年度別!$F$3:$Q$3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年度別!$F$33:$Q$33</c:f>
              <c:numCache>
                <c:formatCode>#,##0_ </c:formatCode>
                <c:ptCount val="12"/>
                <c:pt idx="0">
                  <c:v>18</c:v>
                </c:pt>
                <c:pt idx="1">
                  <c:v>94</c:v>
                </c:pt>
                <c:pt idx="2">
                  <c:v>153</c:v>
                </c:pt>
                <c:pt idx="3">
                  <c:v>173</c:v>
                </c:pt>
                <c:pt idx="4">
                  <c:v>208</c:v>
                </c:pt>
                <c:pt idx="5">
                  <c:v>170</c:v>
                </c:pt>
                <c:pt idx="6">
                  <c:v>58</c:v>
                </c:pt>
                <c:pt idx="7">
                  <c:v>26</c:v>
                </c:pt>
                <c:pt idx="8">
                  <c:v>6</c:v>
                </c:pt>
                <c:pt idx="9">
                  <c:v>1</c:v>
                </c:pt>
                <c:pt idx="10">
                  <c:v>0</c:v>
                </c:pt>
                <c:pt idx="11">
                  <c:v>1</c:v>
                </c:pt>
              </c:numCache>
            </c:numRef>
          </c:val>
          <c:smooth val="0"/>
          <c:extLst>
            <c:ext xmlns:c16="http://schemas.microsoft.com/office/drawing/2014/chart" uri="{C3380CC4-5D6E-409C-BE32-E72D297353CC}">
              <c16:uniqueId val="{00000001-B8AB-4B5B-BF57-F75852B5FF86}"/>
            </c:ext>
          </c:extLst>
        </c:ser>
        <c:ser>
          <c:idx val="2"/>
          <c:order val="2"/>
          <c:tx>
            <c:strRef>
              <c:f>年度別!$C$41</c:f>
              <c:strCache>
                <c:ptCount val="1"/>
                <c:pt idx="0">
                  <c:v>平成25年度</c:v>
                </c:pt>
              </c:strCache>
            </c:strRef>
          </c:tx>
          <c:cat>
            <c:strRef>
              <c:f>年度別!$F$3:$Q$3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年度別!$F$39:$Q$39</c:f>
              <c:numCache>
                <c:formatCode>#,##0_ </c:formatCode>
                <c:ptCount val="12"/>
                <c:pt idx="0">
                  <c:v>13</c:v>
                </c:pt>
                <c:pt idx="1">
                  <c:v>66</c:v>
                </c:pt>
                <c:pt idx="2">
                  <c:v>106</c:v>
                </c:pt>
                <c:pt idx="3">
                  <c:v>104</c:v>
                </c:pt>
                <c:pt idx="4">
                  <c:v>140</c:v>
                </c:pt>
                <c:pt idx="5">
                  <c:v>50</c:v>
                </c:pt>
                <c:pt idx="6">
                  <c:v>13</c:v>
                </c:pt>
                <c:pt idx="7">
                  <c:v>7</c:v>
                </c:pt>
                <c:pt idx="8">
                  <c:v>9</c:v>
                </c:pt>
                <c:pt idx="9">
                  <c:v>2</c:v>
                </c:pt>
                <c:pt idx="10">
                  <c:v>1</c:v>
                </c:pt>
                <c:pt idx="11">
                  <c:v>1</c:v>
                </c:pt>
              </c:numCache>
            </c:numRef>
          </c:val>
          <c:smooth val="0"/>
          <c:extLst>
            <c:ext xmlns:c16="http://schemas.microsoft.com/office/drawing/2014/chart" uri="{C3380CC4-5D6E-409C-BE32-E72D297353CC}">
              <c16:uniqueId val="{00000002-B8AB-4B5B-BF57-F75852B5FF86}"/>
            </c:ext>
          </c:extLst>
        </c:ser>
        <c:ser>
          <c:idx val="3"/>
          <c:order val="3"/>
          <c:tx>
            <c:strRef>
              <c:f>年度別!$C$47</c:f>
              <c:strCache>
                <c:ptCount val="1"/>
                <c:pt idx="0">
                  <c:v>平成26年度</c:v>
                </c:pt>
              </c:strCache>
            </c:strRef>
          </c:tx>
          <c:cat>
            <c:strRef>
              <c:f>年度別!$F$3:$Q$3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年度別!$F$45:$Q$45</c:f>
              <c:numCache>
                <c:formatCode>#,##0_ </c:formatCode>
                <c:ptCount val="12"/>
                <c:pt idx="0">
                  <c:v>20</c:v>
                </c:pt>
                <c:pt idx="1">
                  <c:v>72</c:v>
                </c:pt>
                <c:pt idx="2">
                  <c:v>118</c:v>
                </c:pt>
                <c:pt idx="3">
                  <c:v>228</c:v>
                </c:pt>
                <c:pt idx="4">
                  <c:v>259</c:v>
                </c:pt>
                <c:pt idx="5">
                  <c:v>143</c:v>
                </c:pt>
                <c:pt idx="6">
                  <c:v>30</c:v>
                </c:pt>
                <c:pt idx="7">
                  <c:v>24</c:v>
                </c:pt>
                <c:pt idx="8">
                  <c:v>4</c:v>
                </c:pt>
                <c:pt idx="9">
                  <c:v>2</c:v>
                </c:pt>
                <c:pt idx="10">
                  <c:v>0</c:v>
                </c:pt>
                <c:pt idx="11">
                  <c:v>4</c:v>
                </c:pt>
              </c:numCache>
            </c:numRef>
          </c:val>
          <c:smooth val="0"/>
          <c:extLst>
            <c:ext xmlns:c16="http://schemas.microsoft.com/office/drawing/2014/chart" uri="{C3380CC4-5D6E-409C-BE32-E72D297353CC}">
              <c16:uniqueId val="{00000003-B8AB-4B5B-BF57-F75852B5FF86}"/>
            </c:ext>
          </c:extLst>
        </c:ser>
        <c:ser>
          <c:idx val="4"/>
          <c:order val="4"/>
          <c:tx>
            <c:strRef>
              <c:f>年度別!$C$53</c:f>
              <c:strCache>
                <c:ptCount val="1"/>
                <c:pt idx="0">
                  <c:v>平成27年度</c:v>
                </c:pt>
              </c:strCache>
            </c:strRef>
          </c:tx>
          <c:cat>
            <c:strRef>
              <c:f>年度別!$F$3:$Q$3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年度別!$F$51:$Q$51</c:f>
              <c:numCache>
                <c:formatCode>#,##0_ </c:formatCode>
                <c:ptCount val="12"/>
                <c:pt idx="0">
                  <c:v>34</c:v>
                </c:pt>
                <c:pt idx="1">
                  <c:v>92</c:v>
                </c:pt>
                <c:pt idx="2">
                  <c:v>118</c:v>
                </c:pt>
                <c:pt idx="3">
                  <c:v>97</c:v>
                </c:pt>
                <c:pt idx="4">
                  <c:v>98</c:v>
                </c:pt>
                <c:pt idx="5">
                  <c:v>28</c:v>
                </c:pt>
                <c:pt idx="6">
                  <c:v>16</c:v>
                </c:pt>
                <c:pt idx="7">
                  <c:v>9</c:v>
                </c:pt>
                <c:pt idx="8">
                  <c:v>5</c:v>
                </c:pt>
                <c:pt idx="9">
                  <c:v>1</c:v>
                </c:pt>
                <c:pt idx="10">
                  <c:v>1</c:v>
                </c:pt>
                <c:pt idx="11">
                  <c:v>5</c:v>
                </c:pt>
              </c:numCache>
            </c:numRef>
          </c:val>
          <c:smooth val="0"/>
          <c:extLst>
            <c:ext xmlns:c16="http://schemas.microsoft.com/office/drawing/2014/chart" uri="{C3380CC4-5D6E-409C-BE32-E72D297353CC}">
              <c16:uniqueId val="{00000004-B8AB-4B5B-BF57-F75852B5FF86}"/>
            </c:ext>
          </c:extLst>
        </c:ser>
        <c:ser>
          <c:idx val="5"/>
          <c:order val="5"/>
          <c:tx>
            <c:strRef>
              <c:f>年度別!$C$59</c:f>
              <c:strCache>
                <c:ptCount val="1"/>
                <c:pt idx="0">
                  <c:v>平成28年度</c:v>
                </c:pt>
              </c:strCache>
            </c:strRef>
          </c:tx>
          <c:cat>
            <c:strRef>
              <c:f>年度別!$F$3:$Q$3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年度別!$F$57:$Q$57</c:f>
              <c:numCache>
                <c:formatCode>#,##0_ </c:formatCode>
                <c:ptCount val="12"/>
                <c:pt idx="0">
                  <c:v>46</c:v>
                </c:pt>
                <c:pt idx="1">
                  <c:v>162</c:v>
                </c:pt>
                <c:pt idx="2">
                  <c:v>263</c:v>
                </c:pt>
                <c:pt idx="3">
                  <c:v>295</c:v>
                </c:pt>
                <c:pt idx="4">
                  <c:v>239</c:v>
                </c:pt>
                <c:pt idx="5">
                  <c:v>212</c:v>
                </c:pt>
                <c:pt idx="6">
                  <c:v>204</c:v>
                </c:pt>
                <c:pt idx="7">
                  <c:v>176</c:v>
                </c:pt>
                <c:pt idx="8">
                  <c:v>26</c:v>
                </c:pt>
                <c:pt idx="9">
                  <c:v>5</c:v>
                </c:pt>
                <c:pt idx="10">
                  <c:v>1</c:v>
                </c:pt>
                <c:pt idx="11">
                  <c:v>13</c:v>
                </c:pt>
              </c:numCache>
            </c:numRef>
          </c:val>
          <c:smooth val="0"/>
          <c:extLst>
            <c:ext xmlns:c16="http://schemas.microsoft.com/office/drawing/2014/chart" uri="{C3380CC4-5D6E-409C-BE32-E72D297353CC}">
              <c16:uniqueId val="{00000005-B8AB-4B5B-BF57-F75852B5FF86}"/>
            </c:ext>
          </c:extLst>
        </c:ser>
        <c:ser>
          <c:idx val="6"/>
          <c:order val="6"/>
          <c:tx>
            <c:strRef>
              <c:f>年度別!$C$65</c:f>
              <c:strCache>
                <c:ptCount val="1"/>
                <c:pt idx="0">
                  <c:v>平成29年度</c:v>
                </c:pt>
              </c:strCache>
            </c:strRef>
          </c:tx>
          <c:cat>
            <c:strRef>
              <c:f>年度別!$F$3:$Q$3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年度別!$F$63:$Q$63</c:f>
              <c:numCache>
                <c:formatCode>#,##0_ </c:formatCode>
                <c:ptCount val="12"/>
                <c:pt idx="0">
                  <c:v>28</c:v>
                </c:pt>
                <c:pt idx="1">
                  <c:v>132</c:v>
                </c:pt>
                <c:pt idx="2">
                  <c:v>191</c:v>
                </c:pt>
                <c:pt idx="3">
                  <c:v>186</c:v>
                </c:pt>
                <c:pt idx="4">
                  <c:v>198</c:v>
                </c:pt>
                <c:pt idx="5">
                  <c:v>99</c:v>
                </c:pt>
                <c:pt idx="6">
                  <c:v>21</c:v>
                </c:pt>
                <c:pt idx="7">
                  <c:v>8</c:v>
                </c:pt>
                <c:pt idx="8">
                  <c:v>8</c:v>
                </c:pt>
                <c:pt idx="9">
                  <c:v>1</c:v>
                </c:pt>
                <c:pt idx="10">
                  <c:v>0</c:v>
                </c:pt>
                <c:pt idx="11">
                  <c:v>8</c:v>
                </c:pt>
              </c:numCache>
            </c:numRef>
          </c:val>
          <c:smooth val="0"/>
          <c:extLst>
            <c:ext xmlns:c16="http://schemas.microsoft.com/office/drawing/2014/chart" uri="{C3380CC4-5D6E-409C-BE32-E72D297353CC}">
              <c16:uniqueId val="{00000006-B8AB-4B5B-BF57-F75852B5FF86}"/>
            </c:ext>
          </c:extLst>
        </c:ser>
        <c:ser>
          <c:idx val="7"/>
          <c:order val="7"/>
          <c:tx>
            <c:v>平成30年度</c:v>
          </c:tx>
          <c:val>
            <c:numRef>
              <c:f>年度別!$F$69:$Q$69</c:f>
              <c:numCache>
                <c:formatCode>#,##0_ </c:formatCode>
                <c:ptCount val="12"/>
                <c:pt idx="0">
                  <c:v>39</c:v>
                </c:pt>
                <c:pt idx="1">
                  <c:v>216</c:v>
                </c:pt>
                <c:pt idx="2">
                  <c:v>232</c:v>
                </c:pt>
                <c:pt idx="3">
                  <c:v>223</c:v>
                </c:pt>
                <c:pt idx="4">
                  <c:v>142</c:v>
                </c:pt>
                <c:pt idx="5">
                  <c:v>67</c:v>
                </c:pt>
                <c:pt idx="6">
                  <c:v>53</c:v>
                </c:pt>
                <c:pt idx="7">
                  <c:v>37</c:v>
                </c:pt>
                <c:pt idx="8">
                  <c:v>13</c:v>
                </c:pt>
                <c:pt idx="9">
                  <c:v>4</c:v>
                </c:pt>
                <c:pt idx="10">
                  <c:v>3</c:v>
                </c:pt>
                <c:pt idx="11">
                  <c:v>6</c:v>
                </c:pt>
              </c:numCache>
            </c:numRef>
          </c:val>
          <c:smooth val="0"/>
          <c:extLst>
            <c:ext xmlns:c16="http://schemas.microsoft.com/office/drawing/2014/chart" uri="{C3380CC4-5D6E-409C-BE32-E72D297353CC}">
              <c16:uniqueId val="{00000000-6EF2-4C4D-9013-857E627E0041}"/>
            </c:ext>
          </c:extLst>
        </c:ser>
        <c:dLbls>
          <c:showLegendKey val="0"/>
          <c:showVal val="0"/>
          <c:showCatName val="0"/>
          <c:showSerName val="0"/>
          <c:showPercent val="0"/>
          <c:showBubbleSize val="0"/>
        </c:dLbls>
        <c:marker val="1"/>
        <c:smooth val="0"/>
        <c:axId val="140167040"/>
        <c:axId val="140168576"/>
      </c:lineChart>
      <c:catAx>
        <c:axId val="140167040"/>
        <c:scaling>
          <c:orientation val="minMax"/>
        </c:scaling>
        <c:delete val="0"/>
        <c:axPos val="b"/>
        <c:numFmt formatCode="General" sourceLinked="0"/>
        <c:majorTickMark val="out"/>
        <c:minorTickMark val="none"/>
        <c:tickLblPos val="nextTo"/>
        <c:crossAx val="140168576"/>
        <c:crosses val="autoZero"/>
        <c:auto val="1"/>
        <c:lblAlgn val="ctr"/>
        <c:lblOffset val="100"/>
        <c:noMultiLvlLbl val="0"/>
      </c:catAx>
      <c:valAx>
        <c:axId val="140168576"/>
        <c:scaling>
          <c:orientation val="minMax"/>
        </c:scaling>
        <c:delete val="0"/>
        <c:axPos val="l"/>
        <c:majorGridlines/>
        <c:title>
          <c:tx>
            <c:rich>
              <a:bodyPr rot="0" vert="horz"/>
              <a:lstStyle/>
              <a:p>
                <a:pPr>
                  <a:defRPr/>
                </a:pPr>
                <a:r>
                  <a:rPr lang="ja-JP" altLang="en-US"/>
                  <a:t>件</a:t>
                </a:r>
              </a:p>
            </c:rich>
          </c:tx>
          <c:layout>
            <c:manualLayout>
              <c:xMode val="edge"/>
              <c:yMode val="edge"/>
              <c:x val="2.2568215042892404E-2"/>
              <c:y val="6.9951067996642705E-2"/>
            </c:manualLayout>
          </c:layout>
          <c:overlay val="0"/>
        </c:title>
        <c:numFmt formatCode="#,##0_ " sourceLinked="1"/>
        <c:majorTickMark val="out"/>
        <c:minorTickMark val="none"/>
        <c:tickLblPos val="nextTo"/>
        <c:crossAx val="140167040"/>
        <c:crosses val="autoZero"/>
        <c:crossBetween val="between"/>
      </c:valAx>
    </c:plotArea>
    <c:legend>
      <c:legendPos val="r"/>
      <c:overlay val="0"/>
    </c:legend>
    <c:plotVisOnly val="1"/>
    <c:dispBlanksAs val="gap"/>
    <c:showDLblsOverMax val="0"/>
  </c:chart>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事務所別（１０月）</a:t>
            </a:r>
          </a:p>
        </c:rich>
      </c:tx>
      <c:overlay val="0"/>
    </c:title>
    <c:autoTitleDeleted val="0"/>
    <c:plotArea>
      <c:layout>
        <c:manualLayout>
          <c:layoutTarget val="inner"/>
          <c:xMode val="edge"/>
          <c:yMode val="edge"/>
          <c:x val="8.6071741032370933E-2"/>
          <c:y val="0.15059078816994748"/>
          <c:w val="0.88341579177597485"/>
          <c:h val="0.72965658841538605"/>
        </c:manualLayout>
      </c:layout>
      <c:barChart>
        <c:barDir val="col"/>
        <c:grouping val="clustered"/>
        <c:varyColors val="0"/>
        <c:ser>
          <c:idx val="0"/>
          <c:order val="0"/>
          <c:tx>
            <c:strRef>
              <c:f>事務所別!$B$52</c:f>
              <c:strCache>
                <c:ptCount val="1"/>
                <c:pt idx="0">
                  <c:v>出没</c:v>
                </c:pt>
              </c:strCache>
            </c:strRef>
          </c:tx>
          <c:invertIfNegative val="0"/>
          <c:cat>
            <c:strRef>
              <c:f>(事務所別!$A$3,事務所別!$A$10,事務所別!$A$17,事務所別!$A$24,事務所別!$A$31,事務所別!$A$38,事務所別!$A$45)</c:f>
              <c:strCache>
                <c:ptCount val="7"/>
                <c:pt idx="0">
                  <c:v>大河原</c:v>
                </c:pt>
                <c:pt idx="1">
                  <c:v>仙台</c:v>
                </c:pt>
                <c:pt idx="2">
                  <c:v>北部</c:v>
                </c:pt>
                <c:pt idx="3">
                  <c:v>栗原</c:v>
                </c:pt>
                <c:pt idx="4">
                  <c:v>東部</c:v>
                </c:pt>
                <c:pt idx="5">
                  <c:v>登米</c:v>
                </c:pt>
                <c:pt idx="6">
                  <c:v>気仙沼</c:v>
                </c:pt>
              </c:strCache>
            </c:strRef>
          </c:cat>
          <c:val>
            <c:numRef>
              <c:f>(事務所別!$J$3,事務所別!$J$10,事務所別!$J$17,事務所別!$J$24,事務所別!$J$31,事務所別!$J$38,事務所別!$J$45)</c:f>
              <c:numCache>
                <c:formatCode>#,##0_ </c:formatCode>
                <c:ptCount val="7"/>
                <c:pt idx="0">
                  <c:v>2</c:v>
                </c:pt>
                <c:pt idx="1">
                  <c:v>30</c:v>
                </c:pt>
                <c:pt idx="2">
                  <c:v>10</c:v>
                </c:pt>
                <c:pt idx="3">
                  <c:v>10</c:v>
                </c:pt>
              </c:numCache>
            </c:numRef>
          </c:val>
          <c:extLst>
            <c:ext xmlns:c16="http://schemas.microsoft.com/office/drawing/2014/chart" uri="{C3380CC4-5D6E-409C-BE32-E72D297353CC}">
              <c16:uniqueId val="{00000000-9DC9-4308-9838-DB49B5A496A3}"/>
            </c:ext>
          </c:extLst>
        </c:ser>
        <c:dLbls>
          <c:showLegendKey val="0"/>
          <c:showVal val="0"/>
          <c:showCatName val="0"/>
          <c:showSerName val="0"/>
          <c:showPercent val="0"/>
          <c:showBubbleSize val="0"/>
        </c:dLbls>
        <c:gapWidth val="150"/>
        <c:axId val="146093568"/>
        <c:axId val="146095104"/>
      </c:barChart>
      <c:catAx>
        <c:axId val="146093568"/>
        <c:scaling>
          <c:orientation val="minMax"/>
        </c:scaling>
        <c:delete val="0"/>
        <c:axPos val="b"/>
        <c:numFmt formatCode="General" sourceLinked="0"/>
        <c:majorTickMark val="out"/>
        <c:minorTickMark val="none"/>
        <c:tickLblPos val="nextTo"/>
        <c:crossAx val="146095104"/>
        <c:crosses val="autoZero"/>
        <c:auto val="1"/>
        <c:lblAlgn val="ctr"/>
        <c:lblOffset val="100"/>
        <c:noMultiLvlLbl val="0"/>
      </c:catAx>
      <c:valAx>
        <c:axId val="146095104"/>
        <c:scaling>
          <c:orientation val="minMax"/>
          <c:max val="50"/>
        </c:scaling>
        <c:delete val="0"/>
        <c:axPos val="l"/>
        <c:majorGridlines/>
        <c:numFmt formatCode="#,##0_ " sourceLinked="1"/>
        <c:majorTickMark val="out"/>
        <c:minorTickMark val="none"/>
        <c:tickLblPos val="nextTo"/>
        <c:crossAx val="146093568"/>
        <c:crosses val="autoZero"/>
        <c:crossBetween val="between"/>
      </c:valAx>
    </c:plotArea>
    <c:legend>
      <c:legendPos val="r"/>
      <c:layout>
        <c:manualLayout>
          <c:xMode val="edge"/>
          <c:yMode val="edge"/>
          <c:x val="0.86393197725284365"/>
          <c:y val="0.20884256009666249"/>
          <c:w val="0.10273468941382879"/>
          <c:h val="8.3781817704236733E-2"/>
        </c:manualLayout>
      </c:layout>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事務所別（１１月）</a:t>
            </a:r>
          </a:p>
        </c:rich>
      </c:tx>
      <c:overlay val="0"/>
    </c:title>
    <c:autoTitleDeleted val="0"/>
    <c:plotArea>
      <c:layout>
        <c:manualLayout>
          <c:layoutTarget val="inner"/>
          <c:xMode val="edge"/>
          <c:yMode val="edge"/>
          <c:x val="8.6071741032370933E-2"/>
          <c:y val="0.15059078816994748"/>
          <c:w val="0.88341579177597485"/>
          <c:h val="0.72965658841538605"/>
        </c:manualLayout>
      </c:layout>
      <c:barChart>
        <c:barDir val="col"/>
        <c:grouping val="clustered"/>
        <c:varyColors val="0"/>
        <c:ser>
          <c:idx val="0"/>
          <c:order val="0"/>
          <c:tx>
            <c:strRef>
              <c:f>事務所別!$B$52</c:f>
              <c:strCache>
                <c:ptCount val="1"/>
                <c:pt idx="0">
                  <c:v>出没</c:v>
                </c:pt>
              </c:strCache>
            </c:strRef>
          </c:tx>
          <c:invertIfNegative val="0"/>
          <c:cat>
            <c:strRef>
              <c:f>(事務所別!$A$3,事務所別!$A$10,事務所別!$A$17,事務所別!$A$24,事務所別!$A$31,事務所別!$A$38,事務所別!$A$45)</c:f>
              <c:strCache>
                <c:ptCount val="7"/>
                <c:pt idx="0">
                  <c:v>大河原</c:v>
                </c:pt>
                <c:pt idx="1">
                  <c:v>仙台</c:v>
                </c:pt>
                <c:pt idx="2">
                  <c:v>北部</c:v>
                </c:pt>
                <c:pt idx="3">
                  <c:v>栗原</c:v>
                </c:pt>
                <c:pt idx="4">
                  <c:v>東部</c:v>
                </c:pt>
                <c:pt idx="5">
                  <c:v>登米</c:v>
                </c:pt>
                <c:pt idx="6">
                  <c:v>気仙沼</c:v>
                </c:pt>
              </c:strCache>
            </c:strRef>
          </c:cat>
          <c:val>
            <c:numRef>
              <c:f>(事務所別!$K$3,事務所別!$K$10,事務所別!$K$17,事務所別!$K$24,事務所別!$K$31,事務所別!$K$38,事務所別!$K$45)</c:f>
              <c:numCache>
                <c:formatCode>#,##0_ </c:formatCode>
                <c:ptCount val="7"/>
                <c:pt idx="0">
                  <c:v>2</c:v>
                </c:pt>
                <c:pt idx="1">
                  <c:v>52</c:v>
                </c:pt>
                <c:pt idx="2">
                  <c:v>2</c:v>
                </c:pt>
                <c:pt idx="3">
                  <c:v>4</c:v>
                </c:pt>
              </c:numCache>
            </c:numRef>
          </c:val>
          <c:extLst>
            <c:ext xmlns:c16="http://schemas.microsoft.com/office/drawing/2014/chart" uri="{C3380CC4-5D6E-409C-BE32-E72D297353CC}">
              <c16:uniqueId val="{00000000-AAEC-4144-B8C2-21FAC747DDEE}"/>
            </c:ext>
          </c:extLst>
        </c:ser>
        <c:dLbls>
          <c:showLegendKey val="0"/>
          <c:showVal val="0"/>
          <c:showCatName val="0"/>
          <c:showSerName val="0"/>
          <c:showPercent val="0"/>
          <c:showBubbleSize val="0"/>
        </c:dLbls>
        <c:gapWidth val="150"/>
        <c:axId val="146111872"/>
        <c:axId val="146130048"/>
      </c:barChart>
      <c:catAx>
        <c:axId val="146111872"/>
        <c:scaling>
          <c:orientation val="minMax"/>
        </c:scaling>
        <c:delete val="0"/>
        <c:axPos val="b"/>
        <c:numFmt formatCode="General" sourceLinked="0"/>
        <c:majorTickMark val="out"/>
        <c:minorTickMark val="none"/>
        <c:tickLblPos val="nextTo"/>
        <c:crossAx val="146130048"/>
        <c:crosses val="autoZero"/>
        <c:auto val="1"/>
        <c:lblAlgn val="ctr"/>
        <c:lblOffset val="100"/>
        <c:noMultiLvlLbl val="0"/>
      </c:catAx>
      <c:valAx>
        <c:axId val="146130048"/>
        <c:scaling>
          <c:orientation val="minMax"/>
          <c:max val="50"/>
        </c:scaling>
        <c:delete val="0"/>
        <c:axPos val="l"/>
        <c:majorGridlines/>
        <c:numFmt formatCode="#,##0_ " sourceLinked="1"/>
        <c:majorTickMark val="out"/>
        <c:minorTickMark val="none"/>
        <c:tickLblPos val="nextTo"/>
        <c:crossAx val="146111872"/>
        <c:crosses val="autoZero"/>
        <c:crossBetween val="between"/>
      </c:valAx>
    </c:plotArea>
    <c:legend>
      <c:legendPos val="r"/>
      <c:layout>
        <c:manualLayout>
          <c:xMode val="edge"/>
          <c:yMode val="edge"/>
          <c:x val="0.86393197725284365"/>
          <c:y val="0.20884256009666249"/>
          <c:w val="0.10273468941382879"/>
          <c:h val="8.3781817704236733E-2"/>
        </c:manualLayout>
      </c:layout>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事務所別（１２月）</a:t>
            </a:r>
          </a:p>
        </c:rich>
      </c:tx>
      <c:overlay val="0"/>
    </c:title>
    <c:autoTitleDeleted val="0"/>
    <c:plotArea>
      <c:layout>
        <c:manualLayout>
          <c:layoutTarget val="inner"/>
          <c:xMode val="edge"/>
          <c:yMode val="edge"/>
          <c:x val="8.6071741032370933E-2"/>
          <c:y val="0.15059078816994748"/>
          <c:w val="0.88341579177597485"/>
          <c:h val="0.72965658841538605"/>
        </c:manualLayout>
      </c:layout>
      <c:barChart>
        <c:barDir val="col"/>
        <c:grouping val="clustered"/>
        <c:varyColors val="0"/>
        <c:ser>
          <c:idx val="0"/>
          <c:order val="0"/>
          <c:tx>
            <c:strRef>
              <c:f>事務所別!$B$52</c:f>
              <c:strCache>
                <c:ptCount val="1"/>
                <c:pt idx="0">
                  <c:v>出没</c:v>
                </c:pt>
              </c:strCache>
            </c:strRef>
          </c:tx>
          <c:invertIfNegative val="0"/>
          <c:cat>
            <c:strRef>
              <c:f>(事務所別!$A$3,事務所別!$A$10,事務所別!$A$17,事務所別!$A$24,事務所別!$A$31,事務所別!$A$38,事務所別!$A$45)</c:f>
              <c:strCache>
                <c:ptCount val="7"/>
                <c:pt idx="0">
                  <c:v>大河原</c:v>
                </c:pt>
                <c:pt idx="1">
                  <c:v>仙台</c:v>
                </c:pt>
                <c:pt idx="2">
                  <c:v>北部</c:v>
                </c:pt>
                <c:pt idx="3">
                  <c:v>栗原</c:v>
                </c:pt>
                <c:pt idx="4">
                  <c:v>東部</c:v>
                </c:pt>
                <c:pt idx="5">
                  <c:v>登米</c:v>
                </c:pt>
                <c:pt idx="6">
                  <c:v>気仙沼</c:v>
                </c:pt>
              </c:strCache>
            </c:strRef>
          </c:cat>
          <c:val>
            <c:numRef>
              <c:f>(事務所別!$L$3,事務所別!$L$10,事務所別!$L$17,事務所別!$L$24,事務所別!$L$31,事務所別!$L$38,事務所別!$L$45)</c:f>
              <c:numCache>
                <c:formatCode>#,##0_ </c:formatCode>
                <c:ptCount val="7"/>
                <c:pt idx="0">
                  <c:v>2</c:v>
                </c:pt>
                <c:pt idx="1">
                  <c:v>9</c:v>
                </c:pt>
                <c:pt idx="2">
                  <c:v>2</c:v>
                </c:pt>
              </c:numCache>
            </c:numRef>
          </c:val>
          <c:extLst>
            <c:ext xmlns:c16="http://schemas.microsoft.com/office/drawing/2014/chart" uri="{C3380CC4-5D6E-409C-BE32-E72D297353CC}">
              <c16:uniqueId val="{00000000-BE2C-4BF0-92BC-65B1D2FEB5C3}"/>
            </c:ext>
          </c:extLst>
        </c:ser>
        <c:dLbls>
          <c:showLegendKey val="0"/>
          <c:showVal val="0"/>
          <c:showCatName val="0"/>
          <c:showSerName val="0"/>
          <c:showPercent val="0"/>
          <c:showBubbleSize val="0"/>
        </c:dLbls>
        <c:gapWidth val="150"/>
        <c:axId val="146155008"/>
        <c:axId val="146156544"/>
      </c:barChart>
      <c:catAx>
        <c:axId val="146155008"/>
        <c:scaling>
          <c:orientation val="minMax"/>
        </c:scaling>
        <c:delete val="0"/>
        <c:axPos val="b"/>
        <c:numFmt formatCode="General" sourceLinked="0"/>
        <c:majorTickMark val="out"/>
        <c:minorTickMark val="none"/>
        <c:tickLblPos val="nextTo"/>
        <c:crossAx val="146156544"/>
        <c:crosses val="autoZero"/>
        <c:auto val="1"/>
        <c:lblAlgn val="ctr"/>
        <c:lblOffset val="100"/>
        <c:noMultiLvlLbl val="0"/>
      </c:catAx>
      <c:valAx>
        <c:axId val="146156544"/>
        <c:scaling>
          <c:orientation val="minMax"/>
          <c:max val="50"/>
        </c:scaling>
        <c:delete val="0"/>
        <c:axPos val="l"/>
        <c:majorGridlines/>
        <c:numFmt formatCode="#,##0_ " sourceLinked="1"/>
        <c:majorTickMark val="out"/>
        <c:minorTickMark val="none"/>
        <c:tickLblPos val="nextTo"/>
        <c:crossAx val="146155008"/>
        <c:crosses val="autoZero"/>
        <c:crossBetween val="between"/>
      </c:valAx>
    </c:plotArea>
    <c:legend>
      <c:legendPos val="r"/>
      <c:layout>
        <c:manualLayout>
          <c:xMode val="edge"/>
          <c:yMode val="edge"/>
          <c:x val="0.86393197725284365"/>
          <c:y val="0.20884256009666249"/>
          <c:w val="0.10273468941382327"/>
          <c:h val="8.3781848269461376E-2"/>
        </c:manualLayout>
      </c:layout>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事務所別（１月）</a:t>
            </a:r>
          </a:p>
        </c:rich>
      </c:tx>
      <c:overlay val="0"/>
    </c:title>
    <c:autoTitleDeleted val="0"/>
    <c:plotArea>
      <c:layout>
        <c:manualLayout>
          <c:layoutTarget val="inner"/>
          <c:xMode val="edge"/>
          <c:yMode val="edge"/>
          <c:x val="8.6071741032370933E-2"/>
          <c:y val="0.15059078816994748"/>
          <c:w val="0.88341579177597485"/>
          <c:h val="0.72965658841538605"/>
        </c:manualLayout>
      </c:layout>
      <c:barChart>
        <c:barDir val="col"/>
        <c:grouping val="clustered"/>
        <c:varyColors val="0"/>
        <c:ser>
          <c:idx val="0"/>
          <c:order val="0"/>
          <c:tx>
            <c:strRef>
              <c:f>事務所別!$B$52</c:f>
              <c:strCache>
                <c:ptCount val="1"/>
                <c:pt idx="0">
                  <c:v>出没</c:v>
                </c:pt>
              </c:strCache>
            </c:strRef>
          </c:tx>
          <c:invertIfNegative val="0"/>
          <c:cat>
            <c:strRef>
              <c:f>(事務所別!$A$3,事務所別!$A$10,事務所別!$A$17,事務所別!$A$24,事務所別!$A$31,事務所別!$A$38,事務所別!$A$45)</c:f>
              <c:strCache>
                <c:ptCount val="7"/>
                <c:pt idx="0">
                  <c:v>大河原</c:v>
                </c:pt>
                <c:pt idx="1">
                  <c:v>仙台</c:v>
                </c:pt>
                <c:pt idx="2">
                  <c:v>北部</c:v>
                </c:pt>
                <c:pt idx="3">
                  <c:v>栗原</c:v>
                </c:pt>
                <c:pt idx="4">
                  <c:v>東部</c:v>
                </c:pt>
                <c:pt idx="5">
                  <c:v>登米</c:v>
                </c:pt>
                <c:pt idx="6">
                  <c:v>気仙沼</c:v>
                </c:pt>
              </c:strCache>
            </c:strRef>
          </c:cat>
          <c:val>
            <c:numRef>
              <c:f>(事務所別!$M$3,事務所別!$M$10,事務所別!$M$17,事務所別!$M$24,事務所別!$M$31,事務所別!$M$38,事務所別!$M$45)</c:f>
              <c:numCache>
                <c:formatCode>General</c:formatCode>
                <c:ptCount val="7"/>
              </c:numCache>
            </c:numRef>
          </c:val>
          <c:extLst>
            <c:ext xmlns:c16="http://schemas.microsoft.com/office/drawing/2014/chart" uri="{C3380CC4-5D6E-409C-BE32-E72D297353CC}">
              <c16:uniqueId val="{00000000-8316-4E72-B0DD-475EB6625675}"/>
            </c:ext>
          </c:extLst>
        </c:ser>
        <c:dLbls>
          <c:showLegendKey val="0"/>
          <c:showVal val="0"/>
          <c:showCatName val="0"/>
          <c:showSerName val="0"/>
          <c:showPercent val="0"/>
          <c:showBubbleSize val="0"/>
        </c:dLbls>
        <c:gapWidth val="150"/>
        <c:axId val="146169216"/>
        <c:axId val="146179200"/>
      </c:barChart>
      <c:catAx>
        <c:axId val="146169216"/>
        <c:scaling>
          <c:orientation val="minMax"/>
        </c:scaling>
        <c:delete val="0"/>
        <c:axPos val="b"/>
        <c:numFmt formatCode="General" sourceLinked="0"/>
        <c:majorTickMark val="out"/>
        <c:minorTickMark val="none"/>
        <c:tickLblPos val="nextTo"/>
        <c:crossAx val="146179200"/>
        <c:crosses val="autoZero"/>
        <c:auto val="1"/>
        <c:lblAlgn val="ctr"/>
        <c:lblOffset val="100"/>
        <c:noMultiLvlLbl val="0"/>
      </c:catAx>
      <c:valAx>
        <c:axId val="146179200"/>
        <c:scaling>
          <c:orientation val="minMax"/>
          <c:max val="50"/>
        </c:scaling>
        <c:delete val="0"/>
        <c:axPos val="l"/>
        <c:majorGridlines/>
        <c:numFmt formatCode="General" sourceLinked="1"/>
        <c:majorTickMark val="out"/>
        <c:minorTickMark val="none"/>
        <c:tickLblPos val="nextTo"/>
        <c:crossAx val="146169216"/>
        <c:crosses val="autoZero"/>
        <c:crossBetween val="between"/>
      </c:valAx>
    </c:plotArea>
    <c:legend>
      <c:legendPos val="r"/>
      <c:layout>
        <c:manualLayout>
          <c:xMode val="edge"/>
          <c:yMode val="edge"/>
          <c:x val="0.86393197725284365"/>
          <c:y val="0.20884256009666249"/>
          <c:w val="0.10273468941382327"/>
          <c:h val="8.3781848269461376E-2"/>
        </c:manualLayout>
      </c:layout>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事務所別（２月）</a:t>
            </a:r>
          </a:p>
        </c:rich>
      </c:tx>
      <c:overlay val="0"/>
    </c:title>
    <c:autoTitleDeleted val="0"/>
    <c:plotArea>
      <c:layout>
        <c:manualLayout>
          <c:layoutTarget val="inner"/>
          <c:xMode val="edge"/>
          <c:yMode val="edge"/>
          <c:x val="8.6071741032370933E-2"/>
          <c:y val="0.15059078816994748"/>
          <c:w val="0.88341579177597485"/>
          <c:h val="0.72965658841538605"/>
        </c:manualLayout>
      </c:layout>
      <c:barChart>
        <c:barDir val="col"/>
        <c:grouping val="clustered"/>
        <c:varyColors val="0"/>
        <c:ser>
          <c:idx val="0"/>
          <c:order val="0"/>
          <c:tx>
            <c:strRef>
              <c:f>事務所別!$B$52</c:f>
              <c:strCache>
                <c:ptCount val="1"/>
                <c:pt idx="0">
                  <c:v>出没</c:v>
                </c:pt>
              </c:strCache>
            </c:strRef>
          </c:tx>
          <c:invertIfNegative val="0"/>
          <c:cat>
            <c:strRef>
              <c:f>(事務所別!$A$3,事務所別!$A$10,事務所別!$A$17,事務所別!$A$24,事務所別!$A$31,事務所別!$A$38,事務所別!$A$45)</c:f>
              <c:strCache>
                <c:ptCount val="7"/>
                <c:pt idx="0">
                  <c:v>大河原</c:v>
                </c:pt>
                <c:pt idx="1">
                  <c:v>仙台</c:v>
                </c:pt>
                <c:pt idx="2">
                  <c:v>北部</c:v>
                </c:pt>
                <c:pt idx="3">
                  <c:v>栗原</c:v>
                </c:pt>
                <c:pt idx="4">
                  <c:v>東部</c:v>
                </c:pt>
                <c:pt idx="5">
                  <c:v>登米</c:v>
                </c:pt>
                <c:pt idx="6">
                  <c:v>気仙沼</c:v>
                </c:pt>
              </c:strCache>
            </c:strRef>
          </c:cat>
          <c:val>
            <c:numRef>
              <c:f>(事務所別!$N$3,事務所別!$N$10,事務所別!$N$17,事務所別!$N$24,事務所別!$N$31,事務所別!$N$38,事務所別!$N$45)</c:f>
              <c:numCache>
                <c:formatCode>#,##0_ </c:formatCode>
                <c:ptCount val="7"/>
              </c:numCache>
            </c:numRef>
          </c:val>
          <c:extLst>
            <c:ext xmlns:c16="http://schemas.microsoft.com/office/drawing/2014/chart" uri="{C3380CC4-5D6E-409C-BE32-E72D297353CC}">
              <c16:uniqueId val="{00000000-EF6C-4B3E-BE03-A07EE996946F}"/>
            </c:ext>
          </c:extLst>
        </c:ser>
        <c:dLbls>
          <c:showLegendKey val="0"/>
          <c:showVal val="0"/>
          <c:showCatName val="0"/>
          <c:showSerName val="0"/>
          <c:showPercent val="0"/>
          <c:showBubbleSize val="0"/>
        </c:dLbls>
        <c:gapWidth val="150"/>
        <c:axId val="146224640"/>
        <c:axId val="146226176"/>
      </c:barChart>
      <c:catAx>
        <c:axId val="146224640"/>
        <c:scaling>
          <c:orientation val="minMax"/>
        </c:scaling>
        <c:delete val="0"/>
        <c:axPos val="b"/>
        <c:numFmt formatCode="General" sourceLinked="0"/>
        <c:majorTickMark val="out"/>
        <c:minorTickMark val="none"/>
        <c:tickLblPos val="nextTo"/>
        <c:crossAx val="146226176"/>
        <c:crosses val="autoZero"/>
        <c:auto val="1"/>
        <c:lblAlgn val="ctr"/>
        <c:lblOffset val="100"/>
        <c:noMultiLvlLbl val="0"/>
      </c:catAx>
      <c:valAx>
        <c:axId val="146226176"/>
        <c:scaling>
          <c:orientation val="minMax"/>
          <c:max val="50"/>
        </c:scaling>
        <c:delete val="0"/>
        <c:axPos val="l"/>
        <c:majorGridlines/>
        <c:numFmt formatCode="#,##0_ " sourceLinked="1"/>
        <c:majorTickMark val="out"/>
        <c:minorTickMark val="none"/>
        <c:tickLblPos val="nextTo"/>
        <c:crossAx val="146224640"/>
        <c:crosses val="autoZero"/>
        <c:crossBetween val="between"/>
      </c:valAx>
    </c:plotArea>
    <c:legend>
      <c:legendPos val="r"/>
      <c:layout>
        <c:manualLayout>
          <c:xMode val="edge"/>
          <c:yMode val="edge"/>
          <c:x val="0.86393197725284365"/>
          <c:y val="0.20884256009666249"/>
          <c:w val="0.10273468941382327"/>
          <c:h val="8.3781848269461376E-2"/>
        </c:manualLayout>
      </c:layout>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事務所別（３月）</a:t>
            </a:r>
          </a:p>
        </c:rich>
      </c:tx>
      <c:overlay val="0"/>
    </c:title>
    <c:autoTitleDeleted val="0"/>
    <c:plotArea>
      <c:layout>
        <c:manualLayout>
          <c:layoutTarget val="inner"/>
          <c:xMode val="edge"/>
          <c:yMode val="edge"/>
          <c:x val="8.6071741032370933E-2"/>
          <c:y val="0.15059078816994748"/>
          <c:w val="0.88341579177597485"/>
          <c:h val="0.72965658841538605"/>
        </c:manualLayout>
      </c:layout>
      <c:barChart>
        <c:barDir val="col"/>
        <c:grouping val="clustered"/>
        <c:varyColors val="0"/>
        <c:ser>
          <c:idx val="0"/>
          <c:order val="0"/>
          <c:tx>
            <c:strRef>
              <c:f>事務所別!$B$52</c:f>
              <c:strCache>
                <c:ptCount val="1"/>
                <c:pt idx="0">
                  <c:v>出没</c:v>
                </c:pt>
              </c:strCache>
            </c:strRef>
          </c:tx>
          <c:invertIfNegative val="0"/>
          <c:cat>
            <c:strRef>
              <c:f>(事務所別!$A$3,事務所別!$A$10,事務所別!$A$17,事務所別!$A$24,事務所別!$A$31,事務所別!$A$38,事務所別!$A$45)</c:f>
              <c:strCache>
                <c:ptCount val="7"/>
                <c:pt idx="0">
                  <c:v>大河原</c:v>
                </c:pt>
                <c:pt idx="1">
                  <c:v>仙台</c:v>
                </c:pt>
                <c:pt idx="2">
                  <c:v>北部</c:v>
                </c:pt>
                <c:pt idx="3">
                  <c:v>栗原</c:v>
                </c:pt>
                <c:pt idx="4">
                  <c:v>東部</c:v>
                </c:pt>
                <c:pt idx="5">
                  <c:v>登米</c:v>
                </c:pt>
                <c:pt idx="6">
                  <c:v>気仙沼</c:v>
                </c:pt>
              </c:strCache>
            </c:strRef>
          </c:cat>
          <c:val>
            <c:numRef>
              <c:f>(事務所別!$O$3,事務所別!$O$10,事務所別!$O$17,事務所別!$O$24,事務所別!$O$31,事務所別!$O$38,事務所別!$O$45)</c:f>
              <c:numCache>
                <c:formatCode>#,##0_ </c:formatCode>
                <c:ptCount val="7"/>
              </c:numCache>
            </c:numRef>
          </c:val>
          <c:extLst>
            <c:ext xmlns:c16="http://schemas.microsoft.com/office/drawing/2014/chart" uri="{C3380CC4-5D6E-409C-BE32-E72D297353CC}">
              <c16:uniqueId val="{00000000-09BC-4CB5-93E6-5EBCC3C53A47}"/>
            </c:ext>
          </c:extLst>
        </c:ser>
        <c:dLbls>
          <c:showLegendKey val="0"/>
          <c:showVal val="0"/>
          <c:showCatName val="0"/>
          <c:showSerName val="0"/>
          <c:showPercent val="0"/>
          <c:showBubbleSize val="0"/>
        </c:dLbls>
        <c:gapWidth val="150"/>
        <c:axId val="146242944"/>
        <c:axId val="146248832"/>
      </c:barChart>
      <c:catAx>
        <c:axId val="146242944"/>
        <c:scaling>
          <c:orientation val="minMax"/>
        </c:scaling>
        <c:delete val="0"/>
        <c:axPos val="b"/>
        <c:numFmt formatCode="General" sourceLinked="0"/>
        <c:majorTickMark val="out"/>
        <c:minorTickMark val="none"/>
        <c:tickLblPos val="nextTo"/>
        <c:crossAx val="146248832"/>
        <c:crosses val="autoZero"/>
        <c:auto val="1"/>
        <c:lblAlgn val="ctr"/>
        <c:lblOffset val="100"/>
        <c:noMultiLvlLbl val="0"/>
      </c:catAx>
      <c:valAx>
        <c:axId val="146248832"/>
        <c:scaling>
          <c:orientation val="minMax"/>
          <c:max val="50"/>
        </c:scaling>
        <c:delete val="0"/>
        <c:axPos val="l"/>
        <c:majorGridlines/>
        <c:numFmt formatCode="#,##0_ " sourceLinked="1"/>
        <c:majorTickMark val="out"/>
        <c:minorTickMark val="none"/>
        <c:tickLblPos val="nextTo"/>
        <c:crossAx val="146242944"/>
        <c:crosses val="autoZero"/>
        <c:crossBetween val="between"/>
      </c:valAx>
    </c:plotArea>
    <c:legend>
      <c:legendPos val="r"/>
      <c:layout>
        <c:manualLayout>
          <c:xMode val="edge"/>
          <c:yMode val="edge"/>
          <c:x val="0.86393197725284365"/>
          <c:y val="0.20884256009666249"/>
          <c:w val="0.10273468941382327"/>
          <c:h val="8.3781848269461376E-2"/>
        </c:manualLayout>
      </c:layout>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有害捕獲数</a:t>
            </a:r>
          </a:p>
        </c:rich>
      </c:tx>
      <c:overlay val="0"/>
    </c:title>
    <c:autoTitleDeleted val="0"/>
    <c:plotArea>
      <c:layout>
        <c:manualLayout>
          <c:layoutTarget val="inner"/>
          <c:xMode val="edge"/>
          <c:yMode val="edge"/>
          <c:x val="4.9946640233792333E-2"/>
          <c:y val="0.13066843767382699"/>
          <c:w val="0.82928878509082515"/>
          <c:h val="0.78296023075016419"/>
        </c:manualLayout>
      </c:layout>
      <c:barChart>
        <c:barDir val="col"/>
        <c:grouping val="stacked"/>
        <c:varyColors val="0"/>
        <c:ser>
          <c:idx val="0"/>
          <c:order val="0"/>
          <c:tx>
            <c:strRef>
              <c:f>年度別!$C$29</c:f>
              <c:strCache>
                <c:ptCount val="1"/>
                <c:pt idx="0">
                  <c:v>平成23年度</c:v>
                </c:pt>
              </c:strCache>
            </c:strRef>
          </c:tx>
          <c:invertIfNegative val="0"/>
          <c:cat>
            <c:strRef>
              <c:f>年度別!$F$3:$Q$3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年度別!$F$30:$Q$30</c:f>
              <c:numCache>
                <c:formatCode>#,##0_ </c:formatCode>
                <c:ptCount val="12"/>
                <c:pt idx="0">
                  <c:v>0</c:v>
                </c:pt>
                <c:pt idx="1">
                  <c:v>1</c:v>
                </c:pt>
                <c:pt idx="2">
                  <c:v>2</c:v>
                </c:pt>
                <c:pt idx="3">
                  <c:v>2</c:v>
                </c:pt>
                <c:pt idx="4">
                  <c:v>13</c:v>
                </c:pt>
                <c:pt idx="5">
                  <c:v>3</c:v>
                </c:pt>
                <c:pt idx="6">
                  <c:v>2</c:v>
                </c:pt>
                <c:pt idx="7">
                  <c:v>0</c:v>
                </c:pt>
                <c:pt idx="8">
                  <c:v>0</c:v>
                </c:pt>
                <c:pt idx="9">
                  <c:v>0</c:v>
                </c:pt>
                <c:pt idx="10">
                  <c:v>0</c:v>
                </c:pt>
                <c:pt idx="11">
                  <c:v>0</c:v>
                </c:pt>
              </c:numCache>
            </c:numRef>
          </c:val>
          <c:extLst>
            <c:ext xmlns:c16="http://schemas.microsoft.com/office/drawing/2014/chart" uri="{C3380CC4-5D6E-409C-BE32-E72D297353CC}">
              <c16:uniqueId val="{00000000-E0FD-411B-9063-BA4ECB56DC0D}"/>
            </c:ext>
          </c:extLst>
        </c:ser>
        <c:ser>
          <c:idx val="1"/>
          <c:order val="1"/>
          <c:tx>
            <c:strRef>
              <c:f>年度別!$C$35</c:f>
              <c:strCache>
                <c:ptCount val="1"/>
                <c:pt idx="0">
                  <c:v>平成24年度</c:v>
                </c:pt>
              </c:strCache>
            </c:strRef>
          </c:tx>
          <c:invertIfNegative val="0"/>
          <c:cat>
            <c:strRef>
              <c:f>年度別!$F$3:$Q$3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年度別!$F$35:$Q$35</c:f>
              <c:numCache>
                <c:formatCode>#,##0_ </c:formatCode>
                <c:ptCount val="12"/>
                <c:pt idx="0">
                  <c:v>0</c:v>
                </c:pt>
                <c:pt idx="1">
                  <c:v>4</c:v>
                </c:pt>
                <c:pt idx="2">
                  <c:v>8</c:v>
                </c:pt>
                <c:pt idx="3">
                  <c:v>16</c:v>
                </c:pt>
                <c:pt idx="4">
                  <c:v>26</c:v>
                </c:pt>
                <c:pt idx="5">
                  <c:v>24</c:v>
                </c:pt>
                <c:pt idx="6">
                  <c:v>8</c:v>
                </c:pt>
                <c:pt idx="7">
                  <c:v>2</c:v>
                </c:pt>
                <c:pt idx="8">
                  <c:v>0</c:v>
                </c:pt>
                <c:pt idx="9">
                  <c:v>0</c:v>
                </c:pt>
                <c:pt idx="10">
                  <c:v>0</c:v>
                </c:pt>
                <c:pt idx="11">
                  <c:v>0</c:v>
                </c:pt>
              </c:numCache>
            </c:numRef>
          </c:val>
          <c:extLst>
            <c:ext xmlns:c16="http://schemas.microsoft.com/office/drawing/2014/chart" uri="{C3380CC4-5D6E-409C-BE32-E72D297353CC}">
              <c16:uniqueId val="{00000001-E0FD-411B-9063-BA4ECB56DC0D}"/>
            </c:ext>
          </c:extLst>
        </c:ser>
        <c:ser>
          <c:idx val="2"/>
          <c:order val="2"/>
          <c:tx>
            <c:strRef>
              <c:f>年度別!$C$41</c:f>
              <c:strCache>
                <c:ptCount val="1"/>
                <c:pt idx="0">
                  <c:v>平成25年度</c:v>
                </c:pt>
              </c:strCache>
            </c:strRef>
          </c:tx>
          <c:invertIfNegative val="0"/>
          <c:cat>
            <c:strRef>
              <c:f>年度別!$F$3:$Q$3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年度別!$F$41:$Q$41</c:f>
              <c:numCache>
                <c:formatCode>#,##0_ </c:formatCode>
                <c:ptCount val="12"/>
                <c:pt idx="0">
                  <c:v>1</c:v>
                </c:pt>
                <c:pt idx="1">
                  <c:v>2</c:v>
                </c:pt>
                <c:pt idx="2">
                  <c:v>0</c:v>
                </c:pt>
                <c:pt idx="3">
                  <c:v>0</c:v>
                </c:pt>
                <c:pt idx="4">
                  <c:v>9</c:v>
                </c:pt>
                <c:pt idx="5">
                  <c:v>8</c:v>
                </c:pt>
                <c:pt idx="6">
                  <c:v>1</c:v>
                </c:pt>
                <c:pt idx="7">
                  <c:v>1</c:v>
                </c:pt>
                <c:pt idx="8">
                  <c:v>0</c:v>
                </c:pt>
                <c:pt idx="9">
                  <c:v>0</c:v>
                </c:pt>
                <c:pt idx="10">
                  <c:v>0</c:v>
                </c:pt>
                <c:pt idx="11">
                  <c:v>0</c:v>
                </c:pt>
              </c:numCache>
            </c:numRef>
          </c:val>
          <c:extLst>
            <c:ext xmlns:c16="http://schemas.microsoft.com/office/drawing/2014/chart" uri="{C3380CC4-5D6E-409C-BE32-E72D297353CC}">
              <c16:uniqueId val="{00000002-E0FD-411B-9063-BA4ECB56DC0D}"/>
            </c:ext>
          </c:extLst>
        </c:ser>
        <c:ser>
          <c:idx val="3"/>
          <c:order val="3"/>
          <c:tx>
            <c:strRef>
              <c:f>年度別!$C$47</c:f>
              <c:strCache>
                <c:ptCount val="1"/>
                <c:pt idx="0">
                  <c:v>平成26年度</c:v>
                </c:pt>
              </c:strCache>
            </c:strRef>
          </c:tx>
          <c:invertIfNegative val="0"/>
          <c:cat>
            <c:strRef>
              <c:f>年度別!$F$3:$Q$3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年度別!$F$47:$Q$47</c:f>
              <c:numCache>
                <c:formatCode>#,##0_ </c:formatCode>
                <c:ptCount val="12"/>
                <c:pt idx="0">
                  <c:v>0</c:v>
                </c:pt>
                <c:pt idx="1">
                  <c:v>1</c:v>
                </c:pt>
                <c:pt idx="2">
                  <c:v>2</c:v>
                </c:pt>
                <c:pt idx="3">
                  <c:v>11</c:v>
                </c:pt>
                <c:pt idx="4">
                  <c:v>35</c:v>
                </c:pt>
                <c:pt idx="5">
                  <c:v>25</c:v>
                </c:pt>
                <c:pt idx="6">
                  <c:v>1</c:v>
                </c:pt>
                <c:pt idx="7">
                  <c:v>0</c:v>
                </c:pt>
                <c:pt idx="8">
                  <c:v>0</c:v>
                </c:pt>
                <c:pt idx="9">
                  <c:v>0</c:v>
                </c:pt>
                <c:pt idx="10">
                  <c:v>0</c:v>
                </c:pt>
                <c:pt idx="11">
                  <c:v>0</c:v>
                </c:pt>
              </c:numCache>
            </c:numRef>
          </c:val>
          <c:extLst>
            <c:ext xmlns:c16="http://schemas.microsoft.com/office/drawing/2014/chart" uri="{C3380CC4-5D6E-409C-BE32-E72D297353CC}">
              <c16:uniqueId val="{00000003-E0FD-411B-9063-BA4ECB56DC0D}"/>
            </c:ext>
          </c:extLst>
        </c:ser>
        <c:ser>
          <c:idx val="4"/>
          <c:order val="4"/>
          <c:tx>
            <c:strRef>
              <c:f>年度別!$C$53</c:f>
              <c:strCache>
                <c:ptCount val="1"/>
                <c:pt idx="0">
                  <c:v>平成27年度</c:v>
                </c:pt>
              </c:strCache>
            </c:strRef>
          </c:tx>
          <c:invertIfNegative val="0"/>
          <c:cat>
            <c:strRef>
              <c:f>年度別!$F$3:$Q$3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年度別!$F$53:$Q$53</c:f>
              <c:numCache>
                <c:formatCode>#,##0_ </c:formatCode>
                <c:ptCount val="12"/>
                <c:pt idx="0">
                  <c:v>3</c:v>
                </c:pt>
                <c:pt idx="1">
                  <c:v>3</c:v>
                </c:pt>
                <c:pt idx="2">
                  <c:v>2</c:v>
                </c:pt>
                <c:pt idx="3">
                  <c:v>4</c:v>
                </c:pt>
                <c:pt idx="4">
                  <c:v>11</c:v>
                </c:pt>
                <c:pt idx="5">
                  <c:v>9</c:v>
                </c:pt>
                <c:pt idx="6">
                  <c:v>4</c:v>
                </c:pt>
                <c:pt idx="7">
                  <c:v>0</c:v>
                </c:pt>
                <c:pt idx="8">
                  <c:v>0</c:v>
                </c:pt>
                <c:pt idx="9">
                  <c:v>0</c:v>
                </c:pt>
                <c:pt idx="10">
                  <c:v>0</c:v>
                </c:pt>
                <c:pt idx="11">
                  <c:v>0</c:v>
                </c:pt>
              </c:numCache>
            </c:numRef>
          </c:val>
          <c:extLst>
            <c:ext xmlns:c16="http://schemas.microsoft.com/office/drawing/2014/chart" uri="{C3380CC4-5D6E-409C-BE32-E72D297353CC}">
              <c16:uniqueId val="{00000004-E0FD-411B-9063-BA4ECB56DC0D}"/>
            </c:ext>
          </c:extLst>
        </c:ser>
        <c:ser>
          <c:idx val="5"/>
          <c:order val="5"/>
          <c:tx>
            <c:strRef>
              <c:f>年度別!$C$59</c:f>
              <c:strCache>
                <c:ptCount val="1"/>
                <c:pt idx="0">
                  <c:v>平成28年度</c:v>
                </c:pt>
              </c:strCache>
            </c:strRef>
          </c:tx>
          <c:invertIfNegative val="0"/>
          <c:cat>
            <c:strRef>
              <c:f>年度別!$F$3:$Q$3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年度別!$F$59:$Q$59</c:f>
              <c:numCache>
                <c:formatCode>#,##0_ </c:formatCode>
                <c:ptCount val="12"/>
                <c:pt idx="0">
                  <c:v>3</c:v>
                </c:pt>
                <c:pt idx="1">
                  <c:v>6</c:v>
                </c:pt>
                <c:pt idx="2">
                  <c:v>5</c:v>
                </c:pt>
                <c:pt idx="3">
                  <c:v>13</c:v>
                </c:pt>
                <c:pt idx="4">
                  <c:v>39</c:v>
                </c:pt>
                <c:pt idx="5">
                  <c:v>28</c:v>
                </c:pt>
                <c:pt idx="6">
                  <c:v>19</c:v>
                </c:pt>
                <c:pt idx="7">
                  <c:v>16</c:v>
                </c:pt>
                <c:pt idx="8">
                  <c:v>3</c:v>
                </c:pt>
                <c:pt idx="9">
                  <c:v>0</c:v>
                </c:pt>
                <c:pt idx="10">
                  <c:v>0</c:v>
                </c:pt>
                <c:pt idx="11">
                  <c:v>0</c:v>
                </c:pt>
              </c:numCache>
            </c:numRef>
          </c:val>
          <c:extLst>
            <c:ext xmlns:c16="http://schemas.microsoft.com/office/drawing/2014/chart" uri="{C3380CC4-5D6E-409C-BE32-E72D297353CC}">
              <c16:uniqueId val="{00000005-E0FD-411B-9063-BA4ECB56DC0D}"/>
            </c:ext>
          </c:extLst>
        </c:ser>
        <c:ser>
          <c:idx val="6"/>
          <c:order val="6"/>
          <c:tx>
            <c:strRef>
              <c:f>年度別!$C$65</c:f>
              <c:strCache>
                <c:ptCount val="1"/>
                <c:pt idx="0">
                  <c:v>平成29年度</c:v>
                </c:pt>
              </c:strCache>
            </c:strRef>
          </c:tx>
          <c:invertIfNegative val="0"/>
          <c:cat>
            <c:strRef>
              <c:f>年度別!$F$3:$Q$3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年度別!$F$65:$Q$65</c:f>
              <c:numCache>
                <c:formatCode>#,##0_ </c:formatCode>
                <c:ptCount val="12"/>
                <c:pt idx="0">
                  <c:v>0</c:v>
                </c:pt>
                <c:pt idx="1">
                  <c:v>6</c:v>
                </c:pt>
                <c:pt idx="2">
                  <c:v>9</c:v>
                </c:pt>
                <c:pt idx="3">
                  <c:v>8</c:v>
                </c:pt>
                <c:pt idx="4">
                  <c:v>21</c:v>
                </c:pt>
                <c:pt idx="5">
                  <c:v>13</c:v>
                </c:pt>
                <c:pt idx="6">
                  <c:v>6</c:v>
                </c:pt>
                <c:pt idx="7">
                  <c:v>1</c:v>
                </c:pt>
                <c:pt idx="8">
                  <c:v>0</c:v>
                </c:pt>
                <c:pt idx="9">
                  <c:v>0</c:v>
                </c:pt>
                <c:pt idx="10">
                  <c:v>0</c:v>
                </c:pt>
                <c:pt idx="11">
                  <c:v>0</c:v>
                </c:pt>
              </c:numCache>
            </c:numRef>
          </c:val>
          <c:extLst>
            <c:ext xmlns:c16="http://schemas.microsoft.com/office/drawing/2014/chart" uri="{C3380CC4-5D6E-409C-BE32-E72D297353CC}">
              <c16:uniqueId val="{00000006-E0FD-411B-9063-BA4ECB56DC0D}"/>
            </c:ext>
          </c:extLst>
        </c:ser>
        <c:ser>
          <c:idx val="7"/>
          <c:order val="7"/>
          <c:tx>
            <c:v>平成30年度</c:v>
          </c:tx>
          <c:invertIfNegative val="0"/>
          <c:val>
            <c:numRef>
              <c:f>年度別!$F$71:$Q$71</c:f>
              <c:numCache>
                <c:formatCode>#,##0_ </c:formatCode>
                <c:ptCount val="12"/>
                <c:pt idx="0">
                  <c:v>3</c:v>
                </c:pt>
                <c:pt idx="1">
                  <c:v>3</c:v>
                </c:pt>
                <c:pt idx="2">
                  <c:v>10</c:v>
                </c:pt>
                <c:pt idx="3">
                  <c:v>20</c:v>
                </c:pt>
                <c:pt idx="4">
                  <c:v>13</c:v>
                </c:pt>
                <c:pt idx="5">
                  <c:v>10</c:v>
                </c:pt>
                <c:pt idx="6">
                  <c:v>3</c:v>
                </c:pt>
                <c:pt idx="7">
                  <c:v>12</c:v>
                </c:pt>
                <c:pt idx="8">
                  <c:v>2</c:v>
                </c:pt>
                <c:pt idx="9">
                  <c:v>0</c:v>
                </c:pt>
                <c:pt idx="10">
                  <c:v>0</c:v>
                </c:pt>
                <c:pt idx="11">
                  <c:v>0</c:v>
                </c:pt>
              </c:numCache>
            </c:numRef>
          </c:val>
          <c:extLst>
            <c:ext xmlns:c16="http://schemas.microsoft.com/office/drawing/2014/chart" uri="{C3380CC4-5D6E-409C-BE32-E72D297353CC}">
              <c16:uniqueId val="{00000000-97B6-4A09-9D7F-CD7F0A797E81}"/>
            </c:ext>
          </c:extLst>
        </c:ser>
        <c:dLbls>
          <c:showLegendKey val="0"/>
          <c:showVal val="0"/>
          <c:showCatName val="0"/>
          <c:showSerName val="0"/>
          <c:showPercent val="0"/>
          <c:showBubbleSize val="0"/>
        </c:dLbls>
        <c:gapWidth val="150"/>
        <c:overlap val="100"/>
        <c:axId val="140026624"/>
        <c:axId val="140028160"/>
      </c:barChart>
      <c:catAx>
        <c:axId val="140026624"/>
        <c:scaling>
          <c:orientation val="minMax"/>
        </c:scaling>
        <c:delete val="0"/>
        <c:axPos val="b"/>
        <c:numFmt formatCode="General" sourceLinked="0"/>
        <c:majorTickMark val="out"/>
        <c:minorTickMark val="none"/>
        <c:tickLblPos val="nextTo"/>
        <c:crossAx val="140028160"/>
        <c:crosses val="autoZero"/>
        <c:auto val="1"/>
        <c:lblAlgn val="ctr"/>
        <c:lblOffset val="100"/>
        <c:noMultiLvlLbl val="0"/>
      </c:catAx>
      <c:valAx>
        <c:axId val="140028160"/>
        <c:scaling>
          <c:orientation val="minMax"/>
        </c:scaling>
        <c:delete val="0"/>
        <c:axPos val="l"/>
        <c:majorGridlines/>
        <c:numFmt formatCode="#,##0_ " sourceLinked="1"/>
        <c:majorTickMark val="out"/>
        <c:minorTickMark val="none"/>
        <c:tickLblPos val="nextTo"/>
        <c:crossAx val="140026624"/>
        <c:crosses val="autoZero"/>
        <c:crossBetween val="between"/>
      </c:valAx>
    </c:plotArea>
    <c:legend>
      <c:legendPos val="r"/>
      <c:overlay val="0"/>
    </c:legend>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事務所別（合計）</a:t>
            </a:r>
          </a:p>
        </c:rich>
      </c:tx>
      <c:overlay val="0"/>
    </c:title>
    <c:autoTitleDeleted val="0"/>
    <c:plotArea>
      <c:layout>
        <c:manualLayout>
          <c:layoutTarget val="inner"/>
          <c:xMode val="edge"/>
          <c:yMode val="edge"/>
          <c:x val="8.6071741032370933E-2"/>
          <c:y val="0.15059078816994728"/>
          <c:w val="0.88341579177597584"/>
          <c:h val="0.72965658841538605"/>
        </c:manualLayout>
      </c:layout>
      <c:barChart>
        <c:barDir val="col"/>
        <c:grouping val="clustered"/>
        <c:varyColors val="0"/>
        <c:ser>
          <c:idx val="0"/>
          <c:order val="0"/>
          <c:tx>
            <c:strRef>
              <c:f>事務所別!$B$52</c:f>
              <c:strCache>
                <c:ptCount val="1"/>
                <c:pt idx="0">
                  <c:v>出没</c:v>
                </c:pt>
              </c:strCache>
            </c:strRef>
          </c:tx>
          <c:invertIfNegative val="0"/>
          <c:cat>
            <c:strRef>
              <c:f>(事務所別!$A$3,事務所別!$A$10,事務所別!$A$17,事務所別!$A$24,事務所別!$A$31,事務所別!$A$38,事務所別!$A$45)</c:f>
              <c:strCache>
                <c:ptCount val="7"/>
                <c:pt idx="0">
                  <c:v>大河原</c:v>
                </c:pt>
                <c:pt idx="1">
                  <c:v>仙台</c:v>
                </c:pt>
                <c:pt idx="2">
                  <c:v>北部</c:v>
                </c:pt>
                <c:pt idx="3">
                  <c:v>栗原</c:v>
                </c:pt>
                <c:pt idx="4">
                  <c:v>東部</c:v>
                </c:pt>
                <c:pt idx="5">
                  <c:v>登米</c:v>
                </c:pt>
                <c:pt idx="6">
                  <c:v>気仙沼</c:v>
                </c:pt>
              </c:strCache>
            </c:strRef>
          </c:cat>
          <c:val>
            <c:numRef>
              <c:f>(事務所別!$P$3,事務所別!$P$10,事務所別!$P$17,事務所別!$P$24,事務所別!$P$31,事務所別!$P$38,事務所別!$P$45)</c:f>
              <c:numCache>
                <c:formatCode>#,##0_ </c:formatCode>
                <c:ptCount val="7"/>
                <c:pt idx="0">
                  <c:v>72</c:v>
                </c:pt>
                <c:pt idx="1">
                  <c:v>362</c:v>
                </c:pt>
                <c:pt idx="2">
                  <c:v>201</c:v>
                </c:pt>
                <c:pt idx="3">
                  <c:v>182</c:v>
                </c:pt>
                <c:pt idx="4">
                  <c:v>14</c:v>
                </c:pt>
                <c:pt idx="5">
                  <c:v>4</c:v>
                </c:pt>
                <c:pt idx="6">
                  <c:v>26</c:v>
                </c:pt>
              </c:numCache>
            </c:numRef>
          </c:val>
          <c:extLst>
            <c:ext xmlns:c16="http://schemas.microsoft.com/office/drawing/2014/chart" uri="{C3380CC4-5D6E-409C-BE32-E72D297353CC}">
              <c16:uniqueId val="{00000000-D628-4085-99AF-2B69AEE62FA1}"/>
            </c:ext>
          </c:extLst>
        </c:ser>
        <c:dLbls>
          <c:showLegendKey val="0"/>
          <c:showVal val="0"/>
          <c:showCatName val="0"/>
          <c:showSerName val="0"/>
          <c:showPercent val="0"/>
          <c:showBubbleSize val="0"/>
        </c:dLbls>
        <c:gapWidth val="150"/>
        <c:axId val="140492160"/>
        <c:axId val="140498048"/>
      </c:barChart>
      <c:catAx>
        <c:axId val="140492160"/>
        <c:scaling>
          <c:orientation val="minMax"/>
        </c:scaling>
        <c:delete val="0"/>
        <c:axPos val="b"/>
        <c:numFmt formatCode="General" sourceLinked="0"/>
        <c:majorTickMark val="out"/>
        <c:minorTickMark val="none"/>
        <c:tickLblPos val="nextTo"/>
        <c:crossAx val="140498048"/>
        <c:crosses val="autoZero"/>
        <c:auto val="1"/>
        <c:lblAlgn val="ctr"/>
        <c:lblOffset val="100"/>
        <c:noMultiLvlLbl val="0"/>
      </c:catAx>
      <c:valAx>
        <c:axId val="140498048"/>
        <c:scaling>
          <c:orientation val="minMax"/>
        </c:scaling>
        <c:delete val="0"/>
        <c:axPos val="l"/>
        <c:majorGridlines/>
        <c:numFmt formatCode="#,##0_ " sourceLinked="1"/>
        <c:majorTickMark val="out"/>
        <c:minorTickMark val="none"/>
        <c:tickLblPos val="nextTo"/>
        <c:crossAx val="140492160"/>
        <c:crosses val="autoZero"/>
        <c:crossBetween val="between"/>
      </c:valAx>
    </c:plotArea>
    <c:legend>
      <c:legendPos val="r"/>
      <c:layout>
        <c:manualLayout>
          <c:xMode val="edge"/>
          <c:yMode val="edge"/>
          <c:x val="0.86393197725284365"/>
          <c:y val="0.20884256009666249"/>
          <c:w val="0.10273468941382879"/>
          <c:h val="8.3781817704236733E-2"/>
        </c:manualLayout>
      </c:layout>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事務所別（４月）</a:t>
            </a:r>
          </a:p>
        </c:rich>
      </c:tx>
      <c:overlay val="0"/>
    </c:title>
    <c:autoTitleDeleted val="0"/>
    <c:plotArea>
      <c:layout>
        <c:manualLayout>
          <c:layoutTarget val="inner"/>
          <c:xMode val="edge"/>
          <c:yMode val="edge"/>
          <c:x val="8.6071741032370933E-2"/>
          <c:y val="0.15059078816994731"/>
          <c:w val="0.88341579177597562"/>
          <c:h val="0.72965658841538605"/>
        </c:manualLayout>
      </c:layout>
      <c:barChart>
        <c:barDir val="col"/>
        <c:grouping val="clustered"/>
        <c:varyColors val="0"/>
        <c:ser>
          <c:idx val="0"/>
          <c:order val="0"/>
          <c:tx>
            <c:strRef>
              <c:f>事務所別!$B$52</c:f>
              <c:strCache>
                <c:ptCount val="1"/>
                <c:pt idx="0">
                  <c:v>出没</c:v>
                </c:pt>
              </c:strCache>
            </c:strRef>
          </c:tx>
          <c:invertIfNegative val="0"/>
          <c:cat>
            <c:strRef>
              <c:f>(事務所別!$A$3,事務所別!$A$10,事務所別!$A$17,事務所別!$A$24,事務所別!$A$31,事務所別!$A$38,事務所別!$A$45)</c:f>
              <c:strCache>
                <c:ptCount val="7"/>
                <c:pt idx="0">
                  <c:v>大河原</c:v>
                </c:pt>
                <c:pt idx="1">
                  <c:v>仙台</c:v>
                </c:pt>
                <c:pt idx="2">
                  <c:v>北部</c:v>
                </c:pt>
                <c:pt idx="3">
                  <c:v>栗原</c:v>
                </c:pt>
                <c:pt idx="4">
                  <c:v>東部</c:v>
                </c:pt>
                <c:pt idx="5">
                  <c:v>登米</c:v>
                </c:pt>
                <c:pt idx="6">
                  <c:v>気仙沼</c:v>
                </c:pt>
              </c:strCache>
            </c:strRef>
          </c:cat>
          <c:val>
            <c:numRef>
              <c:f>(事務所別!$D$3,事務所別!$D$10,事務所別!$D$17,事務所別!$D$24,事務所別!$D$31,事務所別!$D$38,事務所別!$D$45)</c:f>
              <c:numCache>
                <c:formatCode>#,##0_ </c:formatCode>
                <c:ptCount val="7"/>
                <c:pt idx="0">
                  <c:v>5</c:v>
                </c:pt>
                <c:pt idx="1">
                  <c:v>24</c:v>
                </c:pt>
                <c:pt idx="2">
                  <c:v>10</c:v>
                </c:pt>
                <c:pt idx="3">
                  <c:v>1</c:v>
                </c:pt>
                <c:pt idx="4">
                  <c:v>4</c:v>
                </c:pt>
              </c:numCache>
            </c:numRef>
          </c:val>
          <c:extLst>
            <c:ext xmlns:c16="http://schemas.microsoft.com/office/drawing/2014/chart" uri="{C3380CC4-5D6E-409C-BE32-E72D297353CC}">
              <c16:uniqueId val="{00000000-9AD6-4F44-8F23-18DB941ED0F3}"/>
            </c:ext>
          </c:extLst>
        </c:ser>
        <c:dLbls>
          <c:showLegendKey val="0"/>
          <c:showVal val="0"/>
          <c:showCatName val="0"/>
          <c:showSerName val="0"/>
          <c:showPercent val="0"/>
          <c:showBubbleSize val="0"/>
        </c:dLbls>
        <c:gapWidth val="150"/>
        <c:axId val="145839616"/>
        <c:axId val="145841152"/>
      </c:barChart>
      <c:catAx>
        <c:axId val="145839616"/>
        <c:scaling>
          <c:orientation val="minMax"/>
        </c:scaling>
        <c:delete val="0"/>
        <c:axPos val="b"/>
        <c:numFmt formatCode="General" sourceLinked="0"/>
        <c:majorTickMark val="out"/>
        <c:minorTickMark val="none"/>
        <c:tickLblPos val="nextTo"/>
        <c:crossAx val="145841152"/>
        <c:crosses val="autoZero"/>
        <c:auto val="1"/>
        <c:lblAlgn val="ctr"/>
        <c:lblOffset val="100"/>
        <c:noMultiLvlLbl val="0"/>
      </c:catAx>
      <c:valAx>
        <c:axId val="145841152"/>
        <c:scaling>
          <c:orientation val="minMax"/>
          <c:max val="50"/>
        </c:scaling>
        <c:delete val="0"/>
        <c:axPos val="l"/>
        <c:majorGridlines/>
        <c:numFmt formatCode="#,##0_ " sourceLinked="1"/>
        <c:majorTickMark val="out"/>
        <c:minorTickMark val="none"/>
        <c:tickLblPos val="nextTo"/>
        <c:crossAx val="145839616"/>
        <c:crosses val="autoZero"/>
        <c:crossBetween val="between"/>
      </c:valAx>
    </c:plotArea>
    <c:legend>
      <c:legendPos val="r"/>
      <c:layout>
        <c:manualLayout>
          <c:xMode val="edge"/>
          <c:yMode val="edge"/>
          <c:x val="0.86393197725284365"/>
          <c:y val="0.20884256009666249"/>
          <c:w val="0.10273468941382879"/>
          <c:h val="8.3781817704236733E-2"/>
        </c:manualLayout>
      </c:layout>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事務所別（５月）</a:t>
            </a:r>
          </a:p>
        </c:rich>
      </c:tx>
      <c:overlay val="0"/>
    </c:title>
    <c:autoTitleDeleted val="0"/>
    <c:plotArea>
      <c:layout>
        <c:manualLayout>
          <c:layoutTarget val="inner"/>
          <c:xMode val="edge"/>
          <c:yMode val="edge"/>
          <c:x val="8.6071741032370933E-2"/>
          <c:y val="0.15059078816994734"/>
          <c:w val="0.8834157917759754"/>
          <c:h val="0.72965658841538605"/>
        </c:manualLayout>
      </c:layout>
      <c:barChart>
        <c:barDir val="col"/>
        <c:grouping val="clustered"/>
        <c:varyColors val="0"/>
        <c:ser>
          <c:idx val="0"/>
          <c:order val="0"/>
          <c:tx>
            <c:strRef>
              <c:f>事務所別!$B$52</c:f>
              <c:strCache>
                <c:ptCount val="1"/>
                <c:pt idx="0">
                  <c:v>出没</c:v>
                </c:pt>
              </c:strCache>
            </c:strRef>
          </c:tx>
          <c:invertIfNegative val="0"/>
          <c:cat>
            <c:strRef>
              <c:f>(事務所別!$A$3,事務所別!$A$10,事務所別!$A$17,事務所別!$A$24,事務所別!$A$31,事務所別!$A$38,事務所別!$A$45)</c:f>
              <c:strCache>
                <c:ptCount val="7"/>
                <c:pt idx="0">
                  <c:v>大河原</c:v>
                </c:pt>
                <c:pt idx="1">
                  <c:v>仙台</c:v>
                </c:pt>
                <c:pt idx="2">
                  <c:v>北部</c:v>
                </c:pt>
                <c:pt idx="3">
                  <c:v>栗原</c:v>
                </c:pt>
                <c:pt idx="4">
                  <c:v>東部</c:v>
                </c:pt>
                <c:pt idx="5">
                  <c:v>登米</c:v>
                </c:pt>
                <c:pt idx="6">
                  <c:v>気仙沼</c:v>
                </c:pt>
              </c:strCache>
            </c:strRef>
          </c:cat>
          <c:val>
            <c:numRef>
              <c:f>(事務所別!$E$3,事務所別!$E$10,事務所別!$E$17,事務所別!$E$24,事務所別!$E$31,事務所別!$E$38,事務所別!$E$45)</c:f>
              <c:numCache>
                <c:formatCode>#,##0_ </c:formatCode>
                <c:ptCount val="7"/>
                <c:pt idx="0">
                  <c:v>3</c:v>
                </c:pt>
                <c:pt idx="1">
                  <c:v>28</c:v>
                </c:pt>
                <c:pt idx="2">
                  <c:v>41</c:v>
                </c:pt>
                <c:pt idx="3">
                  <c:v>22</c:v>
                </c:pt>
                <c:pt idx="4">
                  <c:v>0</c:v>
                </c:pt>
                <c:pt idx="5">
                  <c:v>1</c:v>
                </c:pt>
                <c:pt idx="6">
                  <c:v>9</c:v>
                </c:pt>
              </c:numCache>
            </c:numRef>
          </c:val>
          <c:extLst>
            <c:ext xmlns:c16="http://schemas.microsoft.com/office/drawing/2014/chart" uri="{C3380CC4-5D6E-409C-BE32-E72D297353CC}">
              <c16:uniqueId val="{00000000-B5D4-4091-A575-086DB32488FA}"/>
            </c:ext>
          </c:extLst>
        </c:ser>
        <c:dLbls>
          <c:showLegendKey val="0"/>
          <c:showVal val="0"/>
          <c:showCatName val="0"/>
          <c:showSerName val="0"/>
          <c:showPercent val="0"/>
          <c:showBubbleSize val="0"/>
        </c:dLbls>
        <c:gapWidth val="150"/>
        <c:axId val="145862016"/>
        <c:axId val="145872000"/>
      </c:barChart>
      <c:catAx>
        <c:axId val="145862016"/>
        <c:scaling>
          <c:orientation val="minMax"/>
        </c:scaling>
        <c:delete val="0"/>
        <c:axPos val="b"/>
        <c:numFmt formatCode="General" sourceLinked="0"/>
        <c:majorTickMark val="out"/>
        <c:minorTickMark val="none"/>
        <c:tickLblPos val="nextTo"/>
        <c:crossAx val="145872000"/>
        <c:crosses val="autoZero"/>
        <c:auto val="1"/>
        <c:lblAlgn val="ctr"/>
        <c:lblOffset val="100"/>
        <c:noMultiLvlLbl val="0"/>
      </c:catAx>
      <c:valAx>
        <c:axId val="145872000"/>
        <c:scaling>
          <c:orientation val="minMax"/>
          <c:max val="50"/>
        </c:scaling>
        <c:delete val="0"/>
        <c:axPos val="l"/>
        <c:majorGridlines/>
        <c:numFmt formatCode="#,##0_ " sourceLinked="1"/>
        <c:majorTickMark val="out"/>
        <c:minorTickMark val="none"/>
        <c:tickLblPos val="nextTo"/>
        <c:crossAx val="145862016"/>
        <c:crosses val="autoZero"/>
        <c:crossBetween val="between"/>
      </c:valAx>
    </c:plotArea>
    <c:legend>
      <c:legendPos val="r"/>
      <c:layout>
        <c:manualLayout>
          <c:xMode val="edge"/>
          <c:yMode val="edge"/>
          <c:x val="0.86393197725284365"/>
          <c:y val="0.20884256009666249"/>
          <c:w val="0.10273468941382879"/>
          <c:h val="8.3781817704236733E-2"/>
        </c:manualLayout>
      </c:layout>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事務所別（６月）</a:t>
            </a:r>
          </a:p>
        </c:rich>
      </c:tx>
      <c:overlay val="0"/>
    </c:title>
    <c:autoTitleDeleted val="0"/>
    <c:plotArea>
      <c:layout>
        <c:manualLayout>
          <c:layoutTarget val="inner"/>
          <c:xMode val="edge"/>
          <c:yMode val="edge"/>
          <c:x val="8.6071741032370933E-2"/>
          <c:y val="0.15059078816994736"/>
          <c:w val="0.88341579177597529"/>
          <c:h val="0.72965658841538605"/>
        </c:manualLayout>
      </c:layout>
      <c:barChart>
        <c:barDir val="col"/>
        <c:grouping val="clustered"/>
        <c:varyColors val="0"/>
        <c:ser>
          <c:idx val="0"/>
          <c:order val="0"/>
          <c:tx>
            <c:strRef>
              <c:f>事務所別!$B$52</c:f>
              <c:strCache>
                <c:ptCount val="1"/>
                <c:pt idx="0">
                  <c:v>出没</c:v>
                </c:pt>
              </c:strCache>
            </c:strRef>
          </c:tx>
          <c:invertIfNegative val="0"/>
          <c:cat>
            <c:strRef>
              <c:f>(事務所別!$A$3,事務所別!$A$10,事務所別!$A$17,事務所別!$A$24,事務所別!$A$31,事務所別!$A$38,事務所別!$A$45)</c:f>
              <c:strCache>
                <c:ptCount val="7"/>
                <c:pt idx="0">
                  <c:v>大河原</c:v>
                </c:pt>
                <c:pt idx="1">
                  <c:v>仙台</c:v>
                </c:pt>
                <c:pt idx="2">
                  <c:v>北部</c:v>
                </c:pt>
                <c:pt idx="3">
                  <c:v>栗原</c:v>
                </c:pt>
                <c:pt idx="4">
                  <c:v>東部</c:v>
                </c:pt>
                <c:pt idx="5">
                  <c:v>登米</c:v>
                </c:pt>
                <c:pt idx="6">
                  <c:v>気仙沼</c:v>
                </c:pt>
              </c:strCache>
            </c:strRef>
          </c:cat>
          <c:val>
            <c:numRef>
              <c:f>(事務所別!$F$3,事務所別!$F$10,事務所別!$F$17,事務所別!$F$24,事務所別!$F$31,事務所別!$F$38,事務所別!$F$45)</c:f>
              <c:numCache>
                <c:formatCode>#,##0_ </c:formatCode>
                <c:ptCount val="7"/>
                <c:pt idx="0">
                  <c:v>8</c:v>
                </c:pt>
                <c:pt idx="1">
                  <c:v>33</c:v>
                </c:pt>
                <c:pt idx="2">
                  <c:v>37</c:v>
                </c:pt>
                <c:pt idx="3">
                  <c:v>31</c:v>
                </c:pt>
                <c:pt idx="5">
                  <c:v>1</c:v>
                </c:pt>
                <c:pt idx="6">
                  <c:v>11</c:v>
                </c:pt>
              </c:numCache>
            </c:numRef>
          </c:val>
          <c:extLst>
            <c:ext xmlns:c16="http://schemas.microsoft.com/office/drawing/2014/chart" uri="{C3380CC4-5D6E-409C-BE32-E72D297353CC}">
              <c16:uniqueId val="{00000000-F5EE-4CF4-94E8-85EB9A91DEB0}"/>
            </c:ext>
          </c:extLst>
        </c:ser>
        <c:dLbls>
          <c:showLegendKey val="0"/>
          <c:showVal val="0"/>
          <c:showCatName val="0"/>
          <c:showSerName val="0"/>
          <c:showPercent val="0"/>
          <c:showBubbleSize val="0"/>
        </c:dLbls>
        <c:gapWidth val="150"/>
        <c:axId val="145901440"/>
        <c:axId val="145902976"/>
      </c:barChart>
      <c:catAx>
        <c:axId val="145901440"/>
        <c:scaling>
          <c:orientation val="minMax"/>
        </c:scaling>
        <c:delete val="0"/>
        <c:axPos val="b"/>
        <c:numFmt formatCode="General" sourceLinked="0"/>
        <c:majorTickMark val="out"/>
        <c:minorTickMark val="none"/>
        <c:tickLblPos val="nextTo"/>
        <c:crossAx val="145902976"/>
        <c:crosses val="autoZero"/>
        <c:auto val="1"/>
        <c:lblAlgn val="ctr"/>
        <c:lblOffset val="100"/>
        <c:noMultiLvlLbl val="0"/>
      </c:catAx>
      <c:valAx>
        <c:axId val="145902976"/>
        <c:scaling>
          <c:orientation val="minMax"/>
          <c:max val="50"/>
        </c:scaling>
        <c:delete val="0"/>
        <c:axPos val="l"/>
        <c:majorGridlines/>
        <c:numFmt formatCode="#,##0_ " sourceLinked="1"/>
        <c:majorTickMark val="out"/>
        <c:minorTickMark val="none"/>
        <c:tickLblPos val="nextTo"/>
        <c:crossAx val="145901440"/>
        <c:crosses val="autoZero"/>
        <c:crossBetween val="between"/>
      </c:valAx>
    </c:plotArea>
    <c:legend>
      <c:legendPos val="r"/>
      <c:layout>
        <c:manualLayout>
          <c:xMode val="edge"/>
          <c:yMode val="edge"/>
          <c:x val="0.86393197725284365"/>
          <c:y val="0.20884256009666249"/>
          <c:w val="0.10273468941382879"/>
          <c:h val="8.3781817704236733E-2"/>
        </c:manualLayout>
      </c:layout>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事務所別（７月）</a:t>
            </a:r>
          </a:p>
        </c:rich>
      </c:tx>
      <c:overlay val="0"/>
    </c:title>
    <c:autoTitleDeleted val="0"/>
    <c:plotArea>
      <c:layout>
        <c:manualLayout>
          <c:layoutTarget val="inner"/>
          <c:xMode val="edge"/>
          <c:yMode val="edge"/>
          <c:x val="8.6071741032370933E-2"/>
          <c:y val="0.15059078816994739"/>
          <c:w val="0.88341579177597518"/>
          <c:h val="0.72965658841538605"/>
        </c:manualLayout>
      </c:layout>
      <c:barChart>
        <c:barDir val="col"/>
        <c:grouping val="clustered"/>
        <c:varyColors val="0"/>
        <c:ser>
          <c:idx val="0"/>
          <c:order val="0"/>
          <c:tx>
            <c:strRef>
              <c:f>事務所別!$B$52</c:f>
              <c:strCache>
                <c:ptCount val="1"/>
                <c:pt idx="0">
                  <c:v>出没</c:v>
                </c:pt>
              </c:strCache>
            </c:strRef>
          </c:tx>
          <c:invertIfNegative val="0"/>
          <c:cat>
            <c:strRef>
              <c:f>(事務所別!$A$3,事務所別!$A$10,事務所別!$A$17,事務所別!$A$24,事務所別!$A$31,事務所別!$A$38,事務所別!$A$45)</c:f>
              <c:strCache>
                <c:ptCount val="7"/>
                <c:pt idx="0">
                  <c:v>大河原</c:v>
                </c:pt>
                <c:pt idx="1">
                  <c:v>仙台</c:v>
                </c:pt>
                <c:pt idx="2">
                  <c:v>北部</c:v>
                </c:pt>
                <c:pt idx="3">
                  <c:v>栗原</c:v>
                </c:pt>
                <c:pt idx="4">
                  <c:v>東部</c:v>
                </c:pt>
                <c:pt idx="5">
                  <c:v>登米</c:v>
                </c:pt>
                <c:pt idx="6">
                  <c:v>気仙沼</c:v>
                </c:pt>
              </c:strCache>
            </c:strRef>
          </c:cat>
          <c:val>
            <c:numRef>
              <c:f>(事務所別!$G$3,事務所別!$G$10,事務所別!$G$17,事務所別!$G$24,事務所別!$G$31,事務所別!$G$38,事務所別!$G$45)</c:f>
              <c:numCache>
                <c:formatCode>#,##0_ </c:formatCode>
                <c:ptCount val="7"/>
                <c:pt idx="0">
                  <c:v>23</c:v>
                </c:pt>
                <c:pt idx="1">
                  <c:v>78</c:v>
                </c:pt>
                <c:pt idx="2">
                  <c:v>57</c:v>
                </c:pt>
                <c:pt idx="3">
                  <c:v>54</c:v>
                </c:pt>
                <c:pt idx="4">
                  <c:v>4</c:v>
                </c:pt>
                <c:pt idx="5">
                  <c:v>2</c:v>
                </c:pt>
                <c:pt idx="6">
                  <c:v>4</c:v>
                </c:pt>
              </c:numCache>
            </c:numRef>
          </c:val>
          <c:extLst>
            <c:ext xmlns:c16="http://schemas.microsoft.com/office/drawing/2014/chart" uri="{C3380CC4-5D6E-409C-BE32-E72D297353CC}">
              <c16:uniqueId val="{00000000-FB9D-4481-9B10-66B01A09A85F}"/>
            </c:ext>
          </c:extLst>
        </c:ser>
        <c:dLbls>
          <c:showLegendKey val="0"/>
          <c:showVal val="0"/>
          <c:showCatName val="0"/>
          <c:showSerName val="0"/>
          <c:showPercent val="0"/>
          <c:showBubbleSize val="0"/>
        </c:dLbls>
        <c:gapWidth val="150"/>
        <c:axId val="145928192"/>
        <c:axId val="145929728"/>
      </c:barChart>
      <c:catAx>
        <c:axId val="145928192"/>
        <c:scaling>
          <c:orientation val="minMax"/>
        </c:scaling>
        <c:delete val="0"/>
        <c:axPos val="b"/>
        <c:numFmt formatCode="General" sourceLinked="0"/>
        <c:majorTickMark val="out"/>
        <c:minorTickMark val="none"/>
        <c:tickLblPos val="nextTo"/>
        <c:crossAx val="145929728"/>
        <c:crosses val="autoZero"/>
        <c:auto val="1"/>
        <c:lblAlgn val="ctr"/>
        <c:lblOffset val="100"/>
        <c:noMultiLvlLbl val="0"/>
      </c:catAx>
      <c:valAx>
        <c:axId val="145929728"/>
        <c:scaling>
          <c:orientation val="minMax"/>
          <c:max val="100"/>
        </c:scaling>
        <c:delete val="0"/>
        <c:axPos val="l"/>
        <c:majorGridlines/>
        <c:numFmt formatCode="#,##0_ " sourceLinked="1"/>
        <c:majorTickMark val="out"/>
        <c:minorTickMark val="none"/>
        <c:tickLblPos val="nextTo"/>
        <c:crossAx val="145928192"/>
        <c:crosses val="autoZero"/>
        <c:crossBetween val="between"/>
      </c:valAx>
    </c:plotArea>
    <c:legend>
      <c:legendPos val="r"/>
      <c:layout>
        <c:manualLayout>
          <c:xMode val="edge"/>
          <c:yMode val="edge"/>
          <c:x val="0.86393197725284365"/>
          <c:y val="0.20884256009666249"/>
          <c:w val="0.10273468941382879"/>
          <c:h val="8.3781817704236733E-2"/>
        </c:manualLayout>
      </c:layout>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事務所別（８月）</a:t>
            </a:r>
          </a:p>
        </c:rich>
      </c:tx>
      <c:overlay val="0"/>
    </c:title>
    <c:autoTitleDeleted val="0"/>
    <c:plotArea>
      <c:layout>
        <c:manualLayout>
          <c:layoutTarget val="inner"/>
          <c:xMode val="edge"/>
          <c:yMode val="edge"/>
          <c:x val="8.6071741032370933E-2"/>
          <c:y val="0.15059078816994742"/>
          <c:w val="0.88341579177597507"/>
          <c:h val="0.72965658841538605"/>
        </c:manualLayout>
      </c:layout>
      <c:barChart>
        <c:barDir val="col"/>
        <c:grouping val="clustered"/>
        <c:varyColors val="0"/>
        <c:ser>
          <c:idx val="0"/>
          <c:order val="0"/>
          <c:tx>
            <c:strRef>
              <c:f>事務所別!$B$52</c:f>
              <c:strCache>
                <c:ptCount val="1"/>
                <c:pt idx="0">
                  <c:v>出没</c:v>
                </c:pt>
              </c:strCache>
            </c:strRef>
          </c:tx>
          <c:invertIfNegative val="0"/>
          <c:cat>
            <c:strRef>
              <c:f>(事務所別!$A$3,事務所別!$A$10,事務所別!$A$17,事務所別!$A$24,事務所別!$A$31,事務所別!$A$38,事務所別!$A$45)</c:f>
              <c:strCache>
                <c:ptCount val="7"/>
                <c:pt idx="0">
                  <c:v>大河原</c:v>
                </c:pt>
                <c:pt idx="1">
                  <c:v>仙台</c:v>
                </c:pt>
                <c:pt idx="2">
                  <c:v>北部</c:v>
                </c:pt>
                <c:pt idx="3">
                  <c:v>栗原</c:v>
                </c:pt>
                <c:pt idx="4">
                  <c:v>東部</c:v>
                </c:pt>
                <c:pt idx="5">
                  <c:v>登米</c:v>
                </c:pt>
                <c:pt idx="6">
                  <c:v>気仙沼</c:v>
                </c:pt>
              </c:strCache>
            </c:strRef>
          </c:cat>
          <c:val>
            <c:numRef>
              <c:f>(事務所別!$H$3,事務所別!$H$10,事務所別!$H$17,事務所別!$H$24,事務所別!$H$31,事務所別!$H$38,事務所別!$H$45)</c:f>
              <c:numCache>
                <c:formatCode>#,##0_ </c:formatCode>
                <c:ptCount val="7"/>
                <c:pt idx="0">
                  <c:v>14</c:v>
                </c:pt>
                <c:pt idx="1">
                  <c:v>63</c:v>
                </c:pt>
                <c:pt idx="2">
                  <c:v>30</c:v>
                </c:pt>
                <c:pt idx="3">
                  <c:v>42</c:v>
                </c:pt>
                <c:pt idx="4">
                  <c:v>4</c:v>
                </c:pt>
                <c:pt idx="6">
                  <c:v>2</c:v>
                </c:pt>
              </c:numCache>
            </c:numRef>
          </c:val>
          <c:extLst>
            <c:ext xmlns:c16="http://schemas.microsoft.com/office/drawing/2014/chart" uri="{C3380CC4-5D6E-409C-BE32-E72D297353CC}">
              <c16:uniqueId val="{00000000-7BC1-4BAD-8F1E-54E364BA0B35}"/>
            </c:ext>
          </c:extLst>
        </c:ser>
        <c:dLbls>
          <c:showLegendKey val="0"/>
          <c:showVal val="0"/>
          <c:showCatName val="0"/>
          <c:showSerName val="0"/>
          <c:showPercent val="0"/>
          <c:showBubbleSize val="0"/>
        </c:dLbls>
        <c:gapWidth val="150"/>
        <c:axId val="145946496"/>
        <c:axId val="145948032"/>
      </c:barChart>
      <c:catAx>
        <c:axId val="145946496"/>
        <c:scaling>
          <c:orientation val="minMax"/>
        </c:scaling>
        <c:delete val="0"/>
        <c:axPos val="b"/>
        <c:numFmt formatCode="General" sourceLinked="0"/>
        <c:majorTickMark val="out"/>
        <c:minorTickMark val="none"/>
        <c:tickLblPos val="nextTo"/>
        <c:crossAx val="145948032"/>
        <c:crosses val="autoZero"/>
        <c:auto val="1"/>
        <c:lblAlgn val="ctr"/>
        <c:lblOffset val="100"/>
        <c:noMultiLvlLbl val="0"/>
      </c:catAx>
      <c:valAx>
        <c:axId val="145948032"/>
        <c:scaling>
          <c:orientation val="minMax"/>
        </c:scaling>
        <c:delete val="0"/>
        <c:axPos val="l"/>
        <c:majorGridlines/>
        <c:numFmt formatCode="#,##0_ " sourceLinked="1"/>
        <c:majorTickMark val="out"/>
        <c:minorTickMark val="none"/>
        <c:tickLblPos val="nextTo"/>
        <c:crossAx val="145946496"/>
        <c:crosses val="autoZero"/>
        <c:crossBetween val="between"/>
      </c:valAx>
    </c:plotArea>
    <c:legend>
      <c:legendPos val="r"/>
      <c:layout>
        <c:manualLayout>
          <c:xMode val="edge"/>
          <c:yMode val="edge"/>
          <c:x val="0.86393197725284365"/>
          <c:y val="0.20884256009666249"/>
          <c:w val="0.10273468941382879"/>
          <c:h val="8.3781817704236733E-2"/>
        </c:manualLayout>
      </c:layout>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事務所別（９月）</a:t>
            </a:r>
          </a:p>
        </c:rich>
      </c:tx>
      <c:overlay val="0"/>
    </c:title>
    <c:autoTitleDeleted val="0"/>
    <c:plotArea>
      <c:layout>
        <c:manualLayout>
          <c:layoutTarget val="inner"/>
          <c:xMode val="edge"/>
          <c:yMode val="edge"/>
          <c:x val="8.6071741032370933E-2"/>
          <c:y val="0.15059078816994748"/>
          <c:w val="0.88341579177597485"/>
          <c:h val="0.72965658841538605"/>
        </c:manualLayout>
      </c:layout>
      <c:barChart>
        <c:barDir val="col"/>
        <c:grouping val="clustered"/>
        <c:varyColors val="0"/>
        <c:ser>
          <c:idx val="0"/>
          <c:order val="0"/>
          <c:tx>
            <c:strRef>
              <c:f>事務所別!$B$52</c:f>
              <c:strCache>
                <c:ptCount val="1"/>
                <c:pt idx="0">
                  <c:v>出没</c:v>
                </c:pt>
              </c:strCache>
            </c:strRef>
          </c:tx>
          <c:invertIfNegative val="0"/>
          <c:cat>
            <c:strRef>
              <c:f>(事務所別!$A$3,事務所別!$A$10,事務所別!$A$17,事務所別!$A$24,事務所別!$A$31,事務所別!$A$38,事務所別!$A$45)</c:f>
              <c:strCache>
                <c:ptCount val="7"/>
                <c:pt idx="0">
                  <c:v>大河原</c:v>
                </c:pt>
                <c:pt idx="1">
                  <c:v>仙台</c:v>
                </c:pt>
                <c:pt idx="2">
                  <c:v>北部</c:v>
                </c:pt>
                <c:pt idx="3">
                  <c:v>栗原</c:v>
                </c:pt>
                <c:pt idx="4">
                  <c:v>東部</c:v>
                </c:pt>
                <c:pt idx="5">
                  <c:v>登米</c:v>
                </c:pt>
                <c:pt idx="6">
                  <c:v>気仙沼</c:v>
                </c:pt>
              </c:strCache>
            </c:strRef>
          </c:cat>
          <c:val>
            <c:numRef>
              <c:f>(事務所別!$I$3,事務所別!$I$10,事務所別!$I$17,事務所別!$I$24,事務所別!$I$31,事務所別!$I$38,事務所別!$I$45)</c:f>
              <c:numCache>
                <c:formatCode>#,##0_ </c:formatCode>
                <c:ptCount val="7"/>
                <c:pt idx="0">
                  <c:v>13</c:v>
                </c:pt>
                <c:pt idx="1">
                  <c:v>45</c:v>
                </c:pt>
                <c:pt idx="2">
                  <c:v>12</c:v>
                </c:pt>
                <c:pt idx="3">
                  <c:v>18</c:v>
                </c:pt>
                <c:pt idx="4">
                  <c:v>2</c:v>
                </c:pt>
              </c:numCache>
            </c:numRef>
          </c:val>
          <c:extLst>
            <c:ext xmlns:c16="http://schemas.microsoft.com/office/drawing/2014/chart" uri="{C3380CC4-5D6E-409C-BE32-E72D297353CC}">
              <c16:uniqueId val="{00000000-439D-4E40-8D29-16C70C9F3CB4}"/>
            </c:ext>
          </c:extLst>
        </c:ser>
        <c:dLbls>
          <c:showLegendKey val="0"/>
          <c:showVal val="0"/>
          <c:showCatName val="0"/>
          <c:showSerName val="0"/>
          <c:showPercent val="0"/>
          <c:showBubbleSize val="0"/>
        </c:dLbls>
        <c:gapWidth val="150"/>
        <c:axId val="145984896"/>
        <c:axId val="145990784"/>
      </c:barChart>
      <c:catAx>
        <c:axId val="145984896"/>
        <c:scaling>
          <c:orientation val="minMax"/>
        </c:scaling>
        <c:delete val="0"/>
        <c:axPos val="b"/>
        <c:numFmt formatCode="General" sourceLinked="0"/>
        <c:majorTickMark val="out"/>
        <c:minorTickMark val="none"/>
        <c:tickLblPos val="nextTo"/>
        <c:crossAx val="145990784"/>
        <c:crosses val="autoZero"/>
        <c:auto val="1"/>
        <c:lblAlgn val="ctr"/>
        <c:lblOffset val="100"/>
        <c:noMultiLvlLbl val="0"/>
      </c:catAx>
      <c:valAx>
        <c:axId val="145990784"/>
        <c:scaling>
          <c:orientation val="minMax"/>
          <c:max val="100"/>
        </c:scaling>
        <c:delete val="0"/>
        <c:axPos val="l"/>
        <c:majorGridlines/>
        <c:numFmt formatCode="#,##0_ " sourceLinked="1"/>
        <c:majorTickMark val="out"/>
        <c:minorTickMark val="none"/>
        <c:tickLblPos val="nextTo"/>
        <c:crossAx val="145984896"/>
        <c:crosses val="autoZero"/>
        <c:crossBetween val="between"/>
      </c:valAx>
    </c:plotArea>
    <c:legend>
      <c:legendPos val="r"/>
      <c:layout>
        <c:manualLayout>
          <c:xMode val="edge"/>
          <c:yMode val="edge"/>
          <c:x val="0.86393197725284365"/>
          <c:y val="0.20884256009666249"/>
          <c:w val="0.10273468941382879"/>
          <c:h val="8.3781817704236733E-2"/>
        </c:manualLayout>
      </c:layout>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0.xml"/><Relationship Id="rId13" Type="http://schemas.openxmlformats.org/officeDocument/2006/relationships/chart" Target="../charts/chart15.xml"/><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chart" Target="../charts/chart14.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5" Type="http://schemas.openxmlformats.org/officeDocument/2006/relationships/chart" Target="../charts/chart7.xml"/><Relationship Id="rId10" Type="http://schemas.openxmlformats.org/officeDocument/2006/relationships/chart" Target="../charts/chart12.xml"/><Relationship Id="rId4" Type="http://schemas.openxmlformats.org/officeDocument/2006/relationships/chart" Target="../charts/chart6.xml"/><Relationship Id="rId9"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2</xdr:col>
      <xdr:colOff>23813</xdr:colOff>
      <xdr:row>85</xdr:row>
      <xdr:rowOff>128587</xdr:rowOff>
    </xdr:from>
    <xdr:to>
      <xdr:col>19</xdr:col>
      <xdr:colOff>619125</xdr:colOff>
      <xdr:row>106</xdr:row>
      <xdr:rowOff>130969</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35718</xdr:colOff>
      <xdr:row>108</xdr:row>
      <xdr:rowOff>71438</xdr:rowOff>
    </xdr:from>
    <xdr:to>
      <xdr:col>19</xdr:col>
      <xdr:colOff>631030</xdr:colOff>
      <xdr:row>131</xdr:row>
      <xdr:rowOff>38099</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52916</xdr:colOff>
      <xdr:row>59</xdr:row>
      <xdr:rowOff>21166</xdr:rowOff>
    </xdr:from>
    <xdr:to>
      <xdr:col>7</xdr:col>
      <xdr:colOff>497416</xdr:colOff>
      <xdr:row>75</xdr:row>
      <xdr:rowOff>52917</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63500</xdr:colOff>
      <xdr:row>75</xdr:row>
      <xdr:rowOff>116416</xdr:rowOff>
    </xdr:from>
    <xdr:to>
      <xdr:col>7</xdr:col>
      <xdr:colOff>508000</xdr:colOff>
      <xdr:row>91</xdr:row>
      <xdr:rowOff>148167</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211667</xdr:colOff>
      <xdr:row>75</xdr:row>
      <xdr:rowOff>127000</xdr:rowOff>
    </xdr:from>
    <xdr:to>
      <xdr:col>15</xdr:col>
      <xdr:colOff>190501</xdr:colOff>
      <xdr:row>91</xdr:row>
      <xdr:rowOff>158750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63500</xdr:colOff>
      <xdr:row>92</xdr:row>
      <xdr:rowOff>105834</xdr:rowOff>
    </xdr:from>
    <xdr:to>
      <xdr:col>7</xdr:col>
      <xdr:colOff>508000</xdr:colOff>
      <xdr:row>108</xdr:row>
      <xdr:rowOff>137584</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211667</xdr:colOff>
      <xdr:row>92</xdr:row>
      <xdr:rowOff>95250</xdr:rowOff>
    </xdr:from>
    <xdr:to>
      <xdr:col>15</xdr:col>
      <xdr:colOff>190501</xdr:colOff>
      <xdr:row>108</xdr:row>
      <xdr:rowOff>127002</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63501</xdr:colOff>
      <xdr:row>109</xdr:row>
      <xdr:rowOff>105832</xdr:rowOff>
    </xdr:from>
    <xdr:to>
      <xdr:col>7</xdr:col>
      <xdr:colOff>508001</xdr:colOff>
      <xdr:row>125</xdr:row>
      <xdr:rowOff>137583</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211667</xdr:colOff>
      <xdr:row>109</xdr:row>
      <xdr:rowOff>95250</xdr:rowOff>
    </xdr:from>
    <xdr:to>
      <xdr:col>15</xdr:col>
      <xdr:colOff>190501</xdr:colOff>
      <xdr:row>125</xdr:row>
      <xdr:rowOff>127000</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63501</xdr:colOff>
      <xdr:row>126</xdr:row>
      <xdr:rowOff>84666</xdr:rowOff>
    </xdr:from>
    <xdr:to>
      <xdr:col>7</xdr:col>
      <xdr:colOff>508001</xdr:colOff>
      <xdr:row>142</xdr:row>
      <xdr:rowOff>116415</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211664</xdr:colOff>
      <xdr:row>126</xdr:row>
      <xdr:rowOff>105834</xdr:rowOff>
    </xdr:from>
    <xdr:to>
      <xdr:col>15</xdr:col>
      <xdr:colOff>190498</xdr:colOff>
      <xdr:row>142</xdr:row>
      <xdr:rowOff>137583</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63499</xdr:colOff>
      <xdr:row>143</xdr:row>
      <xdr:rowOff>84667</xdr:rowOff>
    </xdr:from>
    <xdr:to>
      <xdr:col>7</xdr:col>
      <xdr:colOff>507999</xdr:colOff>
      <xdr:row>159</xdr:row>
      <xdr:rowOff>116417</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211666</xdr:colOff>
      <xdr:row>143</xdr:row>
      <xdr:rowOff>105833</xdr:rowOff>
    </xdr:from>
    <xdr:to>
      <xdr:col>15</xdr:col>
      <xdr:colOff>190500</xdr:colOff>
      <xdr:row>159</xdr:row>
      <xdr:rowOff>137583</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74083</xdr:colOff>
      <xdr:row>160</xdr:row>
      <xdr:rowOff>74083</xdr:rowOff>
    </xdr:from>
    <xdr:to>
      <xdr:col>7</xdr:col>
      <xdr:colOff>518583</xdr:colOff>
      <xdr:row>176</xdr:row>
      <xdr:rowOff>105833</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211666</xdr:colOff>
      <xdr:row>160</xdr:row>
      <xdr:rowOff>95250</xdr:rowOff>
    </xdr:from>
    <xdr:to>
      <xdr:col>15</xdr:col>
      <xdr:colOff>190500</xdr:colOff>
      <xdr:row>176</xdr:row>
      <xdr:rowOff>127000</xdr:rowOff>
    </xdr:to>
    <xdr:graphicFrame macro="">
      <xdr:nvGraphicFramePr>
        <xdr:cNvPr id="1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y2110271\J\E&#12489;&#12521;&#12452;&#12502;&#31227;&#34892;&#12487;&#12540;&#12479;(H22.2.8)\20.&#37326;&#29983;&#29983;&#29289;&#20445;&#35703;&#29677;\&#12463;&#12510;&#20986;&#27809;&#38306;&#20418;\H31\&#65288;&#27700;&#30000;&#36861;&#21152;&#20837;&#21147;&#28168;&#12415;&#65289;H31&#12300;&#12484;&#12461;&#12494;&#12527;&#12464;&#12510;&#20986;&#27809;&#24773;&#22577;&#36895;&#22577;&#12301;&#35352;&#20837;&#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ドロップダウンリスト項目（市町村）"/>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Z929"/>
  <sheetViews>
    <sheetView tabSelected="1" view="pageBreakPreview" zoomScale="85" zoomScaleNormal="85" zoomScaleSheetLayoutView="85" workbookViewId="0">
      <pane xSplit="3" ySplit="3" topLeftCell="D879" activePane="bottomRight" state="frozen"/>
      <selection pane="topRight" activeCell="D1" sqref="D1"/>
      <selection pane="bottomLeft" activeCell="A4" sqref="A4"/>
      <selection pane="bottomRight" activeCell="P929" sqref="P929"/>
    </sheetView>
  </sheetViews>
  <sheetFormatPr defaultRowHeight="13.5" outlineLevelCol="1" x14ac:dyDescent="0.15"/>
  <cols>
    <col min="2" max="2" width="9.25" bestFit="1" customWidth="1"/>
    <col min="3" max="3" width="5.625" bestFit="1" customWidth="1"/>
    <col min="4" max="4" width="4.25" hidden="1" customWidth="1" outlineLevel="1"/>
    <col min="5" max="5" width="5" customWidth="1" collapsed="1"/>
    <col min="6" max="6" width="4.5" customWidth="1"/>
    <col min="7" max="7" width="6.625" style="388" customWidth="1"/>
    <col min="8" max="8" width="7.5" bestFit="1" customWidth="1"/>
    <col min="9" max="9" width="13" bestFit="1" customWidth="1"/>
    <col min="10" max="10" width="9.625" hidden="1" customWidth="1" outlineLevel="1"/>
    <col min="11" max="11" width="28.75" style="19" customWidth="1" collapsed="1"/>
    <col min="12" max="12" width="10.5" hidden="1" customWidth="1" outlineLevel="1"/>
    <col min="13" max="13" width="11.125" bestFit="1" customWidth="1" collapsed="1"/>
    <col min="14" max="14" width="9.75" bestFit="1" customWidth="1"/>
    <col min="15" max="15" width="10.625" bestFit="1" customWidth="1"/>
    <col min="16" max="16" width="21.375" bestFit="1" customWidth="1"/>
    <col min="17" max="17" width="25.75" bestFit="1" customWidth="1"/>
    <col min="18" max="18" width="9.75" bestFit="1" customWidth="1"/>
    <col min="19" max="19" width="9.25" bestFit="1" customWidth="1"/>
    <col min="20" max="20" width="9.75" style="104" hidden="1" customWidth="1" outlineLevel="1"/>
    <col min="21" max="21" width="22.375" hidden="1" customWidth="1" outlineLevel="1" collapsed="1"/>
    <col min="22" max="22" width="12.625" hidden="1" customWidth="1" outlineLevel="1"/>
    <col min="23" max="23" width="23" bestFit="1" customWidth="1" collapsed="1"/>
    <col min="24" max="24" width="12.625" hidden="1" customWidth="1" outlineLevel="1"/>
    <col min="25" max="25" width="16.625" hidden="1" customWidth="1" outlineLevel="1" collapsed="1"/>
    <col min="26" max="26" width="9" collapsed="1"/>
  </cols>
  <sheetData>
    <row r="1" spans="1:25" ht="14.25" thickBot="1" x14ac:dyDescent="0.2">
      <c r="C1" t="s">
        <v>354</v>
      </c>
    </row>
    <row r="2" spans="1:25" x14ac:dyDescent="0.15">
      <c r="C2" s="398" t="s">
        <v>145</v>
      </c>
      <c r="D2" s="402" t="s">
        <v>0</v>
      </c>
      <c r="E2" s="404" t="s">
        <v>2</v>
      </c>
      <c r="F2" s="404"/>
      <c r="G2" s="404"/>
      <c r="H2" s="410" t="s">
        <v>135</v>
      </c>
      <c r="I2" s="404" t="s">
        <v>5</v>
      </c>
      <c r="J2" s="406" t="s">
        <v>6</v>
      </c>
      <c r="K2" s="408" t="s">
        <v>1</v>
      </c>
      <c r="L2" s="414" t="s">
        <v>42</v>
      </c>
      <c r="M2" s="410" t="s">
        <v>8</v>
      </c>
      <c r="N2" s="404"/>
      <c r="O2" s="404" t="s">
        <v>134</v>
      </c>
      <c r="P2" s="404"/>
      <c r="Q2" s="404"/>
      <c r="R2" s="404" t="s">
        <v>17</v>
      </c>
      <c r="S2" s="404"/>
      <c r="T2" s="404"/>
      <c r="U2" s="416" t="s">
        <v>351</v>
      </c>
      <c r="V2" s="248"/>
      <c r="W2" s="418" t="s">
        <v>352</v>
      </c>
      <c r="X2" s="12"/>
      <c r="Y2" s="412" t="s">
        <v>20</v>
      </c>
    </row>
    <row r="3" spans="1:25" ht="16.5" customHeight="1" thickBot="1" x14ac:dyDescent="0.2">
      <c r="A3" t="s">
        <v>147</v>
      </c>
      <c r="B3" t="s">
        <v>3677</v>
      </c>
      <c r="C3" s="399"/>
      <c r="D3" s="403"/>
      <c r="E3" s="226" t="s">
        <v>3</v>
      </c>
      <c r="F3" s="226" t="s">
        <v>4</v>
      </c>
      <c r="G3" s="387" t="s">
        <v>7</v>
      </c>
      <c r="H3" s="411"/>
      <c r="I3" s="405"/>
      <c r="J3" s="407"/>
      <c r="K3" s="409"/>
      <c r="L3" s="415"/>
      <c r="M3" s="227"/>
      <c r="N3" s="226" t="s">
        <v>20</v>
      </c>
      <c r="O3" s="226" t="s">
        <v>9</v>
      </c>
      <c r="P3" s="226" t="s">
        <v>10</v>
      </c>
      <c r="Q3" s="226" t="s">
        <v>20</v>
      </c>
      <c r="R3" s="226" t="s">
        <v>18</v>
      </c>
      <c r="S3" s="226" t="s">
        <v>19</v>
      </c>
      <c r="T3" s="361" t="s">
        <v>20</v>
      </c>
      <c r="U3" s="417"/>
      <c r="V3" s="255" t="s">
        <v>20</v>
      </c>
      <c r="W3" s="419"/>
      <c r="X3" s="228" t="s">
        <v>20</v>
      </c>
      <c r="Y3" s="413"/>
    </row>
    <row r="4" spans="1:25" ht="14.25" thickTop="1" x14ac:dyDescent="0.15">
      <c r="B4" s="269"/>
      <c r="C4" s="5">
        <v>1</v>
      </c>
      <c r="D4" s="5">
        <v>1</v>
      </c>
      <c r="E4" s="207">
        <v>4</v>
      </c>
      <c r="F4" s="6">
        <v>1</v>
      </c>
      <c r="G4" s="350" t="s">
        <v>3788</v>
      </c>
      <c r="H4" s="126" t="s">
        <v>3789</v>
      </c>
      <c r="I4" s="126" t="s">
        <v>3790</v>
      </c>
      <c r="J4" s="126"/>
      <c r="K4" s="356" t="s">
        <v>3791</v>
      </c>
      <c r="L4" s="16"/>
      <c r="M4" s="16" t="s">
        <v>144</v>
      </c>
      <c r="N4" s="16"/>
      <c r="O4" s="16" t="s">
        <v>13</v>
      </c>
      <c r="P4" s="16"/>
      <c r="Q4" s="16"/>
      <c r="R4" s="16" t="s">
        <v>43</v>
      </c>
      <c r="S4" s="16"/>
      <c r="T4" s="16" t="s">
        <v>3792</v>
      </c>
      <c r="U4" s="6" t="s">
        <v>16</v>
      </c>
      <c r="V4" s="16" t="s">
        <v>3793</v>
      </c>
      <c r="W4" s="128" t="s">
        <v>53</v>
      </c>
      <c r="X4" s="202"/>
      <c r="Y4" s="203"/>
    </row>
    <row r="5" spans="1:25" x14ac:dyDescent="0.15">
      <c r="B5" s="269"/>
      <c r="C5" s="5">
        <v>2</v>
      </c>
      <c r="D5" s="5">
        <v>2</v>
      </c>
      <c r="E5" s="207">
        <v>4</v>
      </c>
      <c r="F5" s="6">
        <v>2</v>
      </c>
      <c r="G5" s="350" t="s">
        <v>3794</v>
      </c>
      <c r="H5" s="126" t="s">
        <v>3795</v>
      </c>
      <c r="I5" s="126" t="s">
        <v>3796</v>
      </c>
      <c r="J5" s="126"/>
      <c r="K5" s="356" t="s">
        <v>3797</v>
      </c>
      <c r="L5" s="16"/>
      <c r="M5" s="16" t="s">
        <v>3798</v>
      </c>
      <c r="N5" s="16"/>
      <c r="O5" s="16" t="s">
        <v>3799</v>
      </c>
      <c r="P5" s="16"/>
      <c r="Q5" s="16"/>
      <c r="R5" s="16" t="s">
        <v>3800</v>
      </c>
      <c r="S5" s="16"/>
      <c r="T5" s="16"/>
      <c r="U5" s="6" t="s">
        <v>50</v>
      </c>
      <c r="V5" s="16"/>
      <c r="W5" s="128" t="s">
        <v>53</v>
      </c>
      <c r="X5" s="202"/>
      <c r="Y5" s="202"/>
    </row>
    <row r="6" spans="1:25" x14ac:dyDescent="0.15">
      <c r="B6" s="269"/>
      <c r="C6" s="5">
        <v>3</v>
      </c>
      <c r="D6" s="5">
        <v>3</v>
      </c>
      <c r="E6" s="3">
        <v>4</v>
      </c>
      <c r="F6" s="3">
        <v>2</v>
      </c>
      <c r="G6" s="264" t="s">
        <v>3801</v>
      </c>
      <c r="H6" s="126" t="s">
        <v>3795</v>
      </c>
      <c r="I6" s="126" t="s">
        <v>3796</v>
      </c>
      <c r="J6" s="126"/>
      <c r="K6" s="355" t="s">
        <v>3802</v>
      </c>
      <c r="L6" s="15"/>
      <c r="M6" s="15" t="s">
        <v>3798</v>
      </c>
      <c r="N6" s="15"/>
      <c r="O6" s="15" t="s">
        <v>3799</v>
      </c>
      <c r="P6" s="15"/>
      <c r="Q6" s="15"/>
      <c r="R6" s="15" t="s">
        <v>3803</v>
      </c>
      <c r="S6" s="15"/>
      <c r="T6" s="15" t="s">
        <v>3804</v>
      </c>
      <c r="U6" s="15" t="s">
        <v>50</v>
      </c>
      <c r="V6" s="15"/>
      <c r="W6" s="129" t="s">
        <v>53</v>
      </c>
      <c r="X6" s="204"/>
      <c r="Y6" s="204"/>
    </row>
    <row r="7" spans="1:25" x14ac:dyDescent="0.15">
      <c r="B7" s="269"/>
      <c r="C7" s="5">
        <v>4</v>
      </c>
      <c r="D7" s="5">
        <v>4</v>
      </c>
      <c r="E7" s="3">
        <v>4</v>
      </c>
      <c r="F7" s="3">
        <v>5</v>
      </c>
      <c r="G7" s="264" t="s">
        <v>3805</v>
      </c>
      <c r="H7" s="126" t="s">
        <v>3806</v>
      </c>
      <c r="I7" s="126" t="s">
        <v>3807</v>
      </c>
      <c r="J7" s="126"/>
      <c r="K7" s="355" t="s">
        <v>3808</v>
      </c>
      <c r="L7" s="15"/>
      <c r="M7" s="15" t="s">
        <v>3809</v>
      </c>
      <c r="N7" s="15"/>
      <c r="O7" s="15" t="s">
        <v>13</v>
      </c>
      <c r="P7" s="15"/>
      <c r="Q7" s="15"/>
      <c r="R7" s="15" t="s">
        <v>3803</v>
      </c>
      <c r="S7" s="15"/>
      <c r="T7" s="15" t="s">
        <v>3810</v>
      </c>
      <c r="U7" s="15" t="s">
        <v>50</v>
      </c>
      <c r="V7" s="15"/>
      <c r="W7" s="129" t="s">
        <v>53</v>
      </c>
      <c r="X7" s="204"/>
      <c r="Y7" s="204"/>
    </row>
    <row r="8" spans="1:25" x14ac:dyDescent="0.15">
      <c r="B8" s="269"/>
      <c r="C8" s="5">
        <v>5</v>
      </c>
      <c r="D8" s="5">
        <v>5</v>
      </c>
      <c r="E8" s="3">
        <v>4</v>
      </c>
      <c r="F8" s="3">
        <v>5</v>
      </c>
      <c r="G8" s="264" t="s">
        <v>3811</v>
      </c>
      <c r="H8" s="126" t="s">
        <v>3812</v>
      </c>
      <c r="I8" s="126" t="s">
        <v>3679</v>
      </c>
      <c r="J8" s="126"/>
      <c r="K8" s="355" t="s">
        <v>3813</v>
      </c>
      <c r="L8" s="15"/>
      <c r="M8" s="15" t="s">
        <v>3814</v>
      </c>
      <c r="N8" s="15"/>
      <c r="O8" s="15" t="s">
        <v>3815</v>
      </c>
      <c r="P8" s="15"/>
      <c r="Q8" s="15"/>
      <c r="R8" s="15" t="s">
        <v>3816</v>
      </c>
      <c r="S8" s="15"/>
      <c r="T8" s="15" t="s">
        <v>3817</v>
      </c>
      <c r="U8" s="15" t="s">
        <v>50</v>
      </c>
      <c r="V8" s="15"/>
      <c r="W8" s="129" t="s">
        <v>53</v>
      </c>
      <c r="X8" s="204"/>
      <c r="Y8" s="204"/>
    </row>
    <row r="9" spans="1:25" x14ac:dyDescent="0.15">
      <c r="B9" s="269"/>
      <c r="C9" s="5">
        <v>6</v>
      </c>
      <c r="D9" s="5">
        <v>6</v>
      </c>
      <c r="E9" s="3">
        <v>4</v>
      </c>
      <c r="F9" s="3">
        <v>8</v>
      </c>
      <c r="G9" s="264" t="s">
        <v>3818</v>
      </c>
      <c r="H9" s="126" t="s">
        <v>3819</v>
      </c>
      <c r="I9" s="126" t="s">
        <v>3820</v>
      </c>
      <c r="J9" s="126"/>
      <c r="K9" s="355" t="s">
        <v>3821</v>
      </c>
      <c r="L9" s="15"/>
      <c r="M9" s="15" t="s">
        <v>16</v>
      </c>
      <c r="N9" s="15" t="s">
        <v>3822</v>
      </c>
      <c r="O9" s="15" t="s">
        <v>13</v>
      </c>
      <c r="P9" s="15"/>
      <c r="Q9" s="15"/>
      <c r="R9" s="15" t="s">
        <v>3823</v>
      </c>
      <c r="S9" s="15"/>
      <c r="T9" s="15"/>
      <c r="U9" s="15" t="s">
        <v>16</v>
      </c>
      <c r="V9" s="15" t="s">
        <v>3824</v>
      </c>
      <c r="W9" s="129" t="s">
        <v>53</v>
      </c>
      <c r="X9" s="204"/>
      <c r="Y9" s="204"/>
    </row>
    <row r="10" spans="1:25" x14ac:dyDescent="0.15">
      <c r="B10" s="269"/>
      <c r="C10" s="5">
        <v>7</v>
      </c>
      <c r="D10" s="5">
        <v>7</v>
      </c>
      <c r="E10" s="3">
        <v>4</v>
      </c>
      <c r="F10" s="3">
        <v>5</v>
      </c>
      <c r="G10" s="264" t="s">
        <v>3825</v>
      </c>
      <c r="H10" s="127" t="s">
        <v>3826</v>
      </c>
      <c r="I10" s="126" t="s">
        <v>3827</v>
      </c>
      <c r="J10" s="126"/>
      <c r="K10" s="355" t="s">
        <v>3828</v>
      </c>
      <c r="L10" s="15"/>
      <c r="M10" s="15" t="s">
        <v>3829</v>
      </c>
      <c r="N10" s="15" t="s">
        <v>3830</v>
      </c>
      <c r="O10" s="15" t="s">
        <v>13</v>
      </c>
      <c r="P10" s="15"/>
      <c r="Q10" s="15"/>
      <c r="R10" s="15" t="s">
        <v>3823</v>
      </c>
      <c r="S10" s="15"/>
      <c r="T10" s="15" t="s">
        <v>3831</v>
      </c>
      <c r="U10" s="15" t="s">
        <v>16</v>
      </c>
      <c r="V10" s="15" t="s">
        <v>397</v>
      </c>
      <c r="W10" s="129" t="s">
        <v>53</v>
      </c>
      <c r="X10" s="204"/>
      <c r="Y10" s="204"/>
    </row>
    <row r="11" spans="1:25" x14ac:dyDescent="0.15">
      <c r="B11" s="269"/>
      <c r="C11" s="5">
        <v>8</v>
      </c>
      <c r="D11" s="5">
        <v>8</v>
      </c>
      <c r="E11" s="3">
        <v>4</v>
      </c>
      <c r="F11" s="3">
        <v>9</v>
      </c>
      <c r="G11" s="264" t="s">
        <v>3832</v>
      </c>
      <c r="H11" s="127" t="s">
        <v>3833</v>
      </c>
      <c r="I11" s="126" t="s">
        <v>3834</v>
      </c>
      <c r="J11" s="126"/>
      <c r="K11" s="355" t="s">
        <v>3835</v>
      </c>
      <c r="L11" s="15"/>
      <c r="M11" s="15" t="s">
        <v>3836</v>
      </c>
      <c r="N11" s="15"/>
      <c r="O11" s="15" t="s">
        <v>13</v>
      </c>
      <c r="P11" s="15"/>
      <c r="Q11" s="15"/>
      <c r="R11" s="15" t="s">
        <v>3837</v>
      </c>
      <c r="S11" s="15"/>
      <c r="T11" s="15" t="s">
        <v>3838</v>
      </c>
      <c r="U11" s="15" t="s">
        <v>50</v>
      </c>
      <c r="V11" s="15"/>
      <c r="W11" s="129" t="s">
        <v>53</v>
      </c>
      <c r="X11" s="204"/>
      <c r="Y11" s="204"/>
    </row>
    <row r="12" spans="1:25" x14ac:dyDescent="0.15">
      <c r="B12" s="269"/>
      <c r="C12" s="5">
        <v>9</v>
      </c>
      <c r="D12" s="5">
        <v>9</v>
      </c>
      <c r="E12" s="3">
        <v>4</v>
      </c>
      <c r="F12" s="3">
        <v>9</v>
      </c>
      <c r="G12" s="264" t="s">
        <v>3839</v>
      </c>
      <c r="H12" s="127" t="s">
        <v>3840</v>
      </c>
      <c r="I12" s="126" t="s">
        <v>3841</v>
      </c>
      <c r="J12" s="126"/>
      <c r="K12" s="355" t="s">
        <v>3842</v>
      </c>
      <c r="L12" s="15"/>
      <c r="M12" s="15" t="s">
        <v>3843</v>
      </c>
      <c r="N12" s="15"/>
      <c r="O12" s="15" t="s">
        <v>13</v>
      </c>
      <c r="P12" s="15"/>
      <c r="Q12" s="15"/>
      <c r="R12" s="15" t="s">
        <v>3837</v>
      </c>
      <c r="S12" s="15"/>
      <c r="T12" s="15" t="s">
        <v>3844</v>
      </c>
      <c r="U12" s="15" t="s">
        <v>50</v>
      </c>
      <c r="V12" s="15"/>
      <c r="W12" s="129" t="s">
        <v>53</v>
      </c>
      <c r="X12" s="204"/>
      <c r="Y12" s="204"/>
    </row>
    <row r="13" spans="1:25" x14ac:dyDescent="0.15">
      <c r="B13" s="269"/>
      <c r="C13" s="5">
        <v>10</v>
      </c>
      <c r="D13" s="5">
        <v>10</v>
      </c>
      <c r="E13" s="3">
        <v>4</v>
      </c>
      <c r="F13" s="3">
        <v>10</v>
      </c>
      <c r="G13" s="264" t="s">
        <v>3845</v>
      </c>
      <c r="H13" s="127" t="s">
        <v>3840</v>
      </c>
      <c r="I13" s="126" t="s">
        <v>3679</v>
      </c>
      <c r="J13" s="126"/>
      <c r="K13" s="355" t="s">
        <v>3846</v>
      </c>
      <c r="L13" s="15"/>
      <c r="M13" s="15" t="s">
        <v>25</v>
      </c>
      <c r="N13" s="15"/>
      <c r="O13" s="15" t="s">
        <v>3847</v>
      </c>
      <c r="P13" s="15"/>
      <c r="Q13" s="15"/>
      <c r="R13" s="15" t="s">
        <v>3837</v>
      </c>
      <c r="S13" s="15"/>
      <c r="T13" s="15" t="s">
        <v>303</v>
      </c>
      <c r="U13" s="15" t="s">
        <v>16</v>
      </c>
      <c r="V13" s="15" t="s">
        <v>3847</v>
      </c>
      <c r="W13" s="129" t="s">
        <v>158</v>
      </c>
      <c r="X13" s="204"/>
      <c r="Y13" s="204"/>
    </row>
    <row r="14" spans="1:25" x14ac:dyDescent="0.15">
      <c r="B14" s="269"/>
      <c r="C14" s="5">
        <v>11</v>
      </c>
      <c r="D14" s="5">
        <v>11</v>
      </c>
      <c r="E14" s="3">
        <v>4</v>
      </c>
      <c r="F14" s="3">
        <v>10</v>
      </c>
      <c r="G14" s="264" t="s">
        <v>3848</v>
      </c>
      <c r="H14" s="127" t="s">
        <v>137</v>
      </c>
      <c r="I14" s="126" t="s">
        <v>3679</v>
      </c>
      <c r="J14" s="126"/>
      <c r="K14" s="355" t="s">
        <v>3846</v>
      </c>
      <c r="L14" s="15"/>
      <c r="M14" s="15" t="s">
        <v>25</v>
      </c>
      <c r="N14" s="15"/>
      <c r="O14" s="15" t="s">
        <v>3847</v>
      </c>
      <c r="P14" s="15"/>
      <c r="Q14" s="15"/>
      <c r="R14" s="15" t="s">
        <v>3837</v>
      </c>
      <c r="S14" s="15"/>
      <c r="T14" s="15" t="s">
        <v>303</v>
      </c>
      <c r="U14" s="15" t="s">
        <v>3849</v>
      </c>
      <c r="V14" s="15" t="s">
        <v>3847</v>
      </c>
      <c r="W14" s="129" t="s">
        <v>158</v>
      </c>
      <c r="X14" s="204"/>
      <c r="Y14" s="204"/>
    </row>
    <row r="15" spans="1:25" x14ac:dyDescent="0.15">
      <c r="B15" s="269"/>
      <c r="C15" s="5">
        <v>12</v>
      </c>
      <c r="D15" s="5">
        <v>12</v>
      </c>
      <c r="E15" s="3">
        <v>4</v>
      </c>
      <c r="F15" s="3">
        <v>11</v>
      </c>
      <c r="G15" s="264" t="s">
        <v>3850</v>
      </c>
      <c r="H15" s="127" t="s">
        <v>137</v>
      </c>
      <c r="I15" s="126" t="s">
        <v>3679</v>
      </c>
      <c r="J15" s="126"/>
      <c r="K15" s="355" t="s">
        <v>3851</v>
      </c>
      <c r="L15" s="15"/>
      <c r="M15" s="15" t="s">
        <v>16</v>
      </c>
      <c r="N15" s="15" t="s">
        <v>3852</v>
      </c>
      <c r="O15" s="15" t="s">
        <v>143</v>
      </c>
      <c r="P15" s="15"/>
      <c r="Q15" s="15"/>
      <c r="R15" s="15" t="s">
        <v>16</v>
      </c>
      <c r="S15" s="15"/>
      <c r="T15" s="15" t="s">
        <v>303</v>
      </c>
      <c r="U15" s="15" t="s">
        <v>52</v>
      </c>
      <c r="V15" s="15"/>
      <c r="W15" s="129" t="s">
        <v>158</v>
      </c>
      <c r="X15" s="204"/>
      <c r="Y15" s="204"/>
    </row>
    <row r="16" spans="1:25" x14ac:dyDescent="0.15">
      <c r="B16" s="269"/>
      <c r="C16" s="5">
        <v>13</v>
      </c>
      <c r="D16" s="5">
        <v>13</v>
      </c>
      <c r="E16" s="3">
        <v>4</v>
      </c>
      <c r="F16" s="3">
        <v>8</v>
      </c>
      <c r="G16" s="264" t="s">
        <v>3847</v>
      </c>
      <c r="H16" s="127" t="s">
        <v>137</v>
      </c>
      <c r="I16" s="127" t="s">
        <v>3853</v>
      </c>
      <c r="J16" s="126"/>
      <c r="K16" s="355" t="s">
        <v>3854</v>
      </c>
      <c r="L16" s="15"/>
      <c r="M16" s="15" t="s">
        <v>3849</v>
      </c>
      <c r="N16" s="15" t="s">
        <v>3855</v>
      </c>
      <c r="O16" s="15" t="s">
        <v>3847</v>
      </c>
      <c r="P16" s="15"/>
      <c r="Q16" s="15"/>
      <c r="R16" s="15"/>
      <c r="S16" s="15" t="s">
        <v>47</v>
      </c>
      <c r="T16" s="15" t="s">
        <v>3856</v>
      </c>
      <c r="U16" s="15" t="s">
        <v>50</v>
      </c>
      <c r="V16" s="15"/>
      <c r="W16" s="129" t="s">
        <v>53</v>
      </c>
      <c r="X16" s="204"/>
      <c r="Y16" s="204"/>
    </row>
    <row r="17" spans="2:25" x14ac:dyDescent="0.15">
      <c r="B17" s="269"/>
      <c r="C17" s="5">
        <v>14</v>
      </c>
      <c r="D17" s="5">
        <v>14</v>
      </c>
      <c r="E17" s="3">
        <v>4</v>
      </c>
      <c r="F17" s="3">
        <v>13</v>
      </c>
      <c r="G17" s="264" t="s">
        <v>3857</v>
      </c>
      <c r="H17" s="127" t="s">
        <v>3858</v>
      </c>
      <c r="I17" s="127" t="s">
        <v>3820</v>
      </c>
      <c r="J17" s="126"/>
      <c r="K17" s="355" t="s">
        <v>3859</v>
      </c>
      <c r="L17" s="15"/>
      <c r="M17" s="15" t="s">
        <v>30</v>
      </c>
      <c r="N17" s="15" t="s">
        <v>3860</v>
      </c>
      <c r="O17" s="15" t="s">
        <v>3861</v>
      </c>
      <c r="P17" s="15"/>
      <c r="Q17" s="15"/>
      <c r="R17" s="15"/>
      <c r="S17" s="15" t="s">
        <v>3862</v>
      </c>
      <c r="T17" s="15" t="s">
        <v>3863</v>
      </c>
      <c r="U17" s="15" t="s">
        <v>52</v>
      </c>
      <c r="V17" s="15" t="s">
        <v>3824</v>
      </c>
      <c r="W17" s="129" t="s">
        <v>158</v>
      </c>
      <c r="X17" s="204"/>
      <c r="Y17" s="204"/>
    </row>
    <row r="18" spans="2:25" x14ac:dyDescent="0.15">
      <c r="B18" s="269"/>
      <c r="C18" s="5">
        <v>15</v>
      </c>
      <c r="D18" s="5">
        <v>15</v>
      </c>
      <c r="E18" s="3">
        <v>4</v>
      </c>
      <c r="F18" s="3">
        <v>17</v>
      </c>
      <c r="G18" s="264" t="s">
        <v>3864</v>
      </c>
      <c r="H18" s="127" t="s">
        <v>3865</v>
      </c>
      <c r="I18" s="127" t="s">
        <v>368</v>
      </c>
      <c r="J18" s="126"/>
      <c r="K18" s="355" t="s">
        <v>3866</v>
      </c>
      <c r="L18" s="15"/>
      <c r="M18" s="15" t="s">
        <v>144</v>
      </c>
      <c r="N18" s="15"/>
      <c r="O18" s="15" t="s">
        <v>13</v>
      </c>
      <c r="P18" s="15"/>
      <c r="Q18" s="15"/>
      <c r="R18" s="15"/>
      <c r="S18" s="15" t="s">
        <v>3862</v>
      </c>
      <c r="T18" s="15" t="s">
        <v>3867</v>
      </c>
      <c r="U18" s="15" t="s">
        <v>50</v>
      </c>
      <c r="V18" s="15"/>
      <c r="W18" s="129" t="s">
        <v>53</v>
      </c>
      <c r="X18" s="204"/>
      <c r="Y18" s="204"/>
    </row>
    <row r="19" spans="2:25" x14ac:dyDescent="0.15">
      <c r="B19" s="269"/>
      <c r="C19" s="5">
        <v>16</v>
      </c>
      <c r="D19" s="5">
        <v>16</v>
      </c>
      <c r="E19" s="3">
        <v>4</v>
      </c>
      <c r="F19" s="3">
        <v>17</v>
      </c>
      <c r="G19" s="264" t="s">
        <v>3868</v>
      </c>
      <c r="H19" s="127" t="s">
        <v>3869</v>
      </c>
      <c r="I19" s="127" t="s">
        <v>3870</v>
      </c>
      <c r="J19" s="126"/>
      <c r="K19" s="355" t="s">
        <v>3871</v>
      </c>
      <c r="L19" s="15"/>
      <c r="M19" s="15" t="s">
        <v>3872</v>
      </c>
      <c r="N19" s="15" t="s">
        <v>3873</v>
      </c>
      <c r="O19" s="15"/>
      <c r="P19" s="15"/>
      <c r="Q19" s="15" t="s">
        <v>3874</v>
      </c>
      <c r="R19" s="15" t="s">
        <v>43</v>
      </c>
      <c r="S19" s="15"/>
      <c r="T19" s="15"/>
      <c r="U19" s="15" t="s">
        <v>16</v>
      </c>
      <c r="V19" s="15" t="s">
        <v>397</v>
      </c>
      <c r="W19" s="129" t="s">
        <v>53</v>
      </c>
      <c r="X19" s="204"/>
      <c r="Y19" s="204"/>
    </row>
    <row r="20" spans="2:25" x14ac:dyDescent="0.15">
      <c r="B20" s="269"/>
      <c r="C20" s="5">
        <v>17</v>
      </c>
      <c r="D20" s="5">
        <v>17</v>
      </c>
      <c r="E20" s="3">
        <v>4</v>
      </c>
      <c r="F20" s="3">
        <v>17</v>
      </c>
      <c r="G20" s="264" t="s">
        <v>3875</v>
      </c>
      <c r="H20" s="127" t="s">
        <v>3869</v>
      </c>
      <c r="I20" s="127" t="s">
        <v>3870</v>
      </c>
      <c r="J20" s="126"/>
      <c r="K20" s="355" t="s">
        <v>3876</v>
      </c>
      <c r="L20" s="15"/>
      <c r="M20" s="15" t="s">
        <v>3872</v>
      </c>
      <c r="N20" s="15" t="s">
        <v>3877</v>
      </c>
      <c r="O20" s="15" t="s">
        <v>3878</v>
      </c>
      <c r="P20" s="15"/>
      <c r="Q20" s="15"/>
      <c r="R20" s="15" t="s">
        <v>3879</v>
      </c>
      <c r="S20" s="15"/>
      <c r="T20" s="15" t="s">
        <v>3878</v>
      </c>
      <c r="U20" s="15" t="s">
        <v>50</v>
      </c>
      <c r="V20" s="15"/>
      <c r="W20" s="129" t="s">
        <v>53</v>
      </c>
      <c r="X20" s="204"/>
      <c r="Y20" s="204"/>
    </row>
    <row r="21" spans="2:25" x14ac:dyDescent="0.15">
      <c r="B21" s="269"/>
      <c r="C21" s="5">
        <v>18</v>
      </c>
      <c r="D21" s="5">
        <v>18</v>
      </c>
      <c r="E21" s="3">
        <v>4</v>
      </c>
      <c r="F21" s="3">
        <v>18</v>
      </c>
      <c r="G21" s="264" t="s">
        <v>3880</v>
      </c>
      <c r="H21" s="127" t="s">
        <v>3869</v>
      </c>
      <c r="I21" s="127" t="s">
        <v>3870</v>
      </c>
      <c r="J21" s="126"/>
      <c r="K21" s="355" t="s">
        <v>3876</v>
      </c>
      <c r="L21" s="15"/>
      <c r="M21" s="15" t="s">
        <v>3872</v>
      </c>
      <c r="N21" s="15" t="s">
        <v>3881</v>
      </c>
      <c r="O21" s="15" t="s">
        <v>3882</v>
      </c>
      <c r="P21" s="15"/>
      <c r="Q21" s="15"/>
      <c r="R21" s="15" t="s">
        <v>3879</v>
      </c>
      <c r="S21" s="15"/>
      <c r="T21" s="15" t="s">
        <v>3883</v>
      </c>
      <c r="U21" s="15" t="s">
        <v>16</v>
      </c>
      <c r="V21" s="15" t="s">
        <v>397</v>
      </c>
      <c r="W21" s="129" t="s">
        <v>53</v>
      </c>
      <c r="X21" s="204"/>
      <c r="Y21" s="204"/>
    </row>
    <row r="22" spans="2:25" x14ac:dyDescent="0.15">
      <c r="B22" s="269"/>
      <c r="C22" s="5">
        <v>19</v>
      </c>
      <c r="D22" s="5">
        <v>19</v>
      </c>
      <c r="E22" s="3">
        <v>4</v>
      </c>
      <c r="F22" s="3">
        <v>20</v>
      </c>
      <c r="G22" s="264" t="s">
        <v>3884</v>
      </c>
      <c r="H22" s="127" t="s">
        <v>3885</v>
      </c>
      <c r="I22" s="127" t="s">
        <v>3886</v>
      </c>
      <c r="J22" s="126"/>
      <c r="K22" s="355" t="s">
        <v>3887</v>
      </c>
      <c r="L22" s="15"/>
      <c r="M22" s="15" t="s">
        <v>3888</v>
      </c>
      <c r="N22" s="15" t="s">
        <v>3889</v>
      </c>
      <c r="O22" s="15" t="s">
        <v>13</v>
      </c>
      <c r="P22" s="15"/>
      <c r="Q22" s="15"/>
      <c r="R22" s="15" t="s">
        <v>3890</v>
      </c>
      <c r="S22" s="15"/>
      <c r="T22" s="15"/>
      <c r="U22" s="15" t="s">
        <v>50</v>
      </c>
      <c r="V22" s="15"/>
      <c r="W22" s="129" t="s">
        <v>53</v>
      </c>
      <c r="X22" s="204"/>
      <c r="Y22" s="204"/>
    </row>
    <row r="23" spans="2:25" x14ac:dyDescent="0.15">
      <c r="B23" s="269"/>
      <c r="C23" s="5">
        <v>20</v>
      </c>
      <c r="D23" s="5">
        <v>20</v>
      </c>
      <c r="E23" s="3">
        <v>4</v>
      </c>
      <c r="F23" s="3">
        <v>21</v>
      </c>
      <c r="G23" s="264" t="s">
        <v>3891</v>
      </c>
      <c r="H23" s="127" t="s">
        <v>3885</v>
      </c>
      <c r="I23" s="127" t="s">
        <v>368</v>
      </c>
      <c r="J23" s="126"/>
      <c r="K23" s="355" t="s">
        <v>3892</v>
      </c>
      <c r="L23" s="15"/>
      <c r="M23" s="15" t="s">
        <v>3893</v>
      </c>
      <c r="N23" s="15"/>
      <c r="O23" s="15"/>
      <c r="P23" s="15" t="s">
        <v>38</v>
      </c>
      <c r="Q23" s="15"/>
      <c r="R23" s="15" t="s">
        <v>3890</v>
      </c>
      <c r="S23" s="15"/>
      <c r="T23" s="15" t="s">
        <v>289</v>
      </c>
      <c r="U23" s="15" t="s">
        <v>50</v>
      </c>
      <c r="V23" s="15"/>
      <c r="W23" s="129" t="s">
        <v>53</v>
      </c>
      <c r="X23" s="204"/>
      <c r="Y23" s="204"/>
    </row>
    <row r="24" spans="2:25" x14ac:dyDescent="0.15">
      <c r="B24" s="269"/>
      <c r="C24" s="5">
        <v>21</v>
      </c>
      <c r="D24" s="5">
        <v>21</v>
      </c>
      <c r="E24" s="3">
        <v>4</v>
      </c>
      <c r="F24" s="3">
        <v>19</v>
      </c>
      <c r="G24" s="264" t="s">
        <v>3894</v>
      </c>
      <c r="H24" s="127" t="s">
        <v>3885</v>
      </c>
      <c r="I24" s="127" t="s">
        <v>3886</v>
      </c>
      <c r="J24" s="126"/>
      <c r="K24" s="355" t="s">
        <v>3895</v>
      </c>
      <c r="L24" s="15"/>
      <c r="M24" s="15" t="s">
        <v>3893</v>
      </c>
      <c r="N24" s="15"/>
      <c r="O24" s="15" t="s">
        <v>3896</v>
      </c>
      <c r="P24" s="15"/>
      <c r="Q24" s="15"/>
      <c r="R24" s="15" t="s">
        <v>3890</v>
      </c>
      <c r="S24" s="15"/>
      <c r="T24" s="15" t="s">
        <v>289</v>
      </c>
      <c r="U24" s="15" t="s">
        <v>50</v>
      </c>
      <c r="V24" s="15"/>
      <c r="W24" s="129" t="s">
        <v>53</v>
      </c>
      <c r="X24" s="204"/>
      <c r="Y24" s="204"/>
    </row>
    <row r="25" spans="2:25" x14ac:dyDescent="0.15">
      <c r="B25" s="269"/>
      <c r="C25" s="5">
        <v>22</v>
      </c>
      <c r="D25" s="5">
        <v>22</v>
      </c>
      <c r="E25" s="3">
        <v>4</v>
      </c>
      <c r="F25" s="3">
        <v>21</v>
      </c>
      <c r="G25" s="264" t="s">
        <v>3897</v>
      </c>
      <c r="H25" s="127" t="s">
        <v>138</v>
      </c>
      <c r="I25" s="127" t="s">
        <v>3898</v>
      </c>
      <c r="J25" s="126"/>
      <c r="K25" s="355" t="s">
        <v>3899</v>
      </c>
      <c r="L25" s="15"/>
      <c r="M25" s="15" t="s">
        <v>3888</v>
      </c>
      <c r="N25" s="15" t="s">
        <v>3900</v>
      </c>
      <c r="O25" s="15" t="s">
        <v>3896</v>
      </c>
      <c r="P25" s="15"/>
      <c r="Q25" s="15"/>
      <c r="R25" s="15" t="s">
        <v>3901</v>
      </c>
      <c r="S25" s="15"/>
      <c r="T25" s="15"/>
      <c r="U25" s="15" t="s">
        <v>3888</v>
      </c>
      <c r="V25" s="15"/>
      <c r="W25" s="129" t="s">
        <v>53</v>
      </c>
      <c r="X25" s="204"/>
      <c r="Y25" s="204"/>
    </row>
    <row r="26" spans="2:25" x14ac:dyDescent="0.15">
      <c r="B26" s="269"/>
      <c r="C26" s="5">
        <v>23</v>
      </c>
      <c r="D26" s="5">
        <v>23</v>
      </c>
      <c r="E26" s="3">
        <v>4</v>
      </c>
      <c r="F26" s="3">
        <v>20</v>
      </c>
      <c r="G26" s="264" t="s">
        <v>3902</v>
      </c>
      <c r="H26" s="127" t="s">
        <v>3885</v>
      </c>
      <c r="I26" s="127" t="s">
        <v>3903</v>
      </c>
      <c r="J26" s="126"/>
      <c r="K26" s="355" t="s">
        <v>3904</v>
      </c>
      <c r="L26" s="15"/>
      <c r="M26" s="15" t="s">
        <v>3888</v>
      </c>
      <c r="N26" s="15" t="s">
        <v>3905</v>
      </c>
      <c r="O26" s="15" t="s">
        <v>143</v>
      </c>
      <c r="P26" s="15"/>
      <c r="Q26" s="15"/>
      <c r="R26" s="15" t="s">
        <v>3890</v>
      </c>
      <c r="S26" s="15" t="s">
        <v>46</v>
      </c>
      <c r="T26" s="15"/>
      <c r="U26" s="15" t="s">
        <v>51</v>
      </c>
      <c r="V26" s="15"/>
      <c r="W26" s="129" t="s">
        <v>157</v>
      </c>
      <c r="X26" s="204"/>
      <c r="Y26" s="204"/>
    </row>
    <row r="27" spans="2:25" x14ac:dyDescent="0.15">
      <c r="B27" s="269"/>
      <c r="C27" s="5">
        <v>24</v>
      </c>
      <c r="D27" s="5">
        <v>24</v>
      </c>
      <c r="E27" s="3">
        <v>4</v>
      </c>
      <c r="F27" s="3">
        <v>22</v>
      </c>
      <c r="G27" s="264" t="s">
        <v>3906</v>
      </c>
      <c r="H27" s="127" t="s">
        <v>3885</v>
      </c>
      <c r="I27" s="127" t="s">
        <v>368</v>
      </c>
      <c r="J27" s="126"/>
      <c r="K27" s="355" t="s">
        <v>3892</v>
      </c>
      <c r="L27" s="15"/>
      <c r="M27" s="15" t="s">
        <v>3907</v>
      </c>
      <c r="N27" s="15"/>
      <c r="O27" s="15" t="s">
        <v>12</v>
      </c>
      <c r="P27" s="15"/>
      <c r="Q27" s="15"/>
      <c r="R27" s="15" t="s">
        <v>3890</v>
      </c>
      <c r="S27" s="15"/>
      <c r="T27" s="15" t="s">
        <v>308</v>
      </c>
      <c r="U27" s="15" t="s">
        <v>50</v>
      </c>
      <c r="V27" s="15"/>
      <c r="W27" s="129" t="s">
        <v>53</v>
      </c>
      <c r="X27" s="204"/>
      <c r="Y27" s="204"/>
    </row>
    <row r="28" spans="2:25" x14ac:dyDescent="0.15">
      <c r="B28" s="269"/>
      <c r="C28" s="5">
        <v>25</v>
      </c>
      <c r="D28" s="5">
        <v>25</v>
      </c>
      <c r="E28" s="3">
        <v>4</v>
      </c>
      <c r="F28" s="3">
        <v>22</v>
      </c>
      <c r="G28" s="264" t="s">
        <v>3908</v>
      </c>
      <c r="H28" s="127" t="s">
        <v>3909</v>
      </c>
      <c r="I28" s="127" t="s">
        <v>3898</v>
      </c>
      <c r="J28" s="126"/>
      <c r="K28" s="355" t="s">
        <v>3910</v>
      </c>
      <c r="L28" s="15"/>
      <c r="M28" s="15" t="s">
        <v>3888</v>
      </c>
      <c r="N28" s="15" t="s">
        <v>3911</v>
      </c>
      <c r="O28" s="15" t="s">
        <v>3912</v>
      </c>
      <c r="P28" s="15"/>
      <c r="Q28" s="15"/>
      <c r="R28" s="15" t="s">
        <v>3890</v>
      </c>
      <c r="S28" s="15"/>
      <c r="T28" s="15"/>
      <c r="U28" s="15" t="s">
        <v>50</v>
      </c>
      <c r="V28" s="15"/>
      <c r="W28" s="129" t="s">
        <v>53</v>
      </c>
      <c r="X28" s="204"/>
      <c r="Y28" s="204"/>
    </row>
    <row r="29" spans="2:25" x14ac:dyDescent="0.15">
      <c r="B29" s="269"/>
      <c r="C29" s="5">
        <v>26</v>
      </c>
      <c r="D29" s="5">
        <v>26</v>
      </c>
      <c r="E29" s="3">
        <v>4</v>
      </c>
      <c r="F29" s="3">
        <v>23</v>
      </c>
      <c r="G29" s="264" t="s">
        <v>3913</v>
      </c>
      <c r="H29" s="127" t="s">
        <v>138</v>
      </c>
      <c r="I29" s="127" t="s">
        <v>3914</v>
      </c>
      <c r="J29" s="126"/>
      <c r="K29" s="355" t="s">
        <v>3915</v>
      </c>
      <c r="L29" s="15"/>
      <c r="M29" s="15" t="s">
        <v>3916</v>
      </c>
      <c r="N29" s="15" t="s">
        <v>3917</v>
      </c>
      <c r="O29" s="15" t="s">
        <v>3918</v>
      </c>
      <c r="P29" s="15"/>
      <c r="Q29" s="15"/>
      <c r="R29" s="15" t="s">
        <v>3919</v>
      </c>
      <c r="S29" s="15"/>
      <c r="T29" s="15"/>
      <c r="U29" s="15" t="s">
        <v>50</v>
      </c>
      <c r="V29" s="15"/>
      <c r="W29" s="129" t="s">
        <v>53</v>
      </c>
      <c r="X29" s="204"/>
      <c r="Y29" s="204"/>
    </row>
    <row r="30" spans="2:25" x14ac:dyDescent="0.15">
      <c r="B30" s="269"/>
      <c r="C30" s="5">
        <v>27</v>
      </c>
      <c r="D30" s="5">
        <v>27</v>
      </c>
      <c r="E30" s="3">
        <v>4</v>
      </c>
      <c r="F30" s="3">
        <v>23</v>
      </c>
      <c r="G30" s="264" t="s">
        <v>3920</v>
      </c>
      <c r="H30" s="127" t="s">
        <v>3921</v>
      </c>
      <c r="I30" s="127" t="s">
        <v>3922</v>
      </c>
      <c r="J30" s="126"/>
      <c r="K30" s="355" t="s">
        <v>3923</v>
      </c>
      <c r="L30" s="15"/>
      <c r="M30" s="15" t="s">
        <v>3924</v>
      </c>
      <c r="N30" s="15"/>
      <c r="O30" s="15" t="s">
        <v>3925</v>
      </c>
      <c r="P30" s="15"/>
      <c r="Q30" s="15"/>
      <c r="R30" s="15" t="s">
        <v>3926</v>
      </c>
      <c r="S30" s="15"/>
      <c r="T30" s="15" t="s">
        <v>289</v>
      </c>
      <c r="U30" s="15" t="s">
        <v>16</v>
      </c>
      <c r="V30" s="15" t="s">
        <v>397</v>
      </c>
      <c r="W30" s="129" t="s">
        <v>53</v>
      </c>
      <c r="X30" s="204"/>
      <c r="Y30" s="204"/>
    </row>
    <row r="31" spans="2:25" x14ac:dyDescent="0.15">
      <c r="B31" s="269"/>
      <c r="C31" s="5">
        <v>28</v>
      </c>
      <c r="D31" s="5">
        <v>28</v>
      </c>
      <c r="E31" s="3">
        <v>4</v>
      </c>
      <c r="F31" s="3">
        <v>24</v>
      </c>
      <c r="G31" s="264" t="s">
        <v>3927</v>
      </c>
      <c r="H31" s="127" t="s">
        <v>3928</v>
      </c>
      <c r="I31" s="127" t="s">
        <v>3929</v>
      </c>
      <c r="J31" s="126"/>
      <c r="K31" s="355" t="s">
        <v>3930</v>
      </c>
      <c r="L31" s="15"/>
      <c r="M31" s="15" t="s">
        <v>3924</v>
      </c>
      <c r="N31" s="15"/>
      <c r="O31" s="15" t="s">
        <v>13</v>
      </c>
      <c r="P31" s="15"/>
      <c r="Q31" s="15"/>
      <c r="R31" s="15" t="s">
        <v>3926</v>
      </c>
      <c r="S31" s="15"/>
      <c r="T31" s="15" t="s">
        <v>3931</v>
      </c>
      <c r="U31" s="15" t="s">
        <v>50</v>
      </c>
      <c r="V31" s="15"/>
      <c r="W31" s="129" t="s">
        <v>53</v>
      </c>
      <c r="X31" s="204"/>
      <c r="Y31" s="204"/>
    </row>
    <row r="32" spans="2:25" x14ac:dyDescent="0.15">
      <c r="B32" s="269"/>
      <c r="C32" s="5">
        <v>29</v>
      </c>
      <c r="D32" s="5">
        <v>29</v>
      </c>
      <c r="E32" s="3">
        <v>4</v>
      </c>
      <c r="F32" s="3">
        <v>24</v>
      </c>
      <c r="G32" s="264" t="s">
        <v>3932</v>
      </c>
      <c r="H32" s="127" t="s">
        <v>3933</v>
      </c>
      <c r="I32" s="127" t="s">
        <v>3934</v>
      </c>
      <c r="J32" s="126"/>
      <c r="K32" s="355" t="s">
        <v>3935</v>
      </c>
      <c r="L32" s="15"/>
      <c r="M32" s="15" t="s">
        <v>3936</v>
      </c>
      <c r="N32" s="15"/>
      <c r="O32" s="15"/>
      <c r="P32" s="15" t="s">
        <v>38</v>
      </c>
      <c r="Q32" s="15"/>
      <c r="R32" s="15" t="s">
        <v>3937</v>
      </c>
      <c r="S32" s="15"/>
      <c r="T32" s="15" t="s">
        <v>3938</v>
      </c>
      <c r="U32" s="15" t="s">
        <v>50</v>
      </c>
      <c r="V32" s="15" t="s">
        <v>397</v>
      </c>
      <c r="W32" s="129" t="s">
        <v>53</v>
      </c>
      <c r="X32" s="204"/>
      <c r="Y32" s="204"/>
    </row>
    <row r="33" spans="2:25" x14ac:dyDescent="0.15">
      <c r="B33" s="269"/>
      <c r="C33" s="5">
        <v>30</v>
      </c>
      <c r="D33" s="5">
        <v>30</v>
      </c>
      <c r="E33" s="3">
        <v>4</v>
      </c>
      <c r="F33" s="3">
        <v>25</v>
      </c>
      <c r="G33" s="264" t="s">
        <v>3939</v>
      </c>
      <c r="H33" s="127" t="s">
        <v>3933</v>
      </c>
      <c r="I33" s="127" t="s">
        <v>3934</v>
      </c>
      <c r="J33" s="126"/>
      <c r="K33" s="355" t="s">
        <v>3935</v>
      </c>
      <c r="L33" s="15"/>
      <c r="M33" s="15" t="s">
        <v>3936</v>
      </c>
      <c r="N33" s="15"/>
      <c r="O33" s="15"/>
      <c r="P33" s="15" t="s">
        <v>38</v>
      </c>
      <c r="Q33" s="15"/>
      <c r="R33" s="15" t="s">
        <v>3937</v>
      </c>
      <c r="S33" s="15"/>
      <c r="T33" s="15" t="s">
        <v>3938</v>
      </c>
      <c r="U33" s="15" t="s">
        <v>50</v>
      </c>
      <c r="V33" s="15" t="s">
        <v>397</v>
      </c>
      <c r="W33" s="129" t="s">
        <v>53</v>
      </c>
      <c r="X33" s="204"/>
      <c r="Y33" s="204"/>
    </row>
    <row r="34" spans="2:25" x14ac:dyDescent="0.15">
      <c r="B34" s="269"/>
      <c r="C34" s="5">
        <v>31</v>
      </c>
      <c r="D34" s="5">
        <v>31</v>
      </c>
      <c r="E34" s="3">
        <v>4</v>
      </c>
      <c r="F34" s="3">
        <v>25</v>
      </c>
      <c r="G34" s="264" t="s">
        <v>3940</v>
      </c>
      <c r="H34" s="127" t="s">
        <v>3933</v>
      </c>
      <c r="I34" s="127" t="s">
        <v>3934</v>
      </c>
      <c r="J34" s="126"/>
      <c r="K34" s="355" t="s">
        <v>3935</v>
      </c>
      <c r="L34" s="15"/>
      <c r="M34" s="15" t="s">
        <v>3936</v>
      </c>
      <c r="N34" s="15"/>
      <c r="O34" s="15"/>
      <c r="P34" s="15" t="s">
        <v>38</v>
      </c>
      <c r="Q34" s="15"/>
      <c r="R34" s="15" t="s">
        <v>3937</v>
      </c>
      <c r="S34" s="15"/>
      <c r="T34" s="15" t="s">
        <v>3938</v>
      </c>
      <c r="U34" s="15" t="s">
        <v>50</v>
      </c>
      <c r="V34" s="15" t="s">
        <v>397</v>
      </c>
      <c r="W34" s="129" t="s">
        <v>53</v>
      </c>
      <c r="X34" s="204"/>
      <c r="Y34" s="204"/>
    </row>
    <row r="35" spans="2:25" x14ac:dyDescent="0.15">
      <c r="B35" s="269"/>
      <c r="C35" s="5">
        <v>32</v>
      </c>
      <c r="D35" s="5">
        <v>32</v>
      </c>
      <c r="E35" s="3">
        <v>4</v>
      </c>
      <c r="F35" s="3">
        <v>24</v>
      </c>
      <c r="G35" s="264" t="s">
        <v>3941</v>
      </c>
      <c r="H35" s="127" t="s">
        <v>3942</v>
      </c>
      <c r="I35" s="127" t="s">
        <v>274</v>
      </c>
      <c r="J35" s="126"/>
      <c r="K35" s="355" t="s">
        <v>3943</v>
      </c>
      <c r="L35" s="15"/>
      <c r="M35" s="15" t="s">
        <v>3944</v>
      </c>
      <c r="N35" s="15" t="s">
        <v>3945</v>
      </c>
      <c r="O35" s="15" t="s">
        <v>13</v>
      </c>
      <c r="P35" s="15"/>
      <c r="Q35" s="15"/>
      <c r="R35" s="15" t="s">
        <v>3937</v>
      </c>
      <c r="S35" s="15"/>
      <c r="T35" s="15" t="s">
        <v>3946</v>
      </c>
      <c r="U35" s="15" t="s">
        <v>50</v>
      </c>
      <c r="V35" s="15"/>
      <c r="W35" s="129" t="s">
        <v>53</v>
      </c>
      <c r="X35" s="204"/>
      <c r="Y35" s="204"/>
    </row>
    <row r="36" spans="2:25" x14ac:dyDescent="0.15">
      <c r="B36" s="269"/>
      <c r="C36" s="5">
        <v>33</v>
      </c>
      <c r="D36" s="5">
        <v>33</v>
      </c>
      <c r="E36" s="206">
        <v>4</v>
      </c>
      <c r="F36" s="3">
        <v>24</v>
      </c>
      <c r="G36" s="264" t="s">
        <v>3947</v>
      </c>
      <c r="H36" s="127" t="s">
        <v>3942</v>
      </c>
      <c r="I36" s="127" t="s">
        <v>274</v>
      </c>
      <c r="J36" s="126"/>
      <c r="K36" s="355" t="s">
        <v>3948</v>
      </c>
      <c r="L36" s="15"/>
      <c r="M36" s="15" t="s">
        <v>3949</v>
      </c>
      <c r="N36" s="15"/>
      <c r="O36" s="15" t="s">
        <v>12</v>
      </c>
      <c r="P36" s="15"/>
      <c r="Q36" s="15"/>
      <c r="R36" s="15" t="s">
        <v>3937</v>
      </c>
      <c r="S36" s="15"/>
      <c r="T36" s="15" t="s">
        <v>3950</v>
      </c>
      <c r="U36" s="15" t="s">
        <v>50</v>
      </c>
      <c r="V36" s="15"/>
      <c r="W36" s="129" t="s">
        <v>53</v>
      </c>
      <c r="X36" s="204"/>
      <c r="Y36" s="204"/>
    </row>
    <row r="37" spans="2:25" x14ac:dyDescent="0.15">
      <c r="B37" s="269"/>
      <c r="C37" s="5">
        <v>34</v>
      </c>
      <c r="D37" s="5">
        <v>34</v>
      </c>
      <c r="E37" s="3">
        <v>4</v>
      </c>
      <c r="F37" s="3">
        <v>25</v>
      </c>
      <c r="G37" s="264" t="s">
        <v>3951</v>
      </c>
      <c r="H37" s="127" t="s">
        <v>3952</v>
      </c>
      <c r="I37" s="127" t="s">
        <v>3953</v>
      </c>
      <c r="J37" s="126"/>
      <c r="K37" s="355" t="s">
        <v>3954</v>
      </c>
      <c r="L37" s="15"/>
      <c r="M37" s="15" t="s">
        <v>23</v>
      </c>
      <c r="N37" s="15"/>
      <c r="O37" s="15" t="s">
        <v>13</v>
      </c>
      <c r="P37" s="15"/>
      <c r="Q37" s="15"/>
      <c r="R37" s="15" t="s">
        <v>3937</v>
      </c>
      <c r="S37" s="15"/>
      <c r="T37" s="15" t="s">
        <v>3955</v>
      </c>
      <c r="U37" s="15" t="s">
        <v>50</v>
      </c>
      <c r="V37" s="15"/>
      <c r="W37" s="129" t="s">
        <v>53</v>
      </c>
      <c r="X37" s="204"/>
      <c r="Y37" s="204"/>
    </row>
    <row r="38" spans="2:25" x14ac:dyDescent="0.15">
      <c r="B38" s="269"/>
      <c r="C38" s="5">
        <v>35</v>
      </c>
      <c r="D38" s="5">
        <v>35</v>
      </c>
      <c r="E38" s="3">
        <v>4</v>
      </c>
      <c r="F38" s="3">
        <v>25</v>
      </c>
      <c r="G38" s="264" t="s">
        <v>3956</v>
      </c>
      <c r="H38" s="127" t="s">
        <v>268</v>
      </c>
      <c r="I38" s="127" t="s">
        <v>3957</v>
      </c>
      <c r="J38" s="126"/>
      <c r="K38" s="355" t="s">
        <v>3958</v>
      </c>
      <c r="L38" s="15"/>
      <c r="M38" s="15" t="s">
        <v>23</v>
      </c>
      <c r="N38" s="15"/>
      <c r="O38" s="15" t="s">
        <v>13</v>
      </c>
      <c r="P38" s="15"/>
      <c r="Q38" s="15"/>
      <c r="R38" s="15" t="s">
        <v>3937</v>
      </c>
      <c r="S38" s="15"/>
      <c r="T38" s="15" t="s">
        <v>3950</v>
      </c>
      <c r="U38" s="15" t="s">
        <v>50</v>
      </c>
      <c r="V38" s="15"/>
      <c r="W38" s="129" t="s">
        <v>53</v>
      </c>
      <c r="X38" s="204"/>
      <c r="Y38" s="204"/>
    </row>
    <row r="39" spans="2:25" x14ac:dyDescent="0.15">
      <c r="B39" s="269"/>
      <c r="C39" s="5">
        <v>36</v>
      </c>
      <c r="D39" s="5">
        <v>36</v>
      </c>
      <c r="E39" s="3">
        <v>4</v>
      </c>
      <c r="F39" s="3">
        <v>30</v>
      </c>
      <c r="G39" s="264" t="s">
        <v>3959</v>
      </c>
      <c r="H39" s="127" t="s">
        <v>3960</v>
      </c>
      <c r="I39" s="127" t="s">
        <v>3961</v>
      </c>
      <c r="J39" s="126"/>
      <c r="K39" s="355" t="s">
        <v>3962</v>
      </c>
      <c r="L39" s="15"/>
      <c r="M39" s="15" t="s">
        <v>3963</v>
      </c>
      <c r="N39" s="15"/>
      <c r="O39" s="15" t="s">
        <v>3964</v>
      </c>
      <c r="P39" s="15"/>
      <c r="Q39" s="15"/>
      <c r="R39" s="15" t="s">
        <v>3965</v>
      </c>
      <c r="S39" s="15"/>
      <c r="T39" s="15" t="s">
        <v>3938</v>
      </c>
      <c r="U39" s="15" t="s">
        <v>50</v>
      </c>
      <c r="V39" s="15"/>
      <c r="W39" s="129" t="s">
        <v>53</v>
      </c>
      <c r="X39" s="204"/>
      <c r="Y39" s="204"/>
    </row>
    <row r="40" spans="2:25" x14ac:dyDescent="0.15">
      <c r="B40" s="269"/>
      <c r="C40" s="5">
        <v>37</v>
      </c>
      <c r="D40" s="5">
        <v>37</v>
      </c>
      <c r="E40" s="3">
        <v>5</v>
      </c>
      <c r="F40" s="3">
        <v>3</v>
      </c>
      <c r="G40" s="264" t="s">
        <v>3966</v>
      </c>
      <c r="H40" s="127" t="s">
        <v>3960</v>
      </c>
      <c r="I40" s="127" t="s">
        <v>3679</v>
      </c>
      <c r="J40" s="126"/>
      <c r="K40" s="355" t="s">
        <v>3967</v>
      </c>
      <c r="L40" s="15"/>
      <c r="M40" s="15" t="s">
        <v>27</v>
      </c>
      <c r="N40" s="15"/>
      <c r="O40" s="15" t="s">
        <v>3964</v>
      </c>
      <c r="P40" s="15"/>
      <c r="Q40" s="15"/>
      <c r="R40" s="15" t="s">
        <v>3965</v>
      </c>
      <c r="S40" s="15"/>
      <c r="T40" s="15" t="s">
        <v>3968</v>
      </c>
      <c r="U40" s="15" t="s">
        <v>50</v>
      </c>
      <c r="V40" s="15"/>
      <c r="W40" s="129" t="s">
        <v>53</v>
      </c>
      <c r="X40" s="204"/>
      <c r="Y40" s="204"/>
    </row>
    <row r="41" spans="2:25" x14ac:dyDescent="0.15">
      <c r="B41" s="269"/>
      <c r="C41" s="5">
        <v>38</v>
      </c>
      <c r="D41" s="5">
        <v>38</v>
      </c>
      <c r="E41" s="3">
        <v>5</v>
      </c>
      <c r="F41" s="3">
        <v>3</v>
      </c>
      <c r="G41" s="264" t="s">
        <v>3969</v>
      </c>
      <c r="H41" s="127" t="s">
        <v>3960</v>
      </c>
      <c r="I41" s="127" t="s">
        <v>3970</v>
      </c>
      <c r="J41" s="126"/>
      <c r="K41" s="355" t="s">
        <v>3971</v>
      </c>
      <c r="L41" s="15"/>
      <c r="M41" s="15" t="s">
        <v>3972</v>
      </c>
      <c r="N41" s="15"/>
      <c r="O41" s="15" t="s">
        <v>143</v>
      </c>
      <c r="P41" s="15"/>
      <c r="Q41" s="15"/>
      <c r="R41" s="15" t="s">
        <v>3965</v>
      </c>
      <c r="S41" s="15"/>
      <c r="T41" s="15" t="s">
        <v>3973</v>
      </c>
      <c r="U41" s="15" t="s">
        <v>50</v>
      </c>
      <c r="V41" s="15"/>
      <c r="W41" s="129" t="s">
        <v>53</v>
      </c>
      <c r="X41" s="204"/>
      <c r="Y41" s="204"/>
    </row>
    <row r="42" spans="2:25" x14ac:dyDescent="0.15">
      <c r="B42" s="269"/>
      <c r="C42" s="5">
        <v>39</v>
      </c>
      <c r="D42" s="5">
        <v>39</v>
      </c>
      <c r="E42" s="3">
        <v>5</v>
      </c>
      <c r="F42" s="3">
        <v>5</v>
      </c>
      <c r="G42" s="264" t="s">
        <v>3974</v>
      </c>
      <c r="H42" s="127" t="s">
        <v>3975</v>
      </c>
      <c r="I42" s="127" t="s">
        <v>3976</v>
      </c>
      <c r="J42" s="126"/>
      <c r="K42" s="355" t="s">
        <v>3977</v>
      </c>
      <c r="L42" s="15"/>
      <c r="M42" s="15" t="s">
        <v>3978</v>
      </c>
      <c r="N42" s="15" t="s">
        <v>3979</v>
      </c>
      <c r="O42" s="15" t="s">
        <v>12</v>
      </c>
      <c r="P42" s="15"/>
      <c r="Q42" s="15"/>
      <c r="R42" s="15" t="s">
        <v>3980</v>
      </c>
      <c r="S42" s="15"/>
      <c r="T42" s="15"/>
      <c r="U42" s="15" t="s">
        <v>52</v>
      </c>
      <c r="V42" s="15" t="s">
        <v>3981</v>
      </c>
      <c r="W42" s="129" t="s">
        <v>53</v>
      </c>
      <c r="X42" s="204"/>
      <c r="Y42" s="204"/>
    </row>
    <row r="43" spans="2:25" x14ac:dyDescent="0.15">
      <c r="B43" s="269"/>
      <c r="C43" s="5">
        <v>40</v>
      </c>
      <c r="D43" s="5">
        <v>40</v>
      </c>
      <c r="E43" s="3">
        <v>4</v>
      </c>
      <c r="F43" s="3">
        <v>30</v>
      </c>
      <c r="G43" s="264" t="s">
        <v>3982</v>
      </c>
      <c r="H43" s="127" t="s">
        <v>3983</v>
      </c>
      <c r="I43" s="127" t="s">
        <v>3984</v>
      </c>
      <c r="J43" s="126"/>
      <c r="K43" s="355" t="s">
        <v>3985</v>
      </c>
      <c r="L43" s="15"/>
      <c r="M43" s="15" t="s">
        <v>3986</v>
      </c>
      <c r="N43" s="15"/>
      <c r="O43" s="15" t="s">
        <v>11</v>
      </c>
      <c r="P43" s="15"/>
      <c r="Q43" s="15"/>
      <c r="R43" s="15" t="s">
        <v>3965</v>
      </c>
      <c r="S43" s="15"/>
      <c r="T43" s="15" t="s">
        <v>3973</v>
      </c>
      <c r="U43" s="15" t="s">
        <v>50</v>
      </c>
      <c r="V43" s="15"/>
      <c r="W43" s="129" t="s">
        <v>53</v>
      </c>
      <c r="X43" s="204"/>
      <c r="Y43" s="204"/>
    </row>
    <row r="44" spans="2:25" x14ac:dyDescent="0.15">
      <c r="B44" s="269"/>
      <c r="C44" s="5">
        <v>41</v>
      </c>
      <c r="D44" s="5">
        <v>41</v>
      </c>
      <c r="E44" s="3">
        <v>5</v>
      </c>
      <c r="F44" s="3">
        <v>2</v>
      </c>
      <c r="G44" s="264" t="s">
        <v>3987</v>
      </c>
      <c r="H44" s="127" t="s">
        <v>3983</v>
      </c>
      <c r="I44" s="127" t="s">
        <v>3984</v>
      </c>
      <c r="J44" s="126"/>
      <c r="K44" s="355" t="s">
        <v>3988</v>
      </c>
      <c r="L44" s="15"/>
      <c r="M44" s="15" t="s">
        <v>3963</v>
      </c>
      <c r="N44" s="15"/>
      <c r="O44" s="15"/>
      <c r="P44" s="15" t="s">
        <v>40</v>
      </c>
      <c r="Q44" s="15"/>
      <c r="R44" s="15" t="s">
        <v>3965</v>
      </c>
      <c r="S44" s="15"/>
      <c r="T44" s="15" t="s">
        <v>3973</v>
      </c>
      <c r="U44" s="15" t="s">
        <v>50</v>
      </c>
      <c r="V44" s="15"/>
      <c r="W44" s="129" t="s">
        <v>53</v>
      </c>
      <c r="X44" s="204"/>
      <c r="Y44" s="204"/>
    </row>
    <row r="45" spans="2:25" x14ac:dyDescent="0.15">
      <c r="B45" s="269"/>
      <c r="C45" s="5">
        <v>42</v>
      </c>
      <c r="D45" s="5">
        <v>42</v>
      </c>
      <c r="E45" s="206">
        <v>4</v>
      </c>
      <c r="F45" s="3">
        <v>26</v>
      </c>
      <c r="G45" s="264" t="s">
        <v>3989</v>
      </c>
      <c r="H45" s="127" t="s">
        <v>3960</v>
      </c>
      <c r="I45" s="127" t="s">
        <v>3990</v>
      </c>
      <c r="J45" s="126"/>
      <c r="K45" s="355" t="s">
        <v>3991</v>
      </c>
      <c r="L45" s="15"/>
      <c r="M45" s="15" t="s">
        <v>3963</v>
      </c>
      <c r="N45" s="15"/>
      <c r="O45" s="15" t="s">
        <v>143</v>
      </c>
      <c r="P45" s="15"/>
      <c r="Q45" s="15"/>
      <c r="R45" s="15" t="s">
        <v>3965</v>
      </c>
      <c r="S45" s="15"/>
      <c r="T45" s="15"/>
      <c r="U45" s="15" t="s">
        <v>3978</v>
      </c>
      <c r="V45" s="15" t="s">
        <v>397</v>
      </c>
      <c r="W45" s="129" t="s">
        <v>53</v>
      </c>
      <c r="X45" s="204"/>
      <c r="Y45" s="204"/>
    </row>
    <row r="46" spans="2:25" x14ac:dyDescent="0.15">
      <c r="B46" s="269"/>
      <c r="C46" s="5">
        <v>43</v>
      </c>
      <c r="D46" s="5">
        <v>43</v>
      </c>
      <c r="E46" s="3">
        <v>4</v>
      </c>
      <c r="F46" s="3">
        <v>25</v>
      </c>
      <c r="G46" s="264" t="s">
        <v>3992</v>
      </c>
      <c r="H46" s="127" t="s">
        <v>3975</v>
      </c>
      <c r="I46" s="127" t="s">
        <v>3993</v>
      </c>
      <c r="J46" s="126"/>
      <c r="K46" s="355" t="s">
        <v>3994</v>
      </c>
      <c r="L46" s="15"/>
      <c r="M46" s="15" t="s">
        <v>3972</v>
      </c>
      <c r="N46" s="15"/>
      <c r="O46" s="15" t="s">
        <v>13</v>
      </c>
      <c r="P46" s="15"/>
      <c r="Q46" s="15"/>
      <c r="R46" s="15" t="s">
        <v>3965</v>
      </c>
      <c r="S46" s="15"/>
      <c r="T46" s="15" t="s">
        <v>3995</v>
      </c>
      <c r="U46" s="15" t="s">
        <v>50</v>
      </c>
      <c r="V46" s="15"/>
      <c r="W46" s="129" t="s">
        <v>53</v>
      </c>
      <c r="X46" s="204"/>
      <c r="Y46" s="204"/>
    </row>
    <row r="47" spans="2:25" x14ac:dyDescent="0.15">
      <c r="B47" s="269"/>
      <c r="C47" s="5">
        <v>44</v>
      </c>
      <c r="D47" s="5">
        <v>44</v>
      </c>
      <c r="E47" s="3">
        <v>4</v>
      </c>
      <c r="F47" s="3">
        <v>26</v>
      </c>
      <c r="G47" s="264" t="s">
        <v>3996</v>
      </c>
      <c r="H47" s="127" t="s">
        <v>138</v>
      </c>
      <c r="I47" s="127" t="s">
        <v>274</v>
      </c>
      <c r="J47" s="126"/>
      <c r="K47" s="355" t="s">
        <v>3997</v>
      </c>
      <c r="L47" s="15"/>
      <c r="M47" s="15" t="s">
        <v>3978</v>
      </c>
      <c r="N47" s="15" t="s">
        <v>3998</v>
      </c>
      <c r="O47" s="15" t="s">
        <v>12</v>
      </c>
      <c r="P47" s="15"/>
      <c r="Q47" s="15"/>
      <c r="R47" s="15" t="s">
        <v>3999</v>
      </c>
      <c r="S47" s="15"/>
      <c r="T47" s="15" t="s">
        <v>4000</v>
      </c>
      <c r="U47" s="15" t="s">
        <v>51</v>
      </c>
      <c r="V47" s="15" t="s">
        <v>4001</v>
      </c>
      <c r="W47" s="129" t="s">
        <v>53</v>
      </c>
      <c r="X47" s="204"/>
      <c r="Y47" s="204"/>
    </row>
    <row r="48" spans="2:25" x14ac:dyDescent="0.15">
      <c r="B48" s="269"/>
      <c r="C48" s="5">
        <v>45</v>
      </c>
      <c r="D48" s="5">
        <v>45</v>
      </c>
      <c r="E48" s="3">
        <v>5</v>
      </c>
      <c r="F48" s="3">
        <v>2</v>
      </c>
      <c r="G48" s="264" t="s">
        <v>4002</v>
      </c>
      <c r="H48" s="127" t="s">
        <v>3975</v>
      </c>
      <c r="I48" s="127" t="s">
        <v>3976</v>
      </c>
      <c r="J48" s="126"/>
      <c r="K48" s="355" t="s">
        <v>4003</v>
      </c>
      <c r="L48" s="15"/>
      <c r="M48" s="15" t="s">
        <v>3972</v>
      </c>
      <c r="N48" s="15"/>
      <c r="O48" s="15" t="s">
        <v>13</v>
      </c>
      <c r="P48" s="15"/>
      <c r="Q48" s="15"/>
      <c r="R48" s="15" t="s">
        <v>3965</v>
      </c>
      <c r="S48" s="15"/>
      <c r="T48" s="15" t="s">
        <v>4004</v>
      </c>
      <c r="U48" s="15" t="s">
        <v>50</v>
      </c>
      <c r="V48" s="15"/>
      <c r="W48" s="129" t="s">
        <v>53</v>
      </c>
      <c r="X48" s="204"/>
      <c r="Y48" s="204"/>
    </row>
    <row r="49" spans="2:25" x14ac:dyDescent="0.15">
      <c r="B49" s="269"/>
      <c r="C49" s="5">
        <v>46</v>
      </c>
      <c r="D49" s="5">
        <v>46</v>
      </c>
      <c r="E49" s="3">
        <v>5</v>
      </c>
      <c r="F49" s="3">
        <v>4</v>
      </c>
      <c r="G49" s="264" t="s">
        <v>4005</v>
      </c>
      <c r="H49" s="127" t="s">
        <v>3960</v>
      </c>
      <c r="I49" s="127" t="s">
        <v>4006</v>
      </c>
      <c r="J49" s="126"/>
      <c r="K49" s="355" t="s">
        <v>4007</v>
      </c>
      <c r="L49" s="15"/>
      <c r="M49" s="15" t="s">
        <v>3986</v>
      </c>
      <c r="N49" s="15"/>
      <c r="O49" s="15" t="s">
        <v>13</v>
      </c>
      <c r="P49" s="15"/>
      <c r="Q49" s="15"/>
      <c r="R49" s="15" t="s">
        <v>3965</v>
      </c>
      <c r="S49" s="15"/>
      <c r="T49" s="15"/>
      <c r="U49" s="15" t="s">
        <v>50</v>
      </c>
      <c r="V49" s="15"/>
      <c r="W49" s="129" t="s">
        <v>53</v>
      </c>
      <c r="X49" s="204"/>
      <c r="Y49" s="204"/>
    </row>
    <row r="50" spans="2:25" x14ac:dyDescent="0.15">
      <c r="B50" s="269"/>
      <c r="C50" s="5">
        <v>47</v>
      </c>
      <c r="D50" s="5">
        <v>47</v>
      </c>
      <c r="E50" s="3">
        <v>5</v>
      </c>
      <c r="F50" s="3">
        <v>4</v>
      </c>
      <c r="G50" s="264" t="s">
        <v>4008</v>
      </c>
      <c r="H50" s="127" t="s">
        <v>3960</v>
      </c>
      <c r="I50" s="127" t="s">
        <v>4006</v>
      </c>
      <c r="J50" s="126"/>
      <c r="K50" s="355" t="s">
        <v>4009</v>
      </c>
      <c r="L50" s="15"/>
      <c r="M50" s="15" t="s">
        <v>3986</v>
      </c>
      <c r="N50" s="15"/>
      <c r="O50" s="15" t="s">
        <v>13</v>
      </c>
      <c r="P50" s="15"/>
      <c r="Q50" s="15"/>
      <c r="R50" s="15" t="s">
        <v>3965</v>
      </c>
      <c r="S50" s="15"/>
      <c r="T50" s="15"/>
      <c r="U50" s="15" t="s">
        <v>50</v>
      </c>
      <c r="V50" s="15"/>
      <c r="W50" s="129" t="s">
        <v>53</v>
      </c>
      <c r="X50" s="204"/>
      <c r="Y50" s="204"/>
    </row>
    <row r="51" spans="2:25" x14ac:dyDescent="0.15">
      <c r="B51" s="269"/>
      <c r="C51" s="5">
        <v>48</v>
      </c>
      <c r="D51" s="5">
        <v>48</v>
      </c>
      <c r="E51" s="3">
        <v>4</v>
      </c>
      <c r="F51" s="3">
        <v>28</v>
      </c>
      <c r="G51" s="264" t="s">
        <v>4010</v>
      </c>
      <c r="H51" s="127" t="s">
        <v>3960</v>
      </c>
      <c r="I51" s="127" t="s">
        <v>4006</v>
      </c>
      <c r="J51" s="126"/>
      <c r="K51" s="355" t="s">
        <v>4011</v>
      </c>
      <c r="L51" s="15"/>
      <c r="M51" s="15" t="s">
        <v>3978</v>
      </c>
      <c r="N51" s="15" t="s">
        <v>3979</v>
      </c>
      <c r="O51" s="15" t="s">
        <v>3964</v>
      </c>
      <c r="P51" s="15"/>
      <c r="Q51" s="15"/>
      <c r="R51" s="15"/>
      <c r="S51" s="15" t="s">
        <v>49</v>
      </c>
      <c r="T51" s="15" t="s">
        <v>4012</v>
      </c>
      <c r="U51" s="15" t="s">
        <v>52</v>
      </c>
      <c r="V51" s="15"/>
      <c r="W51" s="129" t="s">
        <v>53</v>
      </c>
      <c r="X51" s="204"/>
      <c r="Y51" s="204"/>
    </row>
    <row r="52" spans="2:25" x14ac:dyDescent="0.15">
      <c r="B52" s="269"/>
      <c r="C52" s="5">
        <v>49</v>
      </c>
      <c r="D52" s="5">
        <v>49</v>
      </c>
      <c r="E52" s="3">
        <v>5</v>
      </c>
      <c r="F52" s="3">
        <v>4</v>
      </c>
      <c r="G52" s="264" t="s">
        <v>3964</v>
      </c>
      <c r="H52" s="127" t="s">
        <v>3960</v>
      </c>
      <c r="I52" s="127" t="s">
        <v>4013</v>
      </c>
      <c r="J52" s="126"/>
      <c r="K52" s="355" t="s">
        <v>4014</v>
      </c>
      <c r="L52" s="15"/>
      <c r="M52" s="15" t="s">
        <v>3986</v>
      </c>
      <c r="N52" s="15"/>
      <c r="O52" s="15" t="s">
        <v>3964</v>
      </c>
      <c r="P52" s="15"/>
      <c r="Q52" s="15"/>
      <c r="R52" s="15" t="s">
        <v>3978</v>
      </c>
      <c r="S52" s="15"/>
      <c r="T52" s="15" t="s">
        <v>4015</v>
      </c>
      <c r="U52" s="15" t="s">
        <v>16</v>
      </c>
      <c r="V52" s="15" t="s">
        <v>4016</v>
      </c>
      <c r="W52" s="129" t="s">
        <v>16</v>
      </c>
      <c r="X52" s="204"/>
      <c r="Y52" s="204"/>
    </row>
    <row r="53" spans="2:25" x14ac:dyDescent="0.15">
      <c r="B53" s="269"/>
      <c r="C53" s="5">
        <v>50</v>
      </c>
      <c r="D53" s="5">
        <v>50</v>
      </c>
      <c r="E53" s="3">
        <v>5</v>
      </c>
      <c r="F53" s="3">
        <v>2</v>
      </c>
      <c r="G53" s="264" t="s">
        <v>4017</v>
      </c>
      <c r="H53" s="127" t="s">
        <v>3960</v>
      </c>
      <c r="I53" s="127" t="s">
        <v>4018</v>
      </c>
      <c r="J53" s="126"/>
      <c r="K53" s="355" t="s">
        <v>4019</v>
      </c>
      <c r="L53" s="15"/>
      <c r="M53" s="15" t="s">
        <v>3972</v>
      </c>
      <c r="N53" s="15"/>
      <c r="O53" s="15" t="s">
        <v>12</v>
      </c>
      <c r="P53" s="15"/>
      <c r="Q53" s="15"/>
      <c r="R53" s="15" t="s">
        <v>3965</v>
      </c>
      <c r="S53" s="15"/>
      <c r="T53" s="15"/>
      <c r="U53" s="15" t="s">
        <v>50</v>
      </c>
      <c r="V53" s="15"/>
      <c r="W53" s="129" t="s">
        <v>53</v>
      </c>
      <c r="X53" s="204"/>
      <c r="Y53" s="204"/>
    </row>
    <row r="54" spans="2:25" x14ac:dyDescent="0.15">
      <c r="B54" s="269"/>
      <c r="C54" s="5">
        <v>51</v>
      </c>
      <c r="D54" s="5">
        <v>51</v>
      </c>
      <c r="E54" s="3">
        <v>4</v>
      </c>
      <c r="F54" s="3">
        <v>29</v>
      </c>
      <c r="G54" s="264" t="s">
        <v>4020</v>
      </c>
      <c r="H54" s="127" t="s">
        <v>3960</v>
      </c>
      <c r="I54" s="127" t="s">
        <v>4018</v>
      </c>
      <c r="J54" s="126"/>
      <c r="K54" s="355" t="s">
        <v>4021</v>
      </c>
      <c r="L54" s="15"/>
      <c r="M54" s="15" t="s">
        <v>3972</v>
      </c>
      <c r="N54" s="15"/>
      <c r="O54" s="15" t="s">
        <v>12</v>
      </c>
      <c r="P54" s="15"/>
      <c r="Q54" s="15"/>
      <c r="R54" s="15" t="s">
        <v>3965</v>
      </c>
      <c r="S54" s="15"/>
      <c r="T54" s="15" t="s">
        <v>4022</v>
      </c>
      <c r="U54" s="15" t="s">
        <v>50</v>
      </c>
      <c r="V54" s="15"/>
      <c r="W54" s="129" t="s">
        <v>53</v>
      </c>
      <c r="X54" s="204"/>
      <c r="Y54" s="204"/>
    </row>
    <row r="55" spans="2:25" x14ac:dyDescent="0.15">
      <c r="B55" s="269"/>
      <c r="C55" s="5">
        <v>52</v>
      </c>
      <c r="D55" s="5">
        <v>52</v>
      </c>
      <c r="E55" s="3">
        <v>4</v>
      </c>
      <c r="F55" s="3">
        <v>28</v>
      </c>
      <c r="G55" s="264" t="s">
        <v>4023</v>
      </c>
      <c r="H55" s="127" t="s">
        <v>3960</v>
      </c>
      <c r="I55" s="127" t="s">
        <v>4018</v>
      </c>
      <c r="J55" s="126"/>
      <c r="K55" s="355" t="s">
        <v>4024</v>
      </c>
      <c r="L55" s="15"/>
      <c r="M55" s="15" t="s">
        <v>3986</v>
      </c>
      <c r="N55" s="15"/>
      <c r="O55" s="15" t="s">
        <v>13</v>
      </c>
      <c r="P55" s="15"/>
      <c r="Q55" s="15"/>
      <c r="R55" s="15" t="s">
        <v>3965</v>
      </c>
      <c r="S55" s="15"/>
      <c r="T55" s="15"/>
      <c r="U55" s="15" t="s">
        <v>50</v>
      </c>
      <c r="V55" s="15"/>
      <c r="W55" s="129" t="s">
        <v>53</v>
      </c>
      <c r="X55" s="204"/>
      <c r="Y55" s="204"/>
    </row>
    <row r="56" spans="2:25" x14ac:dyDescent="0.15">
      <c r="B56" s="269"/>
      <c r="C56" s="5">
        <v>53</v>
      </c>
      <c r="D56" s="5">
        <v>53</v>
      </c>
      <c r="E56" s="3">
        <v>5</v>
      </c>
      <c r="F56" s="3">
        <v>9</v>
      </c>
      <c r="G56" s="264" t="s">
        <v>4025</v>
      </c>
      <c r="H56" s="127" t="s">
        <v>4026</v>
      </c>
      <c r="I56" s="127" t="s">
        <v>4027</v>
      </c>
      <c r="J56" s="126"/>
      <c r="K56" s="355" t="s">
        <v>4028</v>
      </c>
      <c r="L56" s="15"/>
      <c r="M56" s="15" t="s">
        <v>4029</v>
      </c>
      <c r="N56" s="15"/>
      <c r="O56" s="15" t="s">
        <v>12</v>
      </c>
      <c r="P56" s="15"/>
      <c r="Q56" s="15"/>
      <c r="R56" s="15" t="s">
        <v>4030</v>
      </c>
      <c r="S56" s="15"/>
      <c r="T56" s="15" t="s">
        <v>4031</v>
      </c>
      <c r="U56" s="15" t="s">
        <v>16</v>
      </c>
      <c r="V56" s="15" t="s">
        <v>397</v>
      </c>
      <c r="W56" s="129" t="s">
        <v>53</v>
      </c>
      <c r="X56" s="204"/>
      <c r="Y56" s="204"/>
    </row>
    <row r="57" spans="2:25" x14ac:dyDescent="0.15">
      <c r="B57" s="269"/>
      <c r="C57" s="5">
        <v>54</v>
      </c>
      <c r="D57" s="5">
        <v>54</v>
      </c>
      <c r="E57" s="3">
        <v>5</v>
      </c>
      <c r="F57" s="3">
        <v>10</v>
      </c>
      <c r="G57" s="264" t="s">
        <v>4032</v>
      </c>
      <c r="H57" s="127" t="s">
        <v>4026</v>
      </c>
      <c r="I57" s="127" t="s">
        <v>4027</v>
      </c>
      <c r="J57" s="126"/>
      <c r="K57" s="355" t="s">
        <v>4033</v>
      </c>
      <c r="L57" s="15"/>
      <c r="M57" s="15" t="s">
        <v>31</v>
      </c>
      <c r="N57" s="15"/>
      <c r="O57" s="15" t="s">
        <v>12</v>
      </c>
      <c r="P57" s="15"/>
      <c r="Q57" s="15"/>
      <c r="R57" s="15" t="s">
        <v>45</v>
      </c>
      <c r="S57" s="15"/>
      <c r="T57" s="15"/>
      <c r="U57" s="15" t="s">
        <v>16</v>
      </c>
      <c r="V57" s="15" t="s">
        <v>397</v>
      </c>
      <c r="W57" s="129" t="s">
        <v>53</v>
      </c>
      <c r="X57" s="204"/>
      <c r="Y57" s="204"/>
    </row>
    <row r="58" spans="2:25" x14ac:dyDescent="0.15">
      <c r="B58" s="269"/>
      <c r="C58" s="5">
        <v>55</v>
      </c>
      <c r="D58" s="5">
        <v>55</v>
      </c>
      <c r="E58" s="3">
        <v>5</v>
      </c>
      <c r="F58" s="3">
        <v>9</v>
      </c>
      <c r="G58" s="264" t="s">
        <v>4034</v>
      </c>
      <c r="H58" s="127" t="s">
        <v>140</v>
      </c>
      <c r="I58" s="127" t="s">
        <v>260</v>
      </c>
      <c r="J58" s="126"/>
      <c r="K58" s="355" t="s">
        <v>4035</v>
      </c>
      <c r="L58" s="15"/>
      <c r="M58" s="15" t="s">
        <v>16</v>
      </c>
      <c r="N58" s="15" t="s">
        <v>4036</v>
      </c>
      <c r="O58" s="15" t="s">
        <v>13</v>
      </c>
      <c r="P58" s="15"/>
      <c r="Q58" s="15"/>
      <c r="R58" s="15" t="s">
        <v>4030</v>
      </c>
      <c r="S58" s="15"/>
      <c r="T58" s="15"/>
      <c r="U58" s="15" t="s">
        <v>50</v>
      </c>
      <c r="V58" s="15"/>
      <c r="W58" s="129" t="s">
        <v>53</v>
      </c>
      <c r="X58" s="204"/>
      <c r="Y58" s="204"/>
    </row>
    <row r="59" spans="2:25" x14ac:dyDescent="0.15">
      <c r="B59" s="269"/>
      <c r="C59" s="5">
        <v>56</v>
      </c>
      <c r="D59" s="5">
        <v>56</v>
      </c>
      <c r="E59" s="3">
        <v>5</v>
      </c>
      <c r="F59" s="3">
        <v>9</v>
      </c>
      <c r="G59" s="264" t="s">
        <v>4037</v>
      </c>
      <c r="H59" s="127" t="s">
        <v>140</v>
      </c>
      <c r="I59" s="127" t="s">
        <v>260</v>
      </c>
      <c r="J59" s="126"/>
      <c r="K59" s="355" t="s">
        <v>4038</v>
      </c>
      <c r="L59" s="15"/>
      <c r="M59" s="15" t="s">
        <v>4039</v>
      </c>
      <c r="N59" s="15" t="s">
        <v>4040</v>
      </c>
      <c r="O59" s="15"/>
      <c r="P59" s="15"/>
      <c r="Q59" s="15" t="s">
        <v>4041</v>
      </c>
      <c r="R59" s="15" t="s">
        <v>4030</v>
      </c>
      <c r="S59" s="15"/>
      <c r="T59" s="15" t="s">
        <v>4042</v>
      </c>
      <c r="U59" s="15" t="s">
        <v>50</v>
      </c>
      <c r="V59" s="15"/>
      <c r="W59" s="129" t="s">
        <v>53</v>
      </c>
      <c r="X59" s="204"/>
      <c r="Y59" s="204"/>
    </row>
    <row r="60" spans="2:25" x14ac:dyDescent="0.15">
      <c r="B60" s="269"/>
      <c r="C60" s="5">
        <v>57</v>
      </c>
      <c r="D60" s="5">
        <v>57</v>
      </c>
      <c r="E60" s="3">
        <v>5</v>
      </c>
      <c r="F60" s="3">
        <v>8</v>
      </c>
      <c r="G60" s="264" t="s">
        <v>4043</v>
      </c>
      <c r="H60" s="127" t="s">
        <v>140</v>
      </c>
      <c r="I60" s="127" t="s">
        <v>260</v>
      </c>
      <c r="J60" s="126"/>
      <c r="K60" s="355" t="s">
        <v>4044</v>
      </c>
      <c r="L60" s="15"/>
      <c r="M60" s="15" t="s">
        <v>4029</v>
      </c>
      <c r="N60" s="15"/>
      <c r="O60" s="15" t="s">
        <v>13</v>
      </c>
      <c r="P60" s="15"/>
      <c r="Q60" s="15"/>
      <c r="R60" s="15" t="s">
        <v>4030</v>
      </c>
      <c r="S60" s="15"/>
      <c r="T60" s="15" t="s">
        <v>4031</v>
      </c>
      <c r="U60" s="15" t="s">
        <v>50</v>
      </c>
      <c r="V60" s="15"/>
      <c r="W60" s="129" t="s">
        <v>53</v>
      </c>
      <c r="X60" s="204"/>
      <c r="Y60" s="204"/>
    </row>
    <row r="61" spans="2:25" x14ac:dyDescent="0.15">
      <c r="B61" s="269"/>
      <c r="C61" s="5">
        <v>58</v>
      </c>
      <c r="D61" s="5">
        <v>58</v>
      </c>
      <c r="E61" s="3">
        <v>5</v>
      </c>
      <c r="F61" s="3">
        <v>6</v>
      </c>
      <c r="G61" s="264" t="s">
        <v>4045</v>
      </c>
      <c r="H61" s="127" t="s">
        <v>140</v>
      </c>
      <c r="I61" s="127" t="s">
        <v>260</v>
      </c>
      <c r="J61" s="126"/>
      <c r="K61" s="355" t="s">
        <v>4046</v>
      </c>
      <c r="L61" s="15"/>
      <c r="M61" s="15" t="s">
        <v>4047</v>
      </c>
      <c r="N61" s="15" t="s">
        <v>4048</v>
      </c>
      <c r="O61" s="15" t="s">
        <v>143</v>
      </c>
      <c r="P61" s="15"/>
      <c r="Q61" s="15"/>
      <c r="R61" s="15" t="s">
        <v>44</v>
      </c>
      <c r="S61" s="15"/>
      <c r="T61" s="15" t="s">
        <v>4049</v>
      </c>
      <c r="U61" s="15" t="s">
        <v>4047</v>
      </c>
      <c r="V61" s="15" t="s">
        <v>4050</v>
      </c>
      <c r="W61" s="129" t="s">
        <v>53</v>
      </c>
      <c r="X61" s="204"/>
      <c r="Y61" s="204"/>
    </row>
    <row r="62" spans="2:25" x14ac:dyDescent="0.15">
      <c r="B62" s="269"/>
      <c r="C62" s="5">
        <v>59</v>
      </c>
      <c r="D62" s="5">
        <v>59</v>
      </c>
      <c r="E62" s="3">
        <v>5</v>
      </c>
      <c r="F62" s="3">
        <v>8</v>
      </c>
      <c r="G62" s="264" t="s">
        <v>4051</v>
      </c>
      <c r="H62" s="127" t="s">
        <v>4052</v>
      </c>
      <c r="I62" s="127" t="s">
        <v>260</v>
      </c>
      <c r="J62" s="126"/>
      <c r="K62" s="355" t="s">
        <v>4053</v>
      </c>
      <c r="L62" s="15"/>
      <c r="M62" s="15" t="s">
        <v>4039</v>
      </c>
      <c r="N62" s="15"/>
      <c r="O62" s="15" t="s">
        <v>13</v>
      </c>
      <c r="P62" s="15"/>
      <c r="Q62" s="15"/>
      <c r="R62" s="15" t="s">
        <v>4030</v>
      </c>
      <c r="S62" s="15"/>
      <c r="T62" s="15" t="s">
        <v>4031</v>
      </c>
      <c r="U62" s="15" t="s">
        <v>50</v>
      </c>
      <c r="V62" s="15"/>
      <c r="W62" s="129" t="s">
        <v>53</v>
      </c>
      <c r="X62" s="204"/>
      <c r="Y62" s="204"/>
    </row>
    <row r="63" spans="2:25" x14ac:dyDescent="0.15">
      <c r="B63" s="269"/>
      <c r="C63" s="5">
        <v>60</v>
      </c>
      <c r="D63" s="5">
        <v>60</v>
      </c>
      <c r="E63" s="3">
        <v>5</v>
      </c>
      <c r="F63" s="3">
        <v>9</v>
      </c>
      <c r="G63" s="264" t="s">
        <v>4054</v>
      </c>
      <c r="H63" s="127" t="s">
        <v>4055</v>
      </c>
      <c r="I63" s="127" t="s">
        <v>4056</v>
      </c>
      <c r="J63" s="126"/>
      <c r="K63" s="355" t="s">
        <v>4057</v>
      </c>
      <c r="L63" s="15"/>
      <c r="M63" s="15" t="s">
        <v>4039</v>
      </c>
      <c r="N63" s="15"/>
      <c r="O63" s="15" t="s">
        <v>4058</v>
      </c>
      <c r="P63" s="15"/>
      <c r="Q63" s="15"/>
      <c r="R63" s="15" t="s">
        <v>4030</v>
      </c>
      <c r="S63" s="15"/>
      <c r="T63" s="15" t="s">
        <v>4042</v>
      </c>
      <c r="U63" s="15" t="s">
        <v>50</v>
      </c>
      <c r="V63" s="15"/>
      <c r="W63" s="129" t="s">
        <v>53</v>
      </c>
      <c r="X63" s="204"/>
      <c r="Y63" s="204"/>
    </row>
    <row r="64" spans="2:25" x14ac:dyDescent="0.15">
      <c r="B64" s="269"/>
      <c r="C64" s="5">
        <v>61</v>
      </c>
      <c r="D64" s="5">
        <v>61</v>
      </c>
      <c r="E64" s="3">
        <v>5</v>
      </c>
      <c r="F64" s="3">
        <v>9</v>
      </c>
      <c r="G64" s="264" t="s">
        <v>4059</v>
      </c>
      <c r="H64" s="127" t="s">
        <v>4055</v>
      </c>
      <c r="I64" s="127" t="s">
        <v>4060</v>
      </c>
      <c r="J64" s="126"/>
      <c r="K64" s="355" t="s">
        <v>4061</v>
      </c>
      <c r="L64" s="15"/>
      <c r="M64" s="15" t="s">
        <v>4039</v>
      </c>
      <c r="N64" s="15"/>
      <c r="O64" s="15"/>
      <c r="P64" s="15" t="s">
        <v>32</v>
      </c>
      <c r="Q64" s="15"/>
      <c r="R64" s="15" t="s">
        <v>4047</v>
      </c>
      <c r="S64" s="15"/>
      <c r="T64" s="15" t="s">
        <v>4062</v>
      </c>
      <c r="U64" s="15" t="s">
        <v>50</v>
      </c>
      <c r="V64" s="15" t="s">
        <v>4063</v>
      </c>
      <c r="W64" s="129" t="s">
        <v>53</v>
      </c>
      <c r="X64" s="204"/>
      <c r="Y64" s="204"/>
    </row>
    <row r="65" spans="2:25" x14ac:dyDescent="0.15">
      <c r="B65" s="269"/>
      <c r="C65" s="5">
        <v>62</v>
      </c>
      <c r="D65" s="5">
        <v>62</v>
      </c>
      <c r="E65" s="3">
        <v>5</v>
      </c>
      <c r="F65" s="3">
        <v>10</v>
      </c>
      <c r="G65" s="264" t="s">
        <v>4064</v>
      </c>
      <c r="H65" s="127" t="s">
        <v>138</v>
      </c>
      <c r="I65" s="127" t="s">
        <v>4065</v>
      </c>
      <c r="J65" s="126"/>
      <c r="K65" s="355" t="s">
        <v>4066</v>
      </c>
      <c r="L65" s="15"/>
      <c r="M65" s="15" t="s">
        <v>4039</v>
      </c>
      <c r="N65" s="15"/>
      <c r="O65" s="15"/>
      <c r="P65" s="15" t="s">
        <v>32</v>
      </c>
      <c r="Q65" s="15"/>
      <c r="R65" s="15" t="s">
        <v>4030</v>
      </c>
      <c r="S65" s="15"/>
      <c r="T65" s="15" t="s">
        <v>289</v>
      </c>
      <c r="U65" s="15" t="s">
        <v>50</v>
      </c>
      <c r="V65" s="15"/>
      <c r="W65" s="129" t="s">
        <v>53</v>
      </c>
      <c r="X65" s="204"/>
      <c r="Y65" s="204"/>
    </row>
    <row r="66" spans="2:25" x14ac:dyDescent="0.15">
      <c r="B66" s="269"/>
      <c r="C66" s="5">
        <v>63</v>
      </c>
      <c r="D66" s="5">
        <v>63</v>
      </c>
      <c r="E66" s="3">
        <v>5</v>
      </c>
      <c r="F66" s="3">
        <v>12</v>
      </c>
      <c r="G66" s="264" t="s">
        <v>4067</v>
      </c>
      <c r="H66" s="127" t="s">
        <v>138</v>
      </c>
      <c r="I66" s="127" t="s">
        <v>4027</v>
      </c>
      <c r="J66" s="126"/>
      <c r="K66" s="355" t="s">
        <v>4068</v>
      </c>
      <c r="L66" s="15"/>
      <c r="M66" s="15" t="s">
        <v>4069</v>
      </c>
      <c r="N66" s="15"/>
      <c r="O66" s="15" t="s">
        <v>13</v>
      </c>
      <c r="P66" s="15"/>
      <c r="Q66" s="15"/>
      <c r="R66" s="15" t="s">
        <v>4030</v>
      </c>
      <c r="S66" s="15"/>
      <c r="T66" s="15" t="s">
        <v>4070</v>
      </c>
      <c r="U66" s="15" t="s">
        <v>50</v>
      </c>
      <c r="V66" s="15"/>
      <c r="W66" s="129" t="s">
        <v>53</v>
      </c>
      <c r="X66" s="204"/>
      <c r="Y66" s="204"/>
    </row>
    <row r="67" spans="2:25" x14ac:dyDescent="0.15">
      <c r="B67" s="269"/>
      <c r="C67" s="5">
        <v>64</v>
      </c>
      <c r="D67" s="5">
        <v>64</v>
      </c>
      <c r="E67" s="3">
        <v>5</v>
      </c>
      <c r="F67" s="3">
        <v>10</v>
      </c>
      <c r="G67" s="264" t="s">
        <v>4071</v>
      </c>
      <c r="H67" s="127" t="s">
        <v>4052</v>
      </c>
      <c r="I67" s="127" t="s">
        <v>4072</v>
      </c>
      <c r="J67" s="126"/>
      <c r="K67" s="355" t="s">
        <v>4073</v>
      </c>
      <c r="L67" s="15"/>
      <c r="M67" s="15" t="s">
        <v>4029</v>
      </c>
      <c r="N67" s="15"/>
      <c r="O67" s="15" t="s">
        <v>12</v>
      </c>
      <c r="P67" s="15"/>
      <c r="Q67" s="15"/>
      <c r="R67" s="15" t="s">
        <v>4030</v>
      </c>
      <c r="S67" s="15"/>
      <c r="T67" s="15" t="s">
        <v>4074</v>
      </c>
      <c r="U67" s="15" t="s">
        <v>50</v>
      </c>
      <c r="V67" s="15"/>
      <c r="W67" s="129" t="s">
        <v>53</v>
      </c>
      <c r="X67" s="204"/>
      <c r="Y67" s="204"/>
    </row>
    <row r="68" spans="2:25" x14ac:dyDescent="0.15">
      <c r="B68" s="269"/>
      <c r="C68" s="5">
        <v>65</v>
      </c>
      <c r="D68" s="5">
        <v>65</v>
      </c>
      <c r="E68" s="3">
        <v>5</v>
      </c>
      <c r="F68" s="3">
        <v>11</v>
      </c>
      <c r="G68" s="264" t="s">
        <v>4075</v>
      </c>
      <c r="H68" s="127" t="s">
        <v>4076</v>
      </c>
      <c r="I68" s="127" t="s">
        <v>260</v>
      </c>
      <c r="J68" s="126"/>
      <c r="K68" s="355" t="s">
        <v>4077</v>
      </c>
      <c r="L68" s="15"/>
      <c r="M68" s="15" t="s">
        <v>4078</v>
      </c>
      <c r="N68" s="15"/>
      <c r="O68" s="15" t="s">
        <v>11</v>
      </c>
      <c r="P68" s="15"/>
      <c r="Q68" s="15"/>
      <c r="R68" s="15" t="s">
        <v>4079</v>
      </c>
      <c r="S68" s="15"/>
      <c r="T68" s="15" t="s">
        <v>4080</v>
      </c>
      <c r="U68" s="15" t="s">
        <v>50</v>
      </c>
      <c r="V68" s="15"/>
      <c r="W68" s="129" t="s">
        <v>53</v>
      </c>
      <c r="X68" s="204"/>
      <c r="Y68" s="204"/>
    </row>
    <row r="69" spans="2:25" x14ac:dyDescent="0.15">
      <c r="B69" s="269"/>
      <c r="C69" s="5">
        <v>66</v>
      </c>
      <c r="D69" s="5">
        <v>66</v>
      </c>
      <c r="E69" s="3">
        <v>5</v>
      </c>
      <c r="F69" s="3">
        <v>11</v>
      </c>
      <c r="G69" s="264" t="s">
        <v>4081</v>
      </c>
      <c r="H69" s="127" t="s">
        <v>4076</v>
      </c>
      <c r="I69" s="127" t="s">
        <v>260</v>
      </c>
      <c r="J69" s="126"/>
      <c r="K69" s="355" t="s">
        <v>4082</v>
      </c>
      <c r="L69" s="15"/>
      <c r="M69" s="15" t="s">
        <v>16</v>
      </c>
      <c r="N69" s="15" t="s">
        <v>4083</v>
      </c>
      <c r="O69" s="15" t="s">
        <v>12</v>
      </c>
      <c r="P69" s="15"/>
      <c r="Q69" s="15"/>
      <c r="R69" s="15" t="s">
        <v>4079</v>
      </c>
      <c r="S69" s="15"/>
      <c r="T69" s="15" t="s">
        <v>4080</v>
      </c>
      <c r="U69" s="15" t="s">
        <v>50</v>
      </c>
      <c r="V69" s="15"/>
      <c r="W69" s="129" t="s">
        <v>53</v>
      </c>
      <c r="X69" s="204"/>
      <c r="Y69" s="204"/>
    </row>
    <row r="70" spans="2:25" x14ac:dyDescent="0.15">
      <c r="B70" s="269"/>
      <c r="C70" s="5">
        <v>67</v>
      </c>
      <c r="D70" s="5">
        <v>67</v>
      </c>
      <c r="E70" s="3">
        <v>5</v>
      </c>
      <c r="F70" s="3">
        <v>12</v>
      </c>
      <c r="G70" s="264" t="s">
        <v>4084</v>
      </c>
      <c r="H70" s="127" t="s">
        <v>140</v>
      </c>
      <c r="I70" s="127" t="s">
        <v>260</v>
      </c>
      <c r="J70" s="126"/>
      <c r="K70" s="355" t="s">
        <v>4085</v>
      </c>
      <c r="L70" s="15"/>
      <c r="M70" s="15" t="s">
        <v>4078</v>
      </c>
      <c r="N70" s="15"/>
      <c r="O70" s="15" t="s">
        <v>13</v>
      </c>
      <c r="P70" s="15"/>
      <c r="Q70" s="15"/>
      <c r="R70" s="15" t="s">
        <v>4079</v>
      </c>
      <c r="S70" s="15"/>
      <c r="T70" s="15" t="s">
        <v>289</v>
      </c>
      <c r="U70" s="15" t="s">
        <v>50</v>
      </c>
      <c r="V70" s="15"/>
      <c r="W70" s="129" t="s">
        <v>53</v>
      </c>
      <c r="X70" s="204"/>
      <c r="Y70" s="204"/>
    </row>
    <row r="71" spans="2:25" x14ac:dyDescent="0.15">
      <c r="B71" s="269"/>
      <c r="C71" s="5">
        <v>68</v>
      </c>
      <c r="D71" s="5">
        <v>68</v>
      </c>
      <c r="E71" s="3">
        <v>5</v>
      </c>
      <c r="F71" s="3">
        <v>13</v>
      </c>
      <c r="G71" s="264" t="s">
        <v>4086</v>
      </c>
      <c r="H71" s="127" t="s">
        <v>4087</v>
      </c>
      <c r="I71" s="127" t="s">
        <v>4088</v>
      </c>
      <c r="J71" s="126"/>
      <c r="K71" s="355" t="s">
        <v>4089</v>
      </c>
      <c r="L71" s="15"/>
      <c r="M71" s="15" t="s">
        <v>4078</v>
      </c>
      <c r="N71" s="15"/>
      <c r="O71" s="15" t="s">
        <v>13</v>
      </c>
      <c r="P71" s="15"/>
      <c r="Q71" s="15"/>
      <c r="R71" s="15" t="s">
        <v>4079</v>
      </c>
      <c r="S71" s="15"/>
      <c r="T71" s="15" t="s">
        <v>4080</v>
      </c>
      <c r="U71" s="15" t="s">
        <v>50</v>
      </c>
      <c r="V71" s="15"/>
      <c r="W71" s="129" t="s">
        <v>53</v>
      </c>
      <c r="X71" s="204"/>
      <c r="Y71" s="204"/>
    </row>
    <row r="72" spans="2:25" x14ac:dyDescent="0.15">
      <c r="B72" s="269"/>
      <c r="C72" s="5">
        <v>69</v>
      </c>
      <c r="D72" s="5">
        <v>69</v>
      </c>
      <c r="E72" s="3">
        <v>5</v>
      </c>
      <c r="F72" s="3">
        <v>13</v>
      </c>
      <c r="G72" s="264" t="s">
        <v>4090</v>
      </c>
      <c r="H72" s="127" t="s">
        <v>138</v>
      </c>
      <c r="I72" s="127" t="s">
        <v>274</v>
      </c>
      <c r="J72" s="126"/>
      <c r="K72" s="355" t="s">
        <v>4091</v>
      </c>
      <c r="L72" s="15"/>
      <c r="M72" s="15" t="s">
        <v>4092</v>
      </c>
      <c r="N72" s="15"/>
      <c r="O72" s="15" t="s">
        <v>13</v>
      </c>
      <c r="P72" s="15"/>
      <c r="Q72" s="15"/>
      <c r="R72" s="15" t="s">
        <v>4079</v>
      </c>
      <c r="S72" s="15"/>
      <c r="T72" s="15" t="s">
        <v>4080</v>
      </c>
      <c r="U72" s="15" t="s">
        <v>50</v>
      </c>
      <c r="V72" s="15"/>
      <c r="W72" s="129" t="s">
        <v>53</v>
      </c>
      <c r="X72" s="204"/>
      <c r="Y72" s="204"/>
    </row>
    <row r="73" spans="2:25" x14ac:dyDescent="0.15">
      <c r="B73" s="269"/>
      <c r="C73" s="5">
        <v>70</v>
      </c>
      <c r="D73" s="5">
        <v>70</v>
      </c>
      <c r="E73" s="3">
        <v>5</v>
      </c>
      <c r="F73" s="3">
        <v>13</v>
      </c>
      <c r="G73" s="264" t="s">
        <v>4093</v>
      </c>
      <c r="H73" s="127" t="s">
        <v>140</v>
      </c>
      <c r="I73" s="127" t="s">
        <v>260</v>
      </c>
      <c r="J73" s="126"/>
      <c r="K73" s="355" t="s">
        <v>4094</v>
      </c>
      <c r="L73" s="15"/>
      <c r="M73" s="15" t="s">
        <v>4078</v>
      </c>
      <c r="N73" s="15"/>
      <c r="O73" s="15" t="s">
        <v>12</v>
      </c>
      <c r="P73" s="15"/>
      <c r="Q73" s="15"/>
      <c r="R73" s="15" t="s">
        <v>4079</v>
      </c>
      <c r="S73" s="15"/>
      <c r="T73" s="15" t="s">
        <v>4080</v>
      </c>
      <c r="U73" s="15" t="s">
        <v>52</v>
      </c>
      <c r="V73" s="15" t="s">
        <v>4095</v>
      </c>
      <c r="W73" s="129" t="s">
        <v>53</v>
      </c>
      <c r="X73" s="204"/>
      <c r="Y73" s="204"/>
    </row>
    <row r="74" spans="2:25" x14ac:dyDescent="0.15">
      <c r="B74" s="269"/>
      <c r="C74" s="5">
        <v>71</v>
      </c>
      <c r="D74" s="5">
        <v>71</v>
      </c>
      <c r="E74" s="3">
        <v>5</v>
      </c>
      <c r="F74" s="3">
        <v>14</v>
      </c>
      <c r="G74" s="264" t="s">
        <v>4096</v>
      </c>
      <c r="H74" s="127" t="s">
        <v>4097</v>
      </c>
      <c r="I74" s="127" t="s">
        <v>4098</v>
      </c>
      <c r="J74" s="126"/>
      <c r="K74" s="355" t="s">
        <v>4099</v>
      </c>
      <c r="L74" s="15"/>
      <c r="M74" s="15" t="s">
        <v>4100</v>
      </c>
      <c r="N74" s="15" t="s">
        <v>4101</v>
      </c>
      <c r="O74" s="15" t="s">
        <v>13</v>
      </c>
      <c r="P74" s="15"/>
      <c r="Q74" s="15"/>
      <c r="R74" s="15" t="s">
        <v>4102</v>
      </c>
      <c r="S74" s="15"/>
      <c r="T74" s="15" t="s">
        <v>4103</v>
      </c>
      <c r="U74" s="15" t="s">
        <v>50</v>
      </c>
      <c r="V74" s="15"/>
      <c r="W74" s="129" t="s">
        <v>53</v>
      </c>
      <c r="X74" s="204"/>
      <c r="Y74" s="204"/>
    </row>
    <row r="75" spans="2:25" x14ac:dyDescent="0.15">
      <c r="B75" s="269"/>
      <c r="C75" s="5">
        <v>72</v>
      </c>
      <c r="D75" s="5">
        <v>72</v>
      </c>
      <c r="E75" s="3">
        <v>5</v>
      </c>
      <c r="F75" s="3">
        <v>12</v>
      </c>
      <c r="G75" s="264" t="s">
        <v>4104</v>
      </c>
      <c r="H75" s="127" t="s">
        <v>4105</v>
      </c>
      <c r="I75" s="127" t="s">
        <v>4106</v>
      </c>
      <c r="J75" s="126"/>
      <c r="K75" s="355" t="s">
        <v>4107</v>
      </c>
      <c r="L75" s="15"/>
      <c r="M75" s="15" t="s">
        <v>4108</v>
      </c>
      <c r="N75" s="15"/>
      <c r="O75" s="15" t="s">
        <v>13</v>
      </c>
      <c r="P75" s="15"/>
      <c r="Q75" s="15"/>
      <c r="R75" s="15" t="s">
        <v>4102</v>
      </c>
      <c r="S75" s="15"/>
      <c r="T75" s="15" t="s">
        <v>4103</v>
      </c>
      <c r="U75" s="15" t="s">
        <v>50</v>
      </c>
      <c r="V75" s="15"/>
      <c r="W75" s="129" t="s">
        <v>53</v>
      </c>
      <c r="X75" s="204"/>
      <c r="Y75" s="204"/>
    </row>
    <row r="76" spans="2:25" x14ac:dyDescent="0.15">
      <c r="B76" s="269"/>
      <c r="C76" s="5">
        <v>73</v>
      </c>
      <c r="D76" s="5">
        <v>73</v>
      </c>
      <c r="E76" s="3">
        <v>5</v>
      </c>
      <c r="F76" s="3">
        <v>15</v>
      </c>
      <c r="G76" s="264" t="s">
        <v>4109</v>
      </c>
      <c r="H76" s="127" t="s">
        <v>138</v>
      </c>
      <c r="I76" s="127" t="s">
        <v>4106</v>
      </c>
      <c r="J76" s="126"/>
      <c r="K76" s="355" t="s">
        <v>4110</v>
      </c>
      <c r="L76" s="15"/>
      <c r="M76" s="15" t="s">
        <v>4111</v>
      </c>
      <c r="N76" s="15"/>
      <c r="O76" s="15" t="s">
        <v>4112</v>
      </c>
      <c r="P76" s="15"/>
      <c r="Q76" s="15"/>
      <c r="R76" s="15" t="s">
        <v>4102</v>
      </c>
      <c r="S76" s="15"/>
      <c r="T76" s="15" t="s">
        <v>4113</v>
      </c>
      <c r="U76" s="15" t="s">
        <v>16</v>
      </c>
      <c r="V76" s="15" t="s">
        <v>397</v>
      </c>
      <c r="W76" s="129" t="s">
        <v>53</v>
      </c>
      <c r="X76" s="204"/>
      <c r="Y76" s="204"/>
    </row>
    <row r="77" spans="2:25" x14ac:dyDescent="0.15">
      <c r="B77" s="269"/>
      <c r="C77" s="5">
        <v>74</v>
      </c>
      <c r="D77" s="5">
        <v>74</v>
      </c>
      <c r="E77" s="3">
        <v>5</v>
      </c>
      <c r="F77" s="3">
        <v>12</v>
      </c>
      <c r="G77" s="264" t="s">
        <v>4114</v>
      </c>
      <c r="H77" s="127" t="s">
        <v>4105</v>
      </c>
      <c r="I77" s="127" t="s">
        <v>4106</v>
      </c>
      <c r="J77" s="126"/>
      <c r="K77" s="355" t="s">
        <v>4115</v>
      </c>
      <c r="L77" s="15"/>
      <c r="M77" s="15" t="s">
        <v>4116</v>
      </c>
      <c r="N77" s="15"/>
      <c r="O77" s="15" t="s">
        <v>13</v>
      </c>
      <c r="P77" s="15"/>
      <c r="Q77" s="15"/>
      <c r="R77" s="15" t="s">
        <v>4102</v>
      </c>
      <c r="S77" s="15"/>
      <c r="T77" s="15" t="s">
        <v>4103</v>
      </c>
      <c r="U77" s="15" t="s">
        <v>50</v>
      </c>
      <c r="V77" s="15"/>
      <c r="W77" s="129" t="s">
        <v>53</v>
      </c>
      <c r="X77" s="204"/>
      <c r="Y77" s="204"/>
    </row>
    <row r="78" spans="2:25" x14ac:dyDescent="0.15">
      <c r="B78" s="269"/>
      <c r="C78" s="5">
        <v>75</v>
      </c>
      <c r="D78" s="5">
        <v>75</v>
      </c>
      <c r="E78" s="3">
        <v>5</v>
      </c>
      <c r="F78" s="3">
        <v>12</v>
      </c>
      <c r="G78" s="264" t="s">
        <v>4117</v>
      </c>
      <c r="H78" s="127" t="s">
        <v>138</v>
      </c>
      <c r="I78" s="127" t="s">
        <v>4106</v>
      </c>
      <c r="J78" s="126"/>
      <c r="K78" s="355" t="s">
        <v>4118</v>
      </c>
      <c r="L78" s="15"/>
      <c r="M78" s="15" t="s">
        <v>4111</v>
      </c>
      <c r="N78" s="15"/>
      <c r="O78" s="15" t="s">
        <v>13</v>
      </c>
      <c r="P78" s="15"/>
      <c r="Q78" s="15"/>
      <c r="R78" s="15" t="s">
        <v>4102</v>
      </c>
      <c r="S78" s="15"/>
      <c r="T78" s="15" t="s">
        <v>289</v>
      </c>
      <c r="U78" s="15" t="s">
        <v>50</v>
      </c>
      <c r="V78" s="15"/>
      <c r="W78" s="129" t="s">
        <v>53</v>
      </c>
      <c r="X78" s="204"/>
      <c r="Y78" s="204"/>
    </row>
    <row r="79" spans="2:25" x14ac:dyDescent="0.15">
      <c r="B79" s="269"/>
      <c r="C79" s="5">
        <v>76</v>
      </c>
      <c r="D79" s="5">
        <v>76</v>
      </c>
      <c r="E79" s="3">
        <v>5</v>
      </c>
      <c r="F79" s="3">
        <v>16</v>
      </c>
      <c r="G79" s="264" t="s">
        <v>4119</v>
      </c>
      <c r="H79" s="127" t="s">
        <v>4120</v>
      </c>
      <c r="I79" s="127" t="s">
        <v>4121</v>
      </c>
      <c r="J79" s="126"/>
      <c r="K79" s="355" t="s">
        <v>4122</v>
      </c>
      <c r="L79" s="15"/>
      <c r="M79" s="15" t="s">
        <v>4116</v>
      </c>
      <c r="N79" s="15"/>
      <c r="O79" s="15" t="s">
        <v>4112</v>
      </c>
      <c r="P79" s="15"/>
      <c r="Q79" s="15"/>
      <c r="R79" s="15" t="s">
        <v>45</v>
      </c>
      <c r="S79" s="15"/>
      <c r="T79" s="15"/>
      <c r="U79" s="15" t="s">
        <v>50</v>
      </c>
      <c r="V79" s="15"/>
      <c r="W79" s="129" t="s">
        <v>53</v>
      </c>
      <c r="X79" s="204"/>
      <c r="Y79" s="204"/>
    </row>
    <row r="80" spans="2:25" x14ac:dyDescent="0.15">
      <c r="B80" s="269"/>
      <c r="C80" s="5">
        <v>77</v>
      </c>
      <c r="D80" s="5">
        <v>77</v>
      </c>
      <c r="E80" s="3">
        <v>5</v>
      </c>
      <c r="F80" s="3">
        <v>16</v>
      </c>
      <c r="G80" s="264" t="s">
        <v>4123</v>
      </c>
      <c r="H80" s="127" t="s">
        <v>138</v>
      </c>
      <c r="I80" s="127" t="s">
        <v>4124</v>
      </c>
      <c r="J80" s="126"/>
      <c r="K80" s="355" t="s">
        <v>4125</v>
      </c>
      <c r="L80" s="15"/>
      <c r="M80" s="15" t="s">
        <v>4111</v>
      </c>
      <c r="N80" s="15"/>
      <c r="O80" s="15" t="s">
        <v>12</v>
      </c>
      <c r="P80" s="15"/>
      <c r="Q80" s="15"/>
      <c r="R80" s="15" t="s">
        <v>4102</v>
      </c>
      <c r="S80" s="15"/>
      <c r="T80" s="15" t="s">
        <v>289</v>
      </c>
      <c r="U80" s="15" t="s">
        <v>50</v>
      </c>
      <c r="V80" s="15"/>
      <c r="W80" s="129" t="s">
        <v>53</v>
      </c>
      <c r="X80" s="204"/>
      <c r="Y80" s="204"/>
    </row>
    <row r="81" spans="2:25" x14ac:dyDescent="0.15">
      <c r="B81" s="269"/>
      <c r="C81" s="5">
        <v>78</v>
      </c>
      <c r="D81" s="5">
        <v>78</v>
      </c>
      <c r="E81" s="3">
        <v>5</v>
      </c>
      <c r="F81" s="3">
        <v>16</v>
      </c>
      <c r="G81" s="264" t="s">
        <v>4126</v>
      </c>
      <c r="H81" s="127" t="s">
        <v>4105</v>
      </c>
      <c r="I81" s="127" t="s">
        <v>4106</v>
      </c>
      <c r="J81" s="126"/>
      <c r="K81" s="355" t="s">
        <v>4127</v>
      </c>
      <c r="L81" s="15"/>
      <c r="M81" s="15" t="s">
        <v>16</v>
      </c>
      <c r="N81" s="15"/>
      <c r="O81" s="15" t="s">
        <v>13</v>
      </c>
      <c r="P81" s="15"/>
      <c r="Q81" s="15"/>
      <c r="R81" s="15" t="s">
        <v>4102</v>
      </c>
      <c r="S81" s="15"/>
      <c r="T81" s="15" t="s">
        <v>289</v>
      </c>
      <c r="U81" s="15" t="s">
        <v>50</v>
      </c>
      <c r="V81" s="15"/>
      <c r="W81" s="129" t="s">
        <v>53</v>
      </c>
      <c r="X81" s="204"/>
      <c r="Y81" s="204"/>
    </row>
    <row r="82" spans="2:25" x14ac:dyDescent="0.15">
      <c r="B82" s="269"/>
      <c r="C82" s="5">
        <v>79</v>
      </c>
      <c r="D82" s="5">
        <v>79</v>
      </c>
      <c r="E82" s="3">
        <v>5</v>
      </c>
      <c r="F82" s="3">
        <v>16</v>
      </c>
      <c r="G82" s="264" t="s">
        <v>4128</v>
      </c>
      <c r="H82" s="127" t="s">
        <v>140</v>
      </c>
      <c r="I82" s="127" t="s">
        <v>4098</v>
      </c>
      <c r="J82" s="126"/>
      <c r="K82" s="355" t="s">
        <v>4129</v>
      </c>
      <c r="L82" s="15"/>
      <c r="M82" s="15" t="s">
        <v>4116</v>
      </c>
      <c r="N82" s="15"/>
      <c r="O82" s="15" t="s">
        <v>11</v>
      </c>
      <c r="P82" s="15"/>
      <c r="Q82" s="15"/>
      <c r="R82" s="15" t="s">
        <v>4102</v>
      </c>
      <c r="S82" s="15"/>
      <c r="T82" s="15" t="s">
        <v>4103</v>
      </c>
      <c r="U82" s="15" t="s">
        <v>50</v>
      </c>
      <c r="V82" s="15"/>
      <c r="W82" s="129" t="s">
        <v>53</v>
      </c>
      <c r="X82" s="204"/>
      <c r="Y82" s="204"/>
    </row>
    <row r="83" spans="2:25" x14ac:dyDescent="0.15">
      <c r="B83" s="269"/>
      <c r="C83" s="5">
        <v>80</v>
      </c>
      <c r="D83" s="5">
        <v>80</v>
      </c>
      <c r="E83" s="3">
        <v>5</v>
      </c>
      <c r="F83" s="3">
        <v>17</v>
      </c>
      <c r="G83" s="264" t="s">
        <v>4130</v>
      </c>
      <c r="H83" s="127" t="s">
        <v>4131</v>
      </c>
      <c r="I83" s="127" t="s">
        <v>4132</v>
      </c>
      <c r="J83" s="126"/>
      <c r="K83" s="355" t="s">
        <v>4133</v>
      </c>
      <c r="L83" s="15"/>
      <c r="M83" s="15" t="s">
        <v>16</v>
      </c>
      <c r="N83" s="15" t="s">
        <v>4134</v>
      </c>
      <c r="O83" s="15" t="s">
        <v>12</v>
      </c>
      <c r="P83" s="15"/>
      <c r="Q83" s="15"/>
      <c r="R83" s="15" t="s">
        <v>4135</v>
      </c>
      <c r="S83" s="15"/>
      <c r="T83" s="15" t="s">
        <v>4136</v>
      </c>
      <c r="U83" s="15" t="s">
        <v>51</v>
      </c>
      <c r="V83" s="15"/>
      <c r="W83" s="129" t="s">
        <v>53</v>
      </c>
      <c r="X83" s="204"/>
      <c r="Y83" s="204"/>
    </row>
    <row r="84" spans="2:25" x14ac:dyDescent="0.15">
      <c r="B84" s="269"/>
      <c r="C84" s="5">
        <v>81</v>
      </c>
      <c r="D84" s="5">
        <v>81</v>
      </c>
      <c r="E84" s="3">
        <v>5</v>
      </c>
      <c r="F84" s="3">
        <v>17</v>
      </c>
      <c r="G84" s="264" t="s">
        <v>4137</v>
      </c>
      <c r="H84" s="127" t="s">
        <v>4138</v>
      </c>
      <c r="I84" s="127" t="s">
        <v>4139</v>
      </c>
      <c r="J84" s="126"/>
      <c r="K84" s="355" t="s">
        <v>4140</v>
      </c>
      <c r="L84" s="15"/>
      <c r="M84" s="15" t="s">
        <v>4141</v>
      </c>
      <c r="N84" s="15" t="s">
        <v>4142</v>
      </c>
      <c r="O84" s="15" t="s">
        <v>13</v>
      </c>
      <c r="P84" s="15"/>
      <c r="Q84" s="15"/>
      <c r="R84" s="15" t="s">
        <v>4143</v>
      </c>
      <c r="S84" s="15"/>
      <c r="T84" s="15" t="s">
        <v>289</v>
      </c>
      <c r="U84" s="15" t="s">
        <v>50</v>
      </c>
      <c r="V84" s="15"/>
      <c r="W84" s="129" t="s">
        <v>53</v>
      </c>
      <c r="X84" s="204"/>
      <c r="Y84" s="204"/>
    </row>
    <row r="85" spans="2:25" x14ac:dyDescent="0.15">
      <c r="B85" s="269"/>
      <c r="C85" s="5">
        <v>82</v>
      </c>
      <c r="D85" s="5">
        <v>82</v>
      </c>
      <c r="E85" s="3">
        <v>5</v>
      </c>
      <c r="F85" s="3">
        <v>18</v>
      </c>
      <c r="G85" s="264" t="s">
        <v>4144</v>
      </c>
      <c r="H85" s="127" t="s">
        <v>4145</v>
      </c>
      <c r="I85" s="127" t="s">
        <v>4146</v>
      </c>
      <c r="J85" s="126"/>
      <c r="K85" s="355" t="s">
        <v>4147</v>
      </c>
      <c r="L85" s="15"/>
      <c r="M85" s="15" t="s">
        <v>4148</v>
      </c>
      <c r="N85" s="15"/>
      <c r="O85" s="15" t="s">
        <v>13</v>
      </c>
      <c r="P85" s="15"/>
      <c r="Q85" s="15"/>
      <c r="R85" s="15" t="s">
        <v>4143</v>
      </c>
      <c r="S85" s="15"/>
      <c r="T85" s="15" t="s">
        <v>4149</v>
      </c>
      <c r="U85" s="15" t="s">
        <v>16</v>
      </c>
      <c r="V85" s="15" t="s">
        <v>397</v>
      </c>
      <c r="W85" s="129" t="s">
        <v>53</v>
      </c>
      <c r="X85" s="204"/>
      <c r="Y85" s="204"/>
    </row>
    <row r="86" spans="2:25" x14ac:dyDescent="0.15">
      <c r="B86" s="269"/>
      <c r="C86" s="5">
        <v>83</v>
      </c>
      <c r="D86" s="5">
        <v>83</v>
      </c>
      <c r="E86" s="3">
        <v>5</v>
      </c>
      <c r="F86" s="3">
        <v>17</v>
      </c>
      <c r="G86" s="264" t="s">
        <v>4150</v>
      </c>
      <c r="H86" s="127" t="s">
        <v>137</v>
      </c>
      <c r="I86" s="127" t="s">
        <v>4151</v>
      </c>
      <c r="J86" s="126"/>
      <c r="K86" s="355" t="s">
        <v>4152</v>
      </c>
      <c r="L86" s="15"/>
      <c r="M86" s="15" t="s">
        <v>4148</v>
      </c>
      <c r="N86" s="15"/>
      <c r="O86" s="15" t="s">
        <v>12</v>
      </c>
      <c r="P86" s="15"/>
      <c r="Q86" s="15"/>
      <c r="R86" s="15" t="s">
        <v>44</v>
      </c>
      <c r="S86" s="15"/>
      <c r="T86" s="15"/>
      <c r="U86" s="15" t="s">
        <v>50</v>
      </c>
      <c r="V86" s="15"/>
      <c r="W86" s="129" t="s">
        <v>53</v>
      </c>
      <c r="X86" s="204"/>
      <c r="Y86" s="204"/>
    </row>
    <row r="87" spans="2:25" x14ac:dyDescent="0.15">
      <c r="B87" s="269"/>
      <c r="C87" s="5">
        <v>84</v>
      </c>
      <c r="D87" s="5">
        <v>84</v>
      </c>
      <c r="E87" s="3">
        <v>5</v>
      </c>
      <c r="F87" s="3">
        <v>17</v>
      </c>
      <c r="G87" s="264" t="s">
        <v>4153</v>
      </c>
      <c r="H87" s="127" t="s">
        <v>137</v>
      </c>
      <c r="I87" s="127" t="s">
        <v>4154</v>
      </c>
      <c r="J87" s="126"/>
      <c r="K87" s="355" t="s">
        <v>4155</v>
      </c>
      <c r="L87" s="15"/>
      <c r="M87" s="15" t="s">
        <v>4156</v>
      </c>
      <c r="N87" s="15"/>
      <c r="O87" s="15" t="s">
        <v>13</v>
      </c>
      <c r="P87" s="15"/>
      <c r="Q87" s="15"/>
      <c r="R87" s="15" t="s">
        <v>4143</v>
      </c>
      <c r="S87" s="15"/>
      <c r="T87" s="15" t="s">
        <v>289</v>
      </c>
      <c r="U87" s="15" t="s">
        <v>50</v>
      </c>
      <c r="V87" s="15"/>
      <c r="W87" s="129" t="s">
        <v>53</v>
      </c>
      <c r="X87" s="204"/>
      <c r="Y87" s="204"/>
    </row>
    <row r="88" spans="2:25" x14ac:dyDescent="0.15">
      <c r="B88" s="269"/>
      <c r="C88" s="5">
        <v>85</v>
      </c>
      <c r="D88" s="5">
        <v>85</v>
      </c>
      <c r="E88" s="3">
        <v>5</v>
      </c>
      <c r="F88" s="3">
        <v>20</v>
      </c>
      <c r="G88" s="264" t="s">
        <v>4157</v>
      </c>
      <c r="H88" s="127" t="s">
        <v>4138</v>
      </c>
      <c r="I88" s="127" t="s">
        <v>4139</v>
      </c>
      <c r="J88" s="126"/>
      <c r="K88" s="355" t="s">
        <v>4158</v>
      </c>
      <c r="L88" s="15"/>
      <c r="M88" s="15" t="s">
        <v>4156</v>
      </c>
      <c r="N88" s="15"/>
      <c r="O88" s="15" t="s">
        <v>13</v>
      </c>
      <c r="P88" s="15"/>
      <c r="Q88" s="15"/>
      <c r="R88" s="15" t="s">
        <v>4143</v>
      </c>
      <c r="S88" s="15"/>
      <c r="T88" s="15" t="s">
        <v>289</v>
      </c>
      <c r="U88" s="15" t="s">
        <v>50</v>
      </c>
      <c r="V88" s="15"/>
      <c r="W88" s="129" t="s">
        <v>53</v>
      </c>
      <c r="X88" s="204"/>
      <c r="Y88" s="204"/>
    </row>
    <row r="89" spans="2:25" x14ac:dyDescent="0.15">
      <c r="B89" s="269"/>
      <c r="C89" s="5">
        <v>86</v>
      </c>
      <c r="D89" s="5">
        <v>86</v>
      </c>
      <c r="E89" s="3">
        <v>5</v>
      </c>
      <c r="F89" s="3">
        <v>20</v>
      </c>
      <c r="G89" s="264" t="s">
        <v>4159</v>
      </c>
      <c r="H89" s="127" t="s">
        <v>4160</v>
      </c>
      <c r="I89" s="127" t="s">
        <v>4161</v>
      </c>
      <c r="J89" s="126"/>
      <c r="K89" s="355" t="s">
        <v>4162</v>
      </c>
      <c r="L89" s="15"/>
      <c r="M89" s="15" t="s">
        <v>4163</v>
      </c>
      <c r="N89" s="15"/>
      <c r="O89" s="15" t="s">
        <v>12</v>
      </c>
      <c r="P89" s="15"/>
      <c r="Q89" s="15"/>
      <c r="R89" s="15" t="s">
        <v>4143</v>
      </c>
      <c r="S89" s="15"/>
      <c r="T89" s="15" t="s">
        <v>4164</v>
      </c>
      <c r="U89" s="15" t="s">
        <v>16</v>
      </c>
      <c r="V89" s="15" t="s">
        <v>397</v>
      </c>
      <c r="W89" s="129" t="s">
        <v>53</v>
      </c>
      <c r="X89" s="204"/>
      <c r="Y89" s="204"/>
    </row>
    <row r="90" spans="2:25" x14ac:dyDescent="0.15">
      <c r="B90" s="269"/>
      <c r="C90" s="5">
        <v>87</v>
      </c>
      <c r="D90" s="5">
        <v>87</v>
      </c>
      <c r="E90" s="3">
        <v>5</v>
      </c>
      <c r="F90" s="3">
        <v>17</v>
      </c>
      <c r="G90" s="264" t="s">
        <v>4165</v>
      </c>
      <c r="H90" s="127" t="s">
        <v>138</v>
      </c>
      <c r="I90" s="127" t="s">
        <v>4139</v>
      </c>
      <c r="J90" s="126"/>
      <c r="K90" s="355" t="s">
        <v>4166</v>
      </c>
      <c r="L90" s="15"/>
      <c r="M90" s="15" t="s">
        <v>25</v>
      </c>
      <c r="N90" s="15"/>
      <c r="O90" s="15" t="s">
        <v>13</v>
      </c>
      <c r="P90" s="15"/>
      <c r="Q90" s="15"/>
      <c r="R90" s="15" t="s">
        <v>4143</v>
      </c>
      <c r="S90" s="15"/>
      <c r="T90" s="15" t="s">
        <v>4167</v>
      </c>
      <c r="U90" s="15" t="s">
        <v>50</v>
      </c>
      <c r="V90" s="15"/>
      <c r="W90" s="129" t="s">
        <v>53</v>
      </c>
      <c r="X90" s="204"/>
      <c r="Y90" s="204"/>
    </row>
    <row r="91" spans="2:25" x14ac:dyDescent="0.15">
      <c r="B91" s="269"/>
      <c r="C91" s="5">
        <v>88</v>
      </c>
      <c r="D91" s="5">
        <v>88</v>
      </c>
      <c r="E91" s="3">
        <v>5</v>
      </c>
      <c r="F91" s="3">
        <v>19</v>
      </c>
      <c r="G91" s="264" t="s">
        <v>4168</v>
      </c>
      <c r="H91" s="127" t="s">
        <v>138</v>
      </c>
      <c r="I91" s="127" t="s">
        <v>4139</v>
      </c>
      <c r="J91" s="126"/>
      <c r="K91" s="355" t="s">
        <v>4169</v>
      </c>
      <c r="L91" s="15"/>
      <c r="M91" s="15" t="s">
        <v>31</v>
      </c>
      <c r="N91" s="15"/>
      <c r="O91" s="15" t="s">
        <v>12</v>
      </c>
      <c r="P91" s="15"/>
      <c r="Q91" s="15"/>
      <c r="R91" s="15" t="s">
        <v>4143</v>
      </c>
      <c r="S91" s="15"/>
      <c r="T91" s="15" t="s">
        <v>4170</v>
      </c>
      <c r="U91" s="15" t="s">
        <v>50</v>
      </c>
      <c r="V91" s="15"/>
      <c r="W91" s="129" t="s">
        <v>53</v>
      </c>
      <c r="X91" s="204"/>
      <c r="Y91" s="204"/>
    </row>
    <row r="92" spans="2:25" x14ac:dyDescent="0.15">
      <c r="B92" s="269"/>
      <c r="C92" s="5">
        <v>89</v>
      </c>
      <c r="D92" s="5">
        <v>89</v>
      </c>
      <c r="E92" s="3">
        <v>5</v>
      </c>
      <c r="F92" s="3">
        <v>17</v>
      </c>
      <c r="G92" s="264" t="s">
        <v>4171</v>
      </c>
      <c r="H92" s="127" t="s">
        <v>4172</v>
      </c>
      <c r="I92" s="127" t="s">
        <v>260</v>
      </c>
      <c r="J92" s="126"/>
      <c r="K92" s="355" t="s">
        <v>4173</v>
      </c>
      <c r="L92" s="15"/>
      <c r="M92" s="15" t="s">
        <v>4148</v>
      </c>
      <c r="N92" s="15"/>
      <c r="O92" s="15" t="s">
        <v>4174</v>
      </c>
      <c r="P92" s="15"/>
      <c r="Q92" s="15"/>
      <c r="R92" s="15" t="s">
        <v>4143</v>
      </c>
      <c r="S92" s="15"/>
      <c r="T92" s="15" t="s">
        <v>4167</v>
      </c>
      <c r="U92" s="15" t="s">
        <v>50</v>
      </c>
      <c r="V92" s="15"/>
      <c r="W92" s="129" t="s">
        <v>53</v>
      </c>
      <c r="X92" s="204"/>
      <c r="Y92" s="204"/>
    </row>
    <row r="93" spans="2:25" x14ac:dyDescent="0.15">
      <c r="B93" s="269"/>
      <c r="C93" s="5">
        <v>90</v>
      </c>
      <c r="D93" s="5">
        <v>90</v>
      </c>
      <c r="E93" s="3">
        <v>5</v>
      </c>
      <c r="F93" s="3">
        <v>20</v>
      </c>
      <c r="G93" s="264" t="s">
        <v>4175</v>
      </c>
      <c r="H93" s="127" t="s">
        <v>140</v>
      </c>
      <c r="I93" s="127" t="s">
        <v>260</v>
      </c>
      <c r="J93" s="126"/>
      <c r="K93" s="355" t="s">
        <v>4176</v>
      </c>
      <c r="L93" s="15"/>
      <c r="M93" s="15" t="s">
        <v>4177</v>
      </c>
      <c r="N93" s="15"/>
      <c r="O93" s="15" t="s">
        <v>13</v>
      </c>
      <c r="P93" s="15"/>
      <c r="Q93" s="15"/>
      <c r="R93" s="15" t="s">
        <v>4143</v>
      </c>
      <c r="S93" s="15"/>
      <c r="T93" s="15" t="s">
        <v>4167</v>
      </c>
      <c r="U93" s="15" t="s">
        <v>51</v>
      </c>
      <c r="V93" s="15" t="s">
        <v>4178</v>
      </c>
      <c r="W93" s="129" t="s">
        <v>53</v>
      </c>
      <c r="X93" s="204"/>
      <c r="Y93" s="204"/>
    </row>
    <row r="94" spans="2:25" x14ac:dyDescent="0.15">
      <c r="B94" s="269"/>
      <c r="C94" s="5">
        <v>91</v>
      </c>
      <c r="D94" s="5">
        <v>91</v>
      </c>
      <c r="E94" s="3">
        <v>5</v>
      </c>
      <c r="F94" s="3">
        <v>21</v>
      </c>
      <c r="G94" s="264" t="s">
        <v>4179</v>
      </c>
      <c r="H94" s="127" t="s">
        <v>140</v>
      </c>
      <c r="I94" s="127" t="s">
        <v>260</v>
      </c>
      <c r="J94" s="126"/>
      <c r="K94" s="355" t="s">
        <v>4180</v>
      </c>
      <c r="L94" s="15"/>
      <c r="M94" s="15" t="s">
        <v>4141</v>
      </c>
      <c r="N94" s="15" t="s">
        <v>4181</v>
      </c>
      <c r="O94" s="15" t="s">
        <v>13</v>
      </c>
      <c r="P94" s="15"/>
      <c r="Q94" s="15"/>
      <c r="R94" s="15" t="s">
        <v>4143</v>
      </c>
      <c r="S94" s="15"/>
      <c r="T94" s="15" t="s">
        <v>289</v>
      </c>
      <c r="U94" s="15" t="s">
        <v>4141</v>
      </c>
      <c r="V94" s="15" t="s">
        <v>4182</v>
      </c>
      <c r="W94" s="129" t="s">
        <v>53</v>
      </c>
      <c r="X94" s="204"/>
      <c r="Y94" s="204"/>
    </row>
    <row r="95" spans="2:25" x14ac:dyDescent="0.15">
      <c r="B95" s="269"/>
      <c r="C95" s="5">
        <v>92</v>
      </c>
      <c r="D95" s="5">
        <v>92</v>
      </c>
      <c r="E95" s="3">
        <v>5</v>
      </c>
      <c r="F95" s="3">
        <v>21</v>
      </c>
      <c r="G95" s="264" t="s">
        <v>4183</v>
      </c>
      <c r="H95" s="127" t="s">
        <v>4160</v>
      </c>
      <c r="I95" s="127" t="s">
        <v>4184</v>
      </c>
      <c r="J95" s="126"/>
      <c r="K95" s="355" t="s">
        <v>4185</v>
      </c>
      <c r="L95" s="15"/>
      <c r="M95" s="15" t="s">
        <v>4148</v>
      </c>
      <c r="N95" s="15"/>
      <c r="O95" s="15" t="s">
        <v>4174</v>
      </c>
      <c r="P95" s="15"/>
      <c r="Q95" s="15"/>
      <c r="R95" s="15" t="s">
        <v>4143</v>
      </c>
      <c r="S95" s="15"/>
      <c r="T95" s="15" t="s">
        <v>4167</v>
      </c>
      <c r="U95" s="15" t="s">
        <v>50</v>
      </c>
      <c r="V95" s="15"/>
      <c r="W95" s="129" t="s">
        <v>53</v>
      </c>
      <c r="X95" s="204"/>
      <c r="Y95" s="204"/>
    </row>
    <row r="96" spans="2:25" x14ac:dyDescent="0.15">
      <c r="B96" s="269"/>
      <c r="C96" s="5">
        <v>93</v>
      </c>
      <c r="D96" s="5">
        <v>93</v>
      </c>
      <c r="E96" s="3">
        <v>5</v>
      </c>
      <c r="F96" s="3">
        <v>21</v>
      </c>
      <c r="G96" s="264" t="s">
        <v>4186</v>
      </c>
      <c r="H96" s="127" t="s">
        <v>138</v>
      </c>
      <c r="I96" s="127" t="s">
        <v>4139</v>
      </c>
      <c r="J96" s="126"/>
      <c r="K96" s="355" t="s">
        <v>4187</v>
      </c>
      <c r="L96" s="15"/>
      <c r="M96" s="15" t="s">
        <v>25</v>
      </c>
      <c r="N96" s="15"/>
      <c r="O96" s="15" t="s">
        <v>12</v>
      </c>
      <c r="P96" s="15"/>
      <c r="Q96" s="15"/>
      <c r="R96" s="15" t="s">
        <v>44</v>
      </c>
      <c r="S96" s="15"/>
      <c r="T96" s="15" t="s">
        <v>4188</v>
      </c>
      <c r="U96" s="15" t="s">
        <v>4141</v>
      </c>
      <c r="V96" s="15" t="s">
        <v>397</v>
      </c>
      <c r="W96" s="129" t="s">
        <v>157</v>
      </c>
      <c r="X96" s="204"/>
      <c r="Y96" s="204"/>
    </row>
    <row r="97" spans="2:25" x14ac:dyDescent="0.15">
      <c r="B97" s="269"/>
      <c r="C97" s="5">
        <v>94</v>
      </c>
      <c r="D97" s="5">
        <v>94</v>
      </c>
      <c r="E97" s="3">
        <v>5</v>
      </c>
      <c r="F97" s="3">
        <v>21</v>
      </c>
      <c r="G97" s="264" t="s">
        <v>4189</v>
      </c>
      <c r="H97" s="127" t="s">
        <v>138</v>
      </c>
      <c r="I97" s="127" t="s">
        <v>4139</v>
      </c>
      <c r="J97" s="126"/>
      <c r="K97" s="355" t="s">
        <v>4190</v>
      </c>
      <c r="L97" s="15"/>
      <c r="M97" s="15" t="s">
        <v>4156</v>
      </c>
      <c r="N97" s="15"/>
      <c r="O97" s="15" t="s">
        <v>13</v>
      </c>
      <c r="P97" s="15"/>
      <c r="Q97" s="15"/>
      <c r="R97" s="15" t="s">
        <v>4143</v>
      </c>
      <c r="S97" s="15"/>
      <c r="T97" s="15" t="s">
        <v>289</v>
      </c>
      <c r="U97" s="15" t="s">
        <v>50</v>
      </c>
      <c r="V97" s="15"/>
      <c r="W97" s="129" t="s">
        <v>53</v>
      </c>
      <c r="X97" s="204"/>
      <c r="Y97" s="204"/>
    </row>
    <row r="98" spans="2:25" x14ac:dyDescent="0.15">
      <c r="B98" s="269"/>
      <c r="C98" s="5">
        <v>95</v>
      </c>
      <c r="D98" s="5">
        <v>95</v>
      </c>
      <c r="E98" s="3">
        <v>5</v>
      </c>
      <c r="F98" s="3">
        <v>21</v>
      </c>
      <c r="G98" s="264" t="s">
        <v>4191</v>
      </c>
      <c r="H98" s="127" t="s">
        <v>138</v>
      </c>
      <c r="I98" s="127" t="s">
        <v>4139</v>
      </c>
      <c r="J98" s="126"/>
      <c r="K98" s="355" t="s">
        <v>4192</v>
      </c>
      <c r="L98" s="15"/>
      <c r="M98" s="15" t="s">
        <v>25</v>
      </c>
      <c r="N98" s="15"/>
      <c r="O98" s="15" t="s">
        <v>12</v>
      </c>
      <c r="P98" s="15"/>
      <c r="Q98" s="15"/>
      <c r="R98" s="15" t="s">
        <v>44</v>
      </c>
      <c r="S98" s="15"/>
      <c r="T98" s="15" t="s">
        <v>4196</v>
      </c>
      <c r="U98" s="15" t="s">
        <v>52</v>
      </c>
      <c r="V98" s="15" t="s">
        <v>3824</v>
      </c>
      <c r="W98" s="129" t="s">
        <v>53</v>
      </c>
      <c r="X98" s="204"/>
      <c r="Y98" s="204"/>
    </row>
    <row r="99" spans="2:25" x14ac:dyDescent="0.15">
      <c r="B99" s="269"/>
      <c r="C99" s="5">
        <v>96</v>
      </c>
      <c r="D99" s="5">
        <v>96</v>
      </c>
      <c r="E99" s="3">
        <v>5</v>
      </c>
      <c r="F99" s="3">
        <v>10</v>
      </c>
      <c r="G99" s="264" t="s">
        <v>4193</v>
      </c>
      <c r="H99" s="127" t="s">
        <v>4145</v>
      </c>
      <c r="I99" s="127" t="s">
        <v>4194</v>
      </c>
      <c r="J99" s="126"/>
      <c r="K99" s="355" t="s">
        <v>4195</v>
      </c>
      <c r="L99" s="15"/>
      <c r="M99" s="15" t="s">
        <v>24</v>
      </c>
      <c r="N99" s="15"/>
      <c r="O99" s="15" t="s">
        <v>4174</v>
      </c>
      <c r="P99" s="15"/>
      <c r="Q99" s="15"/>
      <c r="R99" s="15" t="s">
        <v>4143</v>
      </c>
      <c r="S99" s="15"/>
      <c r="T99" s="15"/>
      <c r="U99" s="15" t="s">
        <v>50</v>
      </c>
      <c r="V99" s="15"/>
      <c r="W99" s="129" t="s">
        <v>53</v>
      </c>
      <c r="X99" s="204"/>
      <c r="Y99" s="204"/>
    </row>
    <row r="100" spans="2:25" x14ac:dyDescent="0.15">
      <c r="B100" s="269"/>
      <c r="C100" s="5">
        <v>97</v>
      </c>
      <c r="D100" s="5">
        <v>97</v>
      </c>
      <c r="E100" s="3">
        <v>4</v>
      </c>
      <c r="F100" s="3">
        <v>20</v>
      </c>
      <c r="G100" s="264" t="s">
        <v>4197</v>
      </c>
      <c r="H100" s="127" t="s">
        <v>4198</v>
      </c>
      <c r="I100" s="127" t="s">
        <v>4199</v>
      </c>
      <c r="J100" s="126"/>
      <c r="K100" s="355" t="s">
        <v>4200</v>
      </c>
      <c r="L100" s="15"/>
      <c r="M100" s="15" t="s">
        <v>4201</v>
      </c>
      <c r="N100" s="15"/>
      <c r="O100" s="15" t="s">
        <v>13</v>
      </c>
      <c r="P100" s="15"/>
      <c r="Q100" s="15"/>
      <c r="R100" s="15" t="s">
        <v>4202</v>
      </c>
      <c r="S100" s="15"/>
      <c r="T100" s="15" t="s">
        <v>4203</v>
      </c>
      <c r="U100" s="15" t="s">
        <v>50</v>
      </c>
      <c r="V100" s="15"/>
      <c r="W100" s="129" t="s">
        <v>53</v>
      </c>
      <c r="X100" s="204"/>
      <c r="Y100" s="204"/>
    </row>
    <row r="101" spans="2:25" x14ac:dyDescent="0.15">
      <c r="B101" s="269"/>
      <c r="C101" s="5">
        <v>98</v>
      </c>
      <c r="D101" s="5">
        <v>98</v>
      </c>
      <c r="E101" s="3">
        <v>5</v>
      </c>
      <c r="F101" s="3">
        <v>23</v>
      </c>
      <c r="G101" s="264" t="s">
        <v>4206</v>
      </c>
      <c r="H101" s="127" t="s">
        <v>4207</v>
      </c>
      <c r="I101" s="127" t="s">
        <v>4208</v>
      </c>
      <c r="J101" s="126"/>
      <c r="K101" s="355" t="s">
        <v>4209</v>
      </c>
      <c r="L101" s="15"/>
      <c r="M101" s="15" t="s">
        <v>23</v>
      </c>
      <c r="N101" s="15"/>
      <c r="O101" s="15" t="s">
        <v>13</v>
      </c>
      <c r="P101" s="15"/>
      <c r="Q101" s="15"/>
      <c r="R101" s="15" t="s">
        <v>4210</v>
      </c>
      <c r="S101" s="15"/>
      <c r="T101" s="15" t="s">
        <v>4211</v>
      </c>
      <c r="U101" s="15" t="s">
        <v>50</v>
      </c>
      <c r="V101" s="15"/>
      <c r="W101" s="129" t="s">
        <v>53</v>
      </c>
      <c r="X101" s="204"/>
      <c r="Y101" s="204"/>
    </row>
    <row r="102" spans="2:25" x14ac:dyDescent="0.15">
      <c r="B102" s="269"/>
      <c r="C102" s="5">
        <v>99</v>
      </c>
      <c r="D102" s="5">
        <v>99</v>
      </c>
      <c r="E102" s="3">
        <v>5</v>
      </c>
      <c r="F102" s="3">
        <v>22</v>
      </c>
      <c r="G102" s="264" t="s">
        <v>4212</v>
      </c>
      <c r="H102" s="127" t="s">
        <v>137</v>
      </c>
      <c r="I102" s="127" t="s">
        <v>4208</v>
      </c>
      <c r="J102" s="126"/>
      <c r="K102" s="355" t="s">
        <v>4209</v>
      </c>
      <c r="L102" s="15"/>
      <c r="M102" s="15" t="s">
        <v>4213</v>
      </c>
      <c r="N102" s="15" t="s">
        <v>3945</v>
      </c>
      <c r="O102" s="15" t="s">
        <v>143</v>
      </c>
      <c r="P102" s="15"/>
      <c r="Q102" s="15"/>
      <c r="R102" s="15" t="s">
        <v>4214</v>
      </c>
      <c r="S102" s="15"/>
      <c r="T102" s="15" t="s">
        <v>4211</v>
      </c>
      <c r="U102" s="15" t="s">
        <v>50</v>
      </c>
      <c r="V102" s="15"/>
      <c r="W102" s="129" t="s">
        <v>53</v>
      </c>
      <c r="X102" s="204"/>
      <c r="Y102" s="204"/>
    </row>
    <row r="103" spans="2:25" x14ac:dyDescent="0.15">
      <c r="B103" s="269"/>
      <c r="C103" s="5">
        <v>100</v>
      </c>
      <c r="D103" s="5">
        <v>100</v>
      </c>
      <c r="E103" s="3">
        <v>5</v>
      </c>
      <c r="F103" s="3">
        <v>25</v>
      </c>
      <c r="G103" s="264" t="s">
        <v>4215</v>
      </c>
      <c r="H103" s="127" t="s">
        <v>4207</v>
      </c>
      <c r="I103" s="127" t="s">
        <v>3679</v>
      </c>
      <c r="J103" s="126"/>
      <c r="K103" s="355" t="s">
        <v>4209</v>
      </c>
      <c r="L103" s="15"/>
      <c r="M103" s="15" t="s">
        <v>23</v>
      </c>
      <c r="N103" s="15"/>
      <c r="O103" s="15"/>
      <c r="P103" s="15" t="s">
        <v>38</v>
      </c>
      <c r="Q103" s="15"/>
      <c r="R103" s="15" t="s">
        <v>45</v>
      </c>
      <c r="S103" s="15"/>
      <c r="T103" s="15"/>
      <c r="U103" s="15" t="s">
        <v>50</v>
      </c>
      <c r="V103" s="15"/>
      <c r="W103" s="129" t="s">
        <v>158</v>
      </c>
      <c r="X103" s="204"/>
      <c r="Y103" s="204"/>
    </row>
    <row r="104" spans="2:25" x14ac:dyDescent="0.15">
      <c r="B104" s="269"/>
      <c r="C104" s="5">
        <v>101</v>
      </c>
      <c r="D104" s="5">
        <v>101</v>
      </c>
      <c r="E104" s="3">
        <v>5</v>
      </c>
      <c r="F104" s="3">
        <v>25</v>
      </c>
      <c r="G104" s="264" t="s">
        <v>4216</v>
      </c>
      <c r="H104" s="127" t="s">
        <v>4207</v>
      </c>
      <c r="I104" s="127" t="s">
        <v>3679</v>
      </c>
      <c r="J104" s="126"/>
      <c r="K104" s="355" t="s">
        <v>4209</v>
      </c>
      <c r="L104" s="15"/>
      <c r="M104" s="15" t="s">
        <v>23</v>
      </c>
      <c r="N104" s="15"/>
      <c r="O104" s="15" t="s">
        <v>11</v>
      </c>
      <c r="P104" s="15"/>
      <c r="R104" s="15" t="s">
        <v>45</v>
      </c>
      <c r="S104" s="15"/>
      <c r="T104" s="15"/>
      <c r="U104" s="15" t="s">
        <v>16</v>
      </c>
      <c r="V104" s="15" t="s">
        <v>4217</v>
      </c>
      <c r="W104" s="129" t="s">
        <v>158</v>
      </c>
      <c r="X104" s="204"/>
      <c r="Y104" s="204"/>
    </row>
    <row r="105" spans="2:25" x14ac:dyDescent="0.15">
      <c r="B105" s="269"/>
      <c r="C105" s="5">
        <v>102</v>
      </c>
      <c r="D105" s="5">
        <v>102</v>
      </c>
      <c r="E105" s="3">
        <v>5</v>
      </c>
      <c r="F105" s="3">
        <v>26</v>
      </c>
      <c r="G105" s="264" t="s">
        <v>4218</v>
      </c>
      <c r="H105" s="127" t="s">
        <v>4207</v>
      </c>
      <c r="I105" s="127" t="s">
        <v>3679</v>
      </c>
      <c r="J105" s="126"/>
      <c r="K105" s="355" t="s">
        <v>4209</v>
      </c>
      <c r="L105" s="15"/>
      <c r="M105" s="15" t="s">
        <v>23</v>
      </c>
      <c r="N105" s="15"/>
      <c r="O105" s="15" t="s">
        <v>11</v>
      </c>
      <c r="P105" s="15"/>
      <c r="Q105" s="15"/>
      <c r="R105" s="15" t="s">
        <v>4219</v>
      </c>
      <c r="S105" s="15"/>
      <c r="T105" s="15"/>
      <c r="U105" s="15" t="s">
        <v>4213</v>
      </c>
      <c r="V105" s="15" t="s">
        <v>4217</v>
      </c>
      <c r="W105" s="129" t="s">
        <v>4220</v>
      </c>
      <c r="X105" s="204"/>
      <c r="Y105" s="204"/>
    </row>
    <row r="106" spans="2:25" x14ac:dyDescent="0.15">
      <c r="B106" s="269"/>
      <c r="C106" s="5">
        <v>103</v>
      </c>
      <c r="D106" s="5">
        <v>103</v>
      </c>
      <c r="E106" s="3">
        <v>5</v>
      </c>
      <c r="F106" s="3">
        <v>25</v>
      </c>
      <c r="G106" s="264" t="s">
        <v>4221</v>
      </c>
      <c r="H106" s="127" t="s">
        <v>137</v>
      </c>
      <c r="I106" s="127" t="s">
        <v>3679</v>
      </c>
      <c r="J106" s="126"/>
      <c r="K106" s="355" t="s">
        <v>4209</v>
      </c>
      <c r="L106" s="15"/>
      <c r="M106" s="15" t="s">
        <v>23</v>
      </c>
      <c r="N106" s="15"/>
      <c r="O106" s="15"/>
      <c r="P106" s="15" t="s">
        <v>40</v>
      </c>
      <c r="Q106" s="15"/>
      <c r="R106" s="15" t="s">
        <v>45</v>
      </c>
      <c r="S106" s="15"/>
      <c r="T106" s="15"/>
      <c r="U106" s="15" t="s">
        <v>50</v>
      </c>
      <c r="V106" s="15"/>
      <c r="W106" s="129" t="s">
        <v>158</v>
      </c>
      <c r="X106" s="204"/>
      <c r="Y106" s="204"/>
    </row>
    <row r="107" spans="2:25" x14ac:dyDescent="0.15">
      <c r="B107" s="269"/>
      <c r="C107" s="5">
        <v>104</v>
      </c>
      <c r="D107" s="5">
        <v>104</v>
      </c>
      <c r="E107" s="3">
        <v>5</v>
      </c>
      <c r="F107" s="3">
        <v>25</v>
      </c>
      <c r="G107" s="264" t="s">
        <v>4222</v>
      </c>
      <c r="H107" s="127" t="s">
        <v>140</v>
      </c>
      <c r="I107" s="127" t="s">
        <v>260</v>
      </c>
      <c r="J107" s="126"/>
      <c r="K107" s="355" t="s">
        <v>4223</v>
      </c>
      <c r="L107" s="15"/>
      <c r="M107" s="15" t="s">
        <v>16</v>
      </c>
      <c r="N107" s="15" t="s">
        <v>4224</v>
      </c>
      <c r="O107" s="15" t="s">
        <v>143</v>
      </c>
      <c r="P107" s="15"/>
      <c r="Q107" s="15"/>
      <c r="R107" s="15"/>
      <c r="S107" s="15" t="s">
        <v>49</v>
      </c>
      <c r="T107" s="15" t="s">
        <v>4225</v>
      </c>
      <c r="U107" s="15" t="s">
        <v>52</v>
      </c>
      <c r="V107" s="15" t="s">
        <v>4226</v>
      </c>
      <c r="W107" s="129" t="s">
        <v>158</v>
      </c>
      <c r="X107" s="204"/>
      <c r="Y107" s="204"/>
    </row>
    <row r="108" spans="2:25" x14ac:dyDescent="0.15">
      <c r="B108" s="269"/>
      <c r="C108" s="5">
        <v>105</v>
      </c>
      <c r="D108" s="5">
        <v>105</v>
      </c>
      <c r="E108" s="3">
        <v>5</v>
      </c>
      <c r="F108" s="3">
        <v>27</v>
      </c>
      <c r="G108" s="264" t="s">
        <v>4227</v>
      </c>
      <c r="H108" s="127" t="s">
        <v>4207</v>
      </c>
      <c r="I108" s="127" t="s">
        <v>4208</v>
      </c>
      <c r="J108" s="126"/>
      <c r="K108" s="355" t="s">
        <v>4228</v>
      </c>
      <c r="L108" s="15"/>
      <c r="M108" s="15" t="s">
        <v>4229</v>
      </c>
      <c r="N108" s="15"/>
      <c r="O108" s="15" t="s">
        <v>4211</v>
      </c>
      <c r="P108" s="15"/>
      <c r="Q108" s="15"/>
      <c r="R108" s="15" t="s">
        <v>4214</v>
      </c>
      <c r="S108" s="15"/>
      <c r="T108" s="15" t="s">
        <v>4230</v>
      </c>
      <c r="U108" s="15" t="s">
        <v>4213</v>
      </c>
      <c r="V108" s="15" t="s">
        <v>397</v>
      </c>
      <c r="W108" s="129" t="s">
        <v>53</v>
      </c>
      <c r="X108" s="204"/>
      <c r="Y108" s="204"/>
    </row>
    <row r="109" spans="2:25" x14ac:dyDescent="0.15">
      <c r="B109" s="269"/>
      <c r="C109" s="5">
        <v>106</v>
      </c>
      <c r="D109" s="5">
        <v>106</v>
      </c>
      <c r="E109" s="3">
        <v>5</v>
      </c>
      <c r="F109" s="3">
        <v>27</v>
      </c>
      <c r="G109" s="264" t="s">
        <v>4231</v>
      </c>
      <c r="H109" s="127" t="s">
        <v>137</v>
      </c>
      <c r="I109" s="127" t="s">
        <v>368</v>
      </c>
      <c r="J109" s="126"/>
      <c r="K109" s="355" t="s">
        <v>4232</v>
      </c>
      <c r="L109" s="15"/>
      <c r="M109" s="15" t="s">
        <v>4213</v>
      </c>
      <c r="N109" s="15" t="s">
        <v>4233</v>
      </c>
      <c r="O109" s="15" t="s">
        <v>11</v>
      </c>
      <c r="P109" s="15"/>
      <c r="Q109" s="15"/>
      <c r="R109" s="15" t="s">
        <v>4214</v>
      </c>
      <c r="S109" s="15"/>
      <c r="T109" s="15"/>
      <c r="U109" s="15" t="s">
        <v>50</v>
      </c>
      <c r="V109" s="15"/>
      <c r="W109" s="129" t="s">
        <v>53</v>
      </c>
      <c r="X109" s="204"/>
      <c r="Y109" s="204"/>
    </row>
    <row r="110" spans="2:25" x14ac:dyDescent="0.15">
      <c r="B110" s="269"/>
      <c r="C110" s="5">
        <v>107</v>
      </c>
      <c r="D110" s="5">
        <v>107</v>
      </c>
      <c r="E110" s="3">
        <v>5</v>
      </c>
      <c r="F110" s="3">
        <v>28</v>
      </c>
      <c r="G110" s="264" t="s">
        <v>4234</v>
      </c>
      <c r="H110" s="127" t="s">
        <v>4235</v>
      </c>
      <c r="I110" s="127" t="s">
        <v>4236</v>
      </c>
      <c r="J110" s="126"/>
      <c r="K110" s="355" t="s">
        <v>4237</v>
      </c>
      <c r="L110" s="15"/>
      <c r="M110" s="15" t="s">
        <v>4238</v>
      </c>
      <c r="N110" s="15"/>
      <c r="O110" s="15" t="s">
        <v>12</v>
      </c>
      <c r="P110" s="15"/>
      <c r="Q110" s="15"/>
      <c r="R110" s="15" t="s">
        <v>4214</v>
      </c>
      <c r="S110" s="15"/>
      <c r="T110" s="15" t="s">
        <v>4239</v>
      </c>
      <c r="U110" s="15" t="s">
        <v>50</v>
      </c>
      <c r="V110" s="15"/>
      <c r="W110" s="129" t="s">
        <v>53</v>
      </c>
      <c r="X110" s="204"/>
      <c r="Y110" s="204"/>
    </row>
    <row r="111" spans="2:25" x14ac:dyDescent="0.15">
      <c r="B111" s="269"/>
      <c r="C111" s="5">
        <v>108</v>
      </c>
      <c r="D111" s="5">
        <v>108</v>
      </c>
      <c r="E111" s="3">
        <v>5</v>
      </c>
      <c r="F111" s="3">
        <v>27</v>
      </c>
      <c r="G111" s="264" t="s">
        <v>4240</v>
      </c>
      <c r="H111" s="127" t="s">
        <v>140</v>
      </c>
      <c r="I111" s="127" t="s">
        <v>260</v>
      </c>
      <c r="J111" s="126"/>
      <c r="K111" s="355" t="s">
        <v>4241</v>
      </c>
      <c r="L111" s="15"/>
      <c r="M111" s="15" t="s">
        <v>4242</v>
      </c>
      <c r="N111" s="15"/>
      <c r="O111" s="15" t="s">
        <v>4211</v>
      </c>
      <c r="P111" s="15"/>
      <c r="Q111" s="15"/>
      <c r="R111" s="15"/>
      <c r="S111" s="15" t="s">
        <v>4243</v>
      </c>
      <c r="T111" s="15"/>
      <c r="U111" s="15" t="s">
        <v>52</v>
      </c>
      <c r="V111" s="15" t="s">
        <v>4244</v>
      </c>
      <c r="W111" s="129" t="s">
        <v>53</v>
      </c>
      <c r="X111" s="204"/>
      <c r="Y111" s="204"/>
    </row>
    <row r="112" spans="2:25" x14ac:dyDescent="0.15">
      <c r="B112" s="269"/>
      <c r="C112" s="5">
        <v>109</v>
      </c>
      <c r="D112" s="5">
        <v>109</v>
      </c>
      <c r="E112" s="3">
        <v>5</v>
      </c>
      <c r="F112" s="3">
        <v>27</v>
      </c>
      <c r="G112" s="264" t="s">
        <v>4245</v>
      </c>
      <c r="H112" s="127" t="s">
        <v>140</v>
      </c>
      <c r="I112" s="127" t="s">
        <v>260</v>
      </c>
      <c r="J112" s="126"/>
      <c r="K112" s="355" t="s">
        <v>4246</v>
      </c>
      <c r="L112" s="15"/>
      <c r="M112" s="15" t="s">
        <v>4247</v>
      </c>
      <c r="N112" s="15"/>
      <c r="O112" s="15" t="s">
        <v>4211</v>
      </c>
      <c r="P112" s="15"/>
      <c r="Q112" s="15"/>
      <c r="R112" s="15"/>
      <c r="S112" s="15" t="s">
        <v>49</v>
      </c>
      <c r="T112" s="15" t="s">
        <v>4248</v>
      </c>
      <c r="U112" s="15" t="s">
        <v>52</v>
      </c>
      <c r="V112" s="15" t="s">
        <v>4249</v>
      </c>
      <c r="W112" s="129" t="s">
        <v>53</v>
      </c>
      <c r="X112" s="204"/>
      <c r="Y112" s="204"/>
    </row>
    <row r="113" spans="2:25" x14ac:dyDescent="0.15">
      <c r="B113" s="269"/>
      <c r="C113" s="5">
        <v>110</v>
      </c>
      <c r="D113" s="5">
        <v>110</v>
      </c>
      <c r="E113" s="3">
        <v>5</v>
      </c>
      <c r="F113" s="3">
        <v>28</v>
      </c>
      <c r="G113" s="264" t="s">
        <v>4250</v>
      </c>
      <c r="H113" s="127" t="s">
        <v>140</v>
      </c>
      <c r="I113" s="127" t="s">
        <v>260</v>
      </c>
      <c r="J113" s="126"/>
      <c r="K113" s="355" t="s">
        <v>4251</v>
      </c>
      <c r="L113" s="15"/>
      <c r="M113" s="15" t="s">
        <v>4213</v>
      </c>
      <c r="N113" s="15" t="s">
        <v>4252</v>
      </c>
      <c r="O113" s="15" t="s">
        <v>143</v>
      </c>
      <c r="P113" s="15"/>
      <c r="Q113" s="15"/>
      <c r="R113" s="15"/>
      <c r="S113" s="15" t="s">
        <v>49</v>
      </c>
      <c r="T113" s="15" t="s">
        <v>4253</v>
      </c>
      <c r="U113" s="15" t="s">
        <v>52</v>
      </c>
      <c r="V113" s="15" t="s">
        <v>4244</v>
      </c>
      <c r="W113" s="129" t="s">
        <v>158</v>
      </c>
      <c r="X113" s="204"/>
      <c r="Y113" s="204"/>
    </row>
    <row r="114" spans="2:25" x14ac:dyDescent="0.15">
      <c r="B114" s="269"/>
      <c r="C114" s="5">
        <v>111</v>
      </c>
      <c r="D114" s="5">
        <v>111</v>
      </c>
      <c r="E114" s="3">
        <v>5</v>
      </c>
      <c r="F114" s="3">
        <v>28</v>
      </c>
      <c r="G114" s="264" t="s">
        <v>4254</v>
      </c>
      <c r="H114" s="127" t="s">
        <v>140</v>
      </c>
      <c r="I114" s="127" t="s">
        <v>260</v>
      </c>
      <c r="J114" s="126"/>
      <c r="K114" s="355" t="s">
        <v>4255</v>
      </c>
      <c r="L114" s="15"/>
      <c r="M114" s="15" t="s">
        <v>4238</v>
      </c>
      <c r="N114" s="15"/>
      <c r="O114" s="15" t="s">
        <v>12</v>
      </c>
      <c r="P114" s="15"/>
      <c r="Q114" s="15"/>
      <c r="R114" s="15" t="s">
        <v>4214</v>
      </c>
      <c r="S114" s="15"/>
      <c r="T114" s="15" t="s">
        <v>289</v>
      </c>
      <c r="U114" s="15" t="s">
        <v>50</v>
      </c>
      <c r="V114" s="15"/>
      <c r="W114" s="129" t="s">
        <v>53</v>
      </c>
      <c r="X114" s="204"/>
      <c r="Y114" s="204"/>
    </row>
    <row r="115" spans="2:25" x14ac:dyDescent="0.15">
      <c r="B115" s="269"/>
      <c r="C115" s="5">
        <v>112</v>
      </c>
      <c r="D115" s="5">
        <v>112</v>
      </c>
      <c r="E115" s="3">
        <v>5</v>
      </c>
      <c r="F115" s="3">
        <v>27</v>
      </c>
      <c r="G115" s="264" t="s">
        <v>4256</v>
      </c>
      <c r="H115" s="127" t="s">
        <v>4207</v>
      </c>
      <c r="I115" s="127" t="s">
        <v>4257</v>
      </c>
      <c r="J115" s="126"/>
      <c r="K115" s="355" t="s">
        <v>4258</v>
      </c>
      <c r="L115" s="15"/>
      <c r="M115" s="15" t="s">
        <v>4238</v>
      </c>
      <c r="N115" s="15"/>
      <c r="O115" s="15" t="s">
        <v>13</v>
      </c>
      <c r="P115" s="15"/>
      <c r="Q115" s="15"/>
      <c r="R115" s="15" t="s">
        <v>4214</v>
      </c>
      <c r="S115" s="15"/>
      <c r="T115" s="15" t="s">
        <v>289</v>
      </c>
      <c r="U115" s="15" t="s">
        <v>50</v>
      </c>
      <c r="V115" s="15"/>
      <c r="W115" s="129" t="s">
        <v>53</v>
      </c>
      <c r="X115" s="204"/>
      <c r="Y115" s="204"/>
    </row>
    <row r="116" spans="2:25" x14ac:dyDescent="0.15">
      <c r="B116" s="269"/>
      <c r="C116" s="5">
        <v>113</v>
      </c>
      <c r="D116" s="5">
        <v>113</v>
      </c>
      <c r="E116" s="3">
        <v>5</v>
      </c>
      <c r="F116" s="3">
        <v>29</v>
      </c>
      <c r="G116" s="264" t="s">
        <v>4259</v>
      </c>
      <c r="H116" s="127" t="s">
        <v>137</v>
      </c>
      <c r="I116" s="127" t="s">
        <v>4257</v>
      </c>
      <c r="J116" s="126"/>
      <c r="K116" s="355" t="s">
        <v>4260</v>
      </c>
      <c r="L116" s="15"/>
      <c r="M116" s="15" t="s">
        <v>4229</v>
      </c>
      <c r="N116" s="15"/>
      <c r="O116" s="15" t="s">
        <v>13</v>
      </c>
      <c r="P116" s="15"/>
      <c r="Q116" s="15"/>
      <c r="R116" s="15" t="s">
        <v>4214</v>
      </c>
      <c r="S116" s="15"/>
      <c r="T116" s="15" t="s">
        <v>4230</v>
      </c>
      <c r="U116" s="15" t="s">
        <v>50</v>
      </c>
      <c r="V116" s="15"/>
      <c r="W116" s="129" t="s">
        <v>53</v>
      </c>
      <c r="X116" s="204"/>
      <c r="Y116" s="204"/>
    </row>
    <row r="117" spans="2:25" x14ac:dyDescent="0.15">
      <c r="B117" s="269"/>
      <c r="C117" s="5">
        <v>114</v>
      </c>
      <c r="D117" s="5">
        <v>114</v>
      </c>
      <c r="E117" s="3">
        <v>5</v>
      </c>
      <c r="F117" s="3">
        <v>29</v>
      </c>
      <c r="G117" s="264" t="s">
        <v>4261</v>
      </c>
      <c r="H117" s="127" t="s">
        <v>137</v>
      </c>
      <c r="I117" s="127" t="s">
        <v>4208</v>
      </c>
      <c r="J117" s="126"/>
      <c r="K117" s="355" t="s">
        <v>4262</v>
      </c>
      <c r="L117" s="15"/>
      <c r="M117" s="15" t="s">
        <v>4229</v>
      </c>
      <c r="N117" s="15"/>
      <c r="O117" s="15" t="s">
        <v>4211</v>
      </c>
      <c r="P117" s="15"/>
      <c r="Q117" s="15"/>
      <c r="R117" s="15" t="s">
        <v>4214</v>
      </c>
      <c r="S117" s="15"/>
      <c r="T117" s="15"/>
      <c r="U117" s="15" t="s">
        <v>50</v>
      </c>
      <c r="V117" s="15"/>
      <c r="W117" s="129" t="s">
        <v>53</v>
      </c>
      <c r="X117" s="204"/>
      <c r="Y117" s="204"/>
    </row>
    <row r="118" spans="2:25" x14ac:dyDescent="0.15">
      <c r="B118" s="269"/>
      <c r="C118" s="5">
        <v>115</v>
      </c>
      <c r="D118" s="5">
        <v>115</v>
      </c>
      <c r="E118" s="3">
        <v>5</v>
      </c>
      <c r="F118" s="3">
        <v>29</v>
      </c>
      <c r="G118" s="264" t="s">
        <v>4263</v>
      </c>
      <c r="H118" s="127" t="s">
        <v>4207</v>
      </c>
      <c r="I118" s="127" t="s">
        <v>4264</v>
      </c>
      <c r="J118" s="126"/>
      <c r="K118" s="355" t="s">
        <v>4265</v>
      </c>
      <c r="L118" s="15"/>
      <c r="M118" s="15" t="s">
        <v>4238</v>
      </c>
      <c r="N118" s="15"/>
      <c r="O118" s="15" t="s">
        <v>11</v>
      </c>
      <c r="P118" s="15"/>
      <c r="Q118" s="15"/>
      <c r="R118" s="15" t="s">
        <v>4214</v>
      </c>
      <c r="S118" s="15"/>
      <c r="T118" s="15" t="s">
        <v>4211</v>
      </c>
      <c r="U118" s="15" t="s">
        <v>50</v>
      </c>
      <c r="V118" s="15"/>
      <c r="W118" s="129" t="s">
        <v>53</v>
      </c>
      <c r="X118" s="204"/>
      <c r="Y118" s="204"/>
    </row>
    <row r="119" spans="2:25" x14ac:dyDescent="0.15">
      <c r="B119" s="269"/>
      <c r="C119" s="5">
        <v>116</v>
      </c>
      <c r="D119" s="5">
        <v>116</v>
      </c>
      <c r="E119" s="3">
        <v>5</v>
      </c>
      <c r="F119" s="3">
        <v>26</v>
      </c>
      <c r="G119" s="264" t="s">
        <v>4266</v>
      </c>
      <c r="H119" s="127" t="s">
        <v>137</v>
      </c>
      <c r="I119" s="127" t="s">
        <v>4267</v>
      </c>
      <c r="J119" s="126"/>
      <c r="K119" s="355" t="s">
        <v>4268</v>
      </c>
      <c r="L119" s="15"/>
      <c r="M119" s="15" t="s">
        <v>4213</v>
      </c>
      <c r="N119" s="15"/>
      <c r="O119" s="15" t="s">
        <v>13</v>
      </c>
      <c r="P119" s="15"/>
      <c r="Q119" s="15"/>
      <c r="R119" s="15" t="s">
        <v>4214</v>
      </c>
      <c r="S119" s="15"/>
      <c r="T119" s="15" t="s">
        <v>289</v>
      </c>
      <c r="U119" s="15" t="s">
        <v>50</v>
      </c>
      <c r="V119" s="15"/>
      <c r="W119" s="129" t="s">
        <v>53</v>
      </c>
      <c r="X119" s="204"/>
      <c r="Y119" s="204"/>
    </row>
    <row r="120" spans="2:25" x14ac:dyDescent="0.15">
      <c r="B120" s="269"/>
      <c r="C120" s="5">
        <v>117</v>
      </c>
      <c r="D120" s="5">
        <v>117</v>
      </c>
      <c r="E120" s="3">
        <v>5</v>
      </c>
      <c r="F120" s="3">
        <v>22</v>
      </c>
      <c r="G120" s="264" t="s">
        <v>4221</v>
      </c>
      <c r="H120" s="127" t="s">
        <v>138</v>
      </c>
      <c r="I120" s="127" t="s">
        <v>4269</v>
      </c>
      <c r="J120" s="126"/>
      <c r="K120" s="355" t="s">
        <v>4270</v>
      </c>
      <c r="L120" s="15"/>
      <c r="M120" s="15" t="s">
        <v>4213</v>
      </c>
      <c r="N120" s="15" t="s">
        <v>4247</v>
      </c>
      <c r="O120" s="15"/>
      <c r="P120" s="15"/>
      <c r="Q120" s="15" t="s">
        <v>4271</v>
      </c>
      <c r="R120" s="15"/>
      <c r="S120" s="15" t="s">
        <v>251</v>
      </c>
      <c r="T120" s="15"/>
      <c r="U120" s="15" t="s">
        <v>50</v>
      </c>
      <c r="V120" s="15"/>
      <c r="W120" s="129" t="s">
        <v>53</v>
      </c>
      <c r="X120" s="204"/>
      <c r="Y120" s="204"/>
    </row>
    <row r="121" spans="2:25" x14ac:dyDescent="0.15">
      <c r="B121" s="269"/>
      <c r="C121" s="5">
        <v>118</v>
      </c>
      <c r="D121" s="5">
        <v>118</v>
      </c>
      <c r="E121" s="3">
        <v>5</v>
      </c>
      <c r="F121" s="3">
        <v>22</v>
      </c>
      <c r="G121" s="264" t="s">
        <v>4272</v>
      </c>
      <c r="H121" s="127" t="s">
        <v>4273</v>
      </c>
      <c r="I121" s="127" t="s">
        <v>4274</v>
      </c>
      <c r="J121" s="126"/>
      <c r="K121" s="355" t="s">
        <v>4275</v>
      </c>
      <c r="L121" s="15"/>
      <c r="M121" s="15" t="s">
        <v>144</v>
      </c>
      <c r="N121" s="15"/>
      <c r="O121" s="15" t="s">
        <v>13</v>
      </c>
      <c r="P121" s="15"/>
      <c r="Q121" s="15"/>
      <c r="R121" s="15" t="s">
        <v>4214</v>
      </c>
      <c r="S121" s="15"/>
      <c r="T121" s="15" t="s">
        <v>4276</v>
      </c>
      <c r="U121" s="15" t="s">
        <v>4213</v>
      </c>
      <c r="V121" s="15"/>
      <c r="W121" s="129" t="s">
        <v>53</v>
      </c>
      <c r="X121" s="204"/>
      <c r="Y121" s="204"/>
    </row>
    <row r="122" spans="2:25" x14ac:dyDescent="0.15">
      <c r="B122" s="269"/>
      <c r="C122" s="5">
        <v>119</v>
      </c>
      <c r="D122" s="5">
        <v>119</v>
      </c>
      <c r="E122" s="3">
        <v>5</v>
      </c>
      <c r="F122" s="3">
        <v>24</v>
      </c>
      <c r="G122" s="264" t="s">
        <v>4277</v>
      </c>
      <c r="H122" s="127" t="s">
        <v>4273</v>
      </c>
      <c r="I122" s="127" t="s">
        <v>4274</v>
      </c>
      <c r="J122" s="126"/>
      <c r="K122" s="355" t="s">
        <v>4278</v>
      </c>
      <c r="L122" s="15"/>
      <c r="M122" s="15" t="s">
        <v>4229</v>
      </c>
      <c r="N122" s="15"/>
      <c r="O122" s="15" t="s">
        <v>11</v>
      </c>
      <c r="P122" s="15"/>
      <c r="Q122" s="15"/>
      <c r="R122" s="15" t="s">
        <v>4214</v>
      </c>
      <c r="S122" s="15"/>
      <c r="T122" s="15" t="s">
        <v>4276</v>
      </c>
      <c r="U122" s="15" t="s">
        <v>50</v>
      </c>
      <c r="V122" s="15"/>
      <c r="W122" s="129" t="s">
        <v>53</v>
      </c>
      <c r="X122" s="204"/>
      <c r="Y122" s="204"/>
    </row>
    <row r="123" spans="2:25" x14ac:dyDescent="0.15">
      <c r="B123" s="269"/>
      <c r="C123" s="5">
        <v>120</v>
      </c>
      <c r="D123" s="5">
        <v>120</v>
      </c>
      <c r="E123" s="3">
        <v>5</v>
      </c>
      <c r="F123" s="3">
        <v>19</v>
      </c>
      <c r="G123" s="264" t="s">
        <v>4279</v>
      </c>
      <c r="H123" s="127" t="s">
        <v>138</v>
      </c>
      <c r="I123" s="127" t="s">
        <v>4274</v>
      </c>
      <c r="J123" s="126"/>
      <c r="K123" s="355" t="s">
        <v>4280</v>
      </c>
      <c r="L123" s="15"/>
      <c r="M123" s="15" t="s">
        <v>4281</v>
      </c>
      <c r="N123" s="15"/>
      <c r="O123" s="15" t="s">
        <v>4211</v>
      </c>
      <c r="P123" s="15"/>
      <c r="Q123" s="15"/>
      <c r="R123" s="15" t="s">
        <v>4214</v>
      </c>
      <c r="S123" s="15"/>
      <c r="T123" s="15" t="s">
        <v>4213</v>
      </c>
      <c r="U123" s="15" t="s">
        <v>50</v>
      </c>
      <c r="V123" s="15"/>
      <c r="W123" s="129" t="s">
        <v>53</v>
      </c>
      <c r="X123" s="204"/>
      <c r="Y123" s="204"/>
    </row>
    <row r="124" spans="2:25" x14ac:dyDescent="0.15">
      <c r="B124" s="269"/>
      <c r="C124" s="5">
        <v>121</v>
      </c>
      <c r="D124" s="5">
        <v>121</v>
      </c>
      <c r="E124" s="3">
        <v>5</v>
      </c>
      <c r="F124" s="3">
        <v>20</v>
      </c>
      <c r="G124" s="264" t="s">
        <v>4211</v>
      </c>
      <c r="H124" s="127" t="s">
        <v>4273</v>
      </c>
      <c r="I124" s="127" t="s">
        <v>4274</v>
      </c>
      <c r="J124" s="126"/>
      <c r="K124" s="355" t="s">
        <v>4282</v>
      </c>
      <c r="L124" s="15"/>
      <c r="M124" s="15" t="s">
        <v>4242</v>
      </c>
      <c r="N124" s="15"/>
      <c r="O124" s="15" t="s">
        <v>4211</v>
      </c>
      <c r="P124" s="15"/>
      <c r="Q124" s="15"/>
      <c r="R124" s="15" t="s">
        <v>4214</v>
      </c>
      <c r="S124" s="15"/>
      <c r="T124" s="15"/>
      <c r="U124" s="15" t="s">
        <v>50</v>
      </c>
      <c r="V124" s="15"/>
      <c r="W124" s="129" t="s">
        <v>53</v>
      </c>
      <c r="X124" s="204"/>
      <c r="Y124" s="204"/>
    </row>
    <row r="125" spans="2:25" x14ac:dyDescent="0.15">
      <c r="B125" s="269"/>
      <c r="C125" s="5">
        <v>122</v>
      </c>
      <c r="D125" s="5">
        <v>122</v>
      </c>
      <c r="E125" s="3">
        <v>5</v>
      </c>
      <c r="F125" s="3">
        <v>21</v>
      </c>
      <c r="G125" s="264" t="s">
        <v>4211</v>
      </c>
      <c r="H125" s="127" t="s">
        <v>138</v>
      </c>
      <c r="I125" s="127" t="s">
        <v>4274</v>
      </c>
      <c r="J125" s="126"/>
      <c r="K125" s="355" t="s">
        <v>4282</v>
      </c>
      <c r="L125" s="15"/>
      <c r="M125" s="15" t="s">
        <v>4281</v>
      </c>
      <c r="N125" s="15"/>
      <c r="O125" s="15" t="s">
        <v>4211</v>
      </c>
      <c r="P125" s="15"/>
      <c r="Q125" s="15"/>
      <c r="R125" s="15" t="s">
        <v>4214</v>
      </c>
      <c r="S125" s="15"/>
      <c r="T125" s="15"/>
      <c r="U125" s="15" t="s">
        <v>50</v>
      </c>
      <c r="V125" s="15"/>
      <c r="W125" s="129" t="s">
        <v>53</v>
      </c>
      <c r="X125" s="204"/>
      <c r="Y125" s="204"/>
    </row>
    <row r="126" spans="2:25" x14ac:dyDescent="0.15">
      <c r="B126" s="269"/>
      <c r="C126" s="5">
        <v>123</v>
      </c>
      <c r="D126" s="5">
        <v>123</v>
      </c>
      <c r="E126" s="3">
        <v>5</v>
      </c>
      <c r="F126" s="3">
        <v>21</v>
      </c>
      <c r="G126" s="264" t="s">
        <v>4279</v>
      </c>
      <c r="H126" s="127" t="s">
        <v>138</v>
      </c>
      <c r="I126" s="127" t="s">
        <v>4274</v>
      </c>
      <c r="J126" s="126"/>
      <c r="K126" s="355" t="s">
        <v>4283</v>
      </c>
      <c r="L126" s="15"/>
      <c r="M126" s="15" t="s">
        <v>4281</v>
      </c>
      <c r="N126" s="15"/>
      <c r="O126" s="15" t="s">
        <v>13</v>
      </c>
      <c r="P126" s="15"/>
      <c r="Q126" s="15"/>
      <c r="R126" s="15" t="s">
        <v>4214</v>
      </c>
      <c r="S126" s="15"/>
      <c r="T126" s="15" t="s">
        <v>4213</v>
      </c>
      <c r="U126" s="15" t="s">
        <v>50</v>
      </c>
      <c r="V126" s="15"/>
      <c r="W126" s="129" t="s">
        <v>53</v>
      </c>
      <c r="X126" s="204"/>
      <c r="Y126" s="204"/>
    </row>
    <row r="127" spans="2:25" x14ac:dyDescent="0.15">
      <c r="B127" s="269"/>
      <c r="C127" s="5">
        <v>124</v>
      </c>
      <c r="D127" s="5">
        <v>124</v>
      </c>
      <c r="E127" s="3">
        <v>5</v>
      </c>
      <c r="F127" s="3">
        <v>23</v>
      </c>
      <c r="G127" s="264" t="s">
        <v>4284</v>
      </c>
      <c r="H127" s="127" t="s">
        <v>138</v>
      </c>
      <c r="I127" s="127" t="s">
        <v>4274</v>
      </c>
      <c r="J127" s="126"/>
      <c r="K127" s="355" t="s">
        <v>4285</v>
      </c>
      <c r="L127" s="15"/>
      <c r="M127" s="15" t="s">
        <v>4213</v>
      </c>
      <c r="N127" s="15" t="s">
        <v>261</v>
      </c>
      <c r="O127" s="15" t="s">
        <v>12</v>
      </c>
      <c r="P127" s="15"/>
      <c r="Q127" s="15"/>
      <c r="R127" s="15" t="s">
        <v>4214</v>
      </c>
      <c r="S127" s="15"/>
      <c r="T127" s="15"/>
      <c r="U127" s="15" t="s">
        <v>50</v>
      </c>
      <c r="V127" s="15"/>
      <c r="W127" s="129" t="s">
        <v>53</v>
      </c>
      <c r="X127" s="204"/>
      <c r="Y127" s="204"/>
    </row>
    <row r="128" spans="2:25" x14ac:dyDescent="0.15">
      <c r="B128" s="269"/>
      <c r="C128" s="5">
        <v>125</v>
      </c>
      <c r="D128" s="5">
        <v>125</v>
      </c>
      <c r="E128" s="3">
        <v>5</v>
      </c>
      <c r="F128" s="3">
        <v>24</v>
      </c>
      <c r="G128" s="264" t="s">
        <v>4245</v>
      </c>
      <c r="H128" s="127" t="s">
        <v>138</v>
      </c>
      <c r="I128" s="127" t="s">
        <v>4274</v>
      </c>
      <c r="J128" s="126"/>
      <c r="K128" s="355" t="s">
        <v>4286</v>
      </c>
      <c r="L128" s="15"/>
      <c r="M128" s="15" t="s">
        <v>31</v>
      </c>
      <c r="N128" s="15"/>
      <c r="O128" s="15" t="s">
        <v>12</v>
      </c>
      <c r="P128" s="15"/>
      <c r="Q128" s="15"/>
      <c r="R128" s="15" t="s">
        <v>4214</v>
      </c>
      <c r="S128" s="15"/>
      <c r="T128" s="15"/>
      <c r="U128" s="15" t="s">
        <v>50</v>
      </c>
      <c r="V128" s="15"/>
      <c r="W128" s="129" t="s">
        <v>53</v>
      </c>
      <c r="X128" s="204"/>
      <c r="Y128" s="204"/>
    </row>
    <row r="129" spans="2:25" x14ac:dyDescent="0.15">
      <c r="B129" s="269"/>
      <c r="C129" s="5">
        <v>126</v>
      </c>
      <c r="D129" s="5">
        <v>126</v>
      </c>
      <c r="E129" s="3">
        <v>5</v>
      </c>
      <c r="F129" s="3">
        <v>24</v>
      </c>
      <c r="G129" s="264" t="s">
        <v>4287</v>
      </c>
      <c r="H129" s="127" t="s">
        <v>138</v>
      </c>
      <c r="I129" s="127" t="s">
        <v>4274</v>
      </c>
      <c r="J129" s="126"/>
      <c r="K129" s="355" t="s">
        <v>4286</v>
      </c>
      <c r="L129" s="15"/>
      <c r="M129" s="15" t="s">
        <v>4213</v>
      </c>
      <c r="N129" s="15" t="s">
        <v>4224</v>
      </c>
      <c r="O129" s="15" t="s">
        <v>12</v>
      </c>
      <c r="P129" s="15"/>
      <c r="Q129" s="15"/>
      <c r="R129" s="15" t="s">
        <v>4214</v>
      </c>
      <c r="S129" s="15"/>
      <c r="T129" s="15"/>
      <c r="U129" s="15" t="s">
        <v>51</v>
      </c>
      <c r="V129" s="15"/>
      <c r="W129" s="129" t="s">
        <v>53</v>
      </c>
      <c r="X129" s="204"/>
      <c r="Y129" s="204"/>
    </row>
    <row r="130" spans="2:25" x14ac:dyDescent="0.15">
      <c r="B130" s="269"/>
      <c r="C130" s="5">
        <v>127</v>
      </c>
      <c r="D130" s="5">
        <v>127</v>
      </c>
      <c r="E130" s="3">
        <v>5</v>
      </c>
      <c r="F130" s="3">
        <v>25</v>
      </c>
      <c r="G130" s="264" t="s">
        <v>4288</v>
      </c>
      <c r="H130" s="127" t="s">
        <v>4273</v>
      </c>
      <c r="I130" s="127" t="s">
        <v>4274</v>
      </c>
      <c r="J130" s="126"/>
      <c r="K130" s="355" t="s">
        <v>4289</v>
      </c>
      <c r="L130" s="15"/>
      <c r="M130" s="15" t="s">
        <v>4213</v>
      </c>
      <c r="N130" s="15" t="s">
        <v>4290</v>
      </c>
      <c r="O130" s="15" t="s">
        <v>12</v>
      </c>
      <c r="P130" s="15"/>
      <c r="Q130" s="15"/>
      <c r="R130" s="15" t="s">
        <v>4214</v>
      </c>
      <c r="S130" s="15"/>
      <c r="T130" s="15" t="s">
        <v>4291</v>
      </c>
      <c r="U130" s="15" t="s">
        <v>4213</v>
      </c>
      <c r="V130" s="15"/>
      <c r="W130" s="129" t="s">
        <v>53</v>
      </c>
      <c r="X130" s="204"/>
      <c r="Y130" s="204"/>
    </row>
    <row r="131" spans="2:25" x14ac:dyDescent="0.15">
      <c r="B131" s="269"/>
      <c r="C131" s="5">
        <v>128</v>
      </c>
      <c r="D131" s="5">
        <v>128</v>
      </c>
      <c r="E131" s="3">
        <v>5</v>
      </c>
      <c r="F131" s="3">
        <v>25</v>
      </c>
      <c r="G131" s="264" t="s">
        <v>4292</v>
      </c>
      <c r="H131" s="127" t="s">
        <v>4273</v>
      </c>
      <c r="I131" s="127" t="s">
        <v>4274</v>
      </c>
      <c r="J131" s="126"/>
      <c r="K131" s="355" t="s">
        <v>4293</v>
      </c>
      <c r="L131" s="15"/>
      <c r="M131" s="15" t="s">
        <v>4238</v>
      </c>
      <c r="N131" s="15"/>
      <c r="O131" s="15"/>
      <c r="P131" s="15"/>
      <c r="Q131" s="15" t="s">
        <v>4294</v>
      </c>
      <c r="R131" s="15" t="s">
        <v>4214</v>
      </c>
      <c r="S131" s="15"/>
      <c r="T131" s="15"/>
      <c r="U131" s="15" t="s">
        <v>50</v>
      </c>
      <c r="V131" s="15"/>
      <c r="W131" s="129" t="s">
        <v>53</v>
      </c>
      <c r="X131" s="204"/>
      <c r="Y131" s="204"/>
    </row>
    <row r="132" spans="2:25" x14ac:dyDescent="0.15">
      <c r="B132" s="269"/>
      <c r="C132" s="5">
        <v>129</v>
      </c>
      <c r="D132" s="5">
        <v>129</v>
      </c>
      <c r="E132" s="3">
        <v>5</v>
      </c>
      <c r="F132" s="3">
        <v>26</v>
      </c>
      <c r="G132" s="264" t="s">
        <v>4295</v>
      </c>
      <c r="H132" s="127" t="s">
        <v>4273</v>
      </c>
      <c r="I132" s="127" t="s">
        <v>4274</v>
      </c>
      <c r="J132" s="126"/>
      <c r="K132" s="355" t="s">
        <v>4296</v>
      </c>
      <c r="L132" s="15"/>
      <c r="M132" s="15" t="s">
        <v>4213</v>
      </c>
      <c r="N132" s="15" t="s">
        <v>4290</v>
      </c>
      <c r="O132" s="15" t="s">
        <v>12</v>
      </c>
      <c r="P132" s="15"/>
      <c r="Q132" s="15"/>
      <c r="R132" s="15" t="s">
        <v>4214</v>
      </c>
      <c r="S132" s="15"/>
      <c r="T132" s="15"/>
      <c r="U132" s="15" t="s">
        <v>50</v>
      </c>
      <c r="V132" s="15"/>
      <c r="W132" s="129" t="s">
        <v>53</v>
      </c>
      <c r="X132" s="204"/>
      <c r="Y132" s="204"/>
    </row>
    <row r="133" spans="2:25" x14ac:dyDescent="0.15">
      <c r="B133" s="269"/>
      <c r="C133" s="5">
        <v>130</v>
      </c>
      <c r="D133" s="5">
        <v>130</v>
      </c>
      <c r="E133" s="3">
        <v>5</v>
      </c>
      <c r="F133" s="3">
        <v>28</v>
      </c>
      <c r="G133" s="264" t="s">
        <v>4297</v>
      </c>
      <c r="H133" s="127" t="s">
        <v>4273</v>
      </c>
      <c r="I133" s="127" t="s">
        <v>4274</v>
      </c>
      <c r="J133" s="126"/>
      <c r="K133" s="355" t="s">
        <v>4298</v>
      </c>
      <c r="L133" s="15"/>
      <c r="M133" s="15" t="s">
        <v>4238</v>
      </c>
      <c r="N133" s="15"/>
      <c r="O133" s="15" t="s">
        <v>11</v>
      </c>
      <c r="P133" s="15"/>
      <c r="Q133" s="15"/>
      <c r="R133" s="15" t="s">
        <v>4214</v>
      </c>
      <c r="S133" s="15"/>
      <c r="T133" s="15"/>
      <c r="U133" s="15" t="s">
        <v>4213</v>
      </c>
      <c r="V133" s="15" t="s">
        <v>4299</v>
      </c>
      <c r="W133" s="129" t="s">
        <v>53</v>
      </c>
      <c r="X133" s="204"/>
      <c r="Y133" s="204"/>
    </row>
    <row r="134" spans="2:25" x14ac:dyDescent="0.15">
      <c r="B134" s="269"/>
      <c r="C134" s="5">
        <v>131</v>
      </c>
      <c r="D134" s="5">
        <v>131</v>
      </c>
      <c r="E134" s="3">
        <v>5</v>
      </c>
      <c r="F134" s="3">
        <v>28</v>
      </c>
      <c r="G134" s="264" t="s">
        <v>4300</v>
      </c>
      <c r="H134" s="127" t="s">
        <v>138</v>
      </c>
      <c r="I134" s="127" t="s">
        <v>4274</v>
      </c>
      <c r="J134" s="126"/>
      <c r="K134" s="355" t="s">
        <v>4301</v>
      </c>
      <c r="L134" s="15"/>
      <c r="M134" s="15" t="s">
        <v>4213</v>
      </c>
      <c r="N134" s="15" t="s">
        <v>4302</v>
      </c>
      <c r="O134" s="15" t="s">
        <v>12</v>
      </c>
      <c r="P134" s="15"/>
      <c r="Q134" s="15"/>
      <c r="R134" s="15" t="s">
        <v>4214</v>
      </c>
      <c r="S134" s="15"/>
      <c r="T134" s="15"/>
      <c r="U134" s="15" t="s">
        <v>51</v>
      </c>
      <c r="V134" s="15"/>
      <c r="W134" s="129" t="s">
        <v>53</v>
      </c>
      <c r="X134" s="204"/>
      <c r="Y134" s="204"/>
    </row>
    <row r="135" spans="2:25" x14ac:dyDescent="0.15">
      <c r="B135" s="269"/>
      <c r="C135" s="5">
        <v>132</v>
      </c>
      <c r="D135" s="5">
        <v>132</v>
      </c>
      <c r="E135" s="3">
        <v>5</v>
      </c>
      <c r="F135" s="3">
        <v>30</v>
      </c>
      <c r="G135" s="264" t="s">
        <v>4272</v>
      </c>
      <c r="H135" s="127" t="s">
        <v>138</v>
      </c>
      <c r="I135" s="127" t="s">
        <v>4274</v>
      </c>
      <c r="J135" s="126"/>
      <c r="K135" s="355" t="s">
        <v>4303</v>
      </c>
      <c r="L135" s="15"/>
      <c r="M135" s="15" t="s">
        <v>4213</v>
      </c>
      <c r="N135" s="15" t="s">
        <v>3900</v>
      </c>
      <c r="O135" s="15" t="s">
        <v>11</v>
      </c>
      <c r="P135" s="15"/>
      <c r="Q135" s="15"/>
      <c r="R135" s="15" t="s">
        <v>4214</v>
      </c>
      <c r="S135" s="15"/>
      <c r="T135" s="15"/>
      <c r="U135" s="15" t="s">
        <v>50</v>
      </c>
      <c r="V135" s="15"/>
      <c r="W135" s="129" t="s">
        <v>53</v>
      </c>
      <c r="X135" s="204"/>
      <c r="Y135" s="204"/>
    </row>
    <row r="136" spans="2:25" x14ac:dyDescent="0.15">
      <c r="B136" s="269"/>
      <c r="C136" s="5">
        <v>133</v>
      </c>
      <c r="D136" s="5">
        <v>133</v>
      </c>
      <c r="E136" s="3">
        <v>5</v>
      </c>
      <c r="F136" s="3">
        <v>30</v>
      </c>
      <c r="G136" s="264" t="s">
        <v>4304</v>
      </c>
      <c r="H136" s="127" t="s">
        <v>138</v>
      </c>
      <c r="I136" s="127" t="s">
        <v>4274</v>
      </c>
      <c r="J136" s="126"/>
      <c r="K136" s="355" t="s">
        <v>4305</v>
      </c>
      <c r="L136" s="15"/>
      <c r="M136" s="15" t="s">
        <v>4213</v>
      </c>
      <c r="N136" s="15" t="s">
        <v>4306</v>
      </c>
      <c r="O136" s="15"/>
      <c r="P136" s="15" t="s">
        <v>37</v>
      </c>
      <c r="Q136" s="15"/>
      <c r="R136" s="15" t="s">
        <v>4214</v>
      </c>
      <c r="S136" s="15"/>
      <c r="T136" s="15"/>
      <c r="U136" s="15" t="s">
        <v>50</v>
      </c>
      <c r="V136" s="15"/>
      <c r="W136" s="129" t="s">
        <v>157</v>
      </c>
      <c r="X136" s="204"/>
      <c r="Y136" s="204"/>
    </row>
    <row r="137" spans="2:25" x14ac:dyDescent="0.15">
      <c r="B137" s="269"/>
      <c r="C137" s="5">
        <v>134</v>
      </c>
      <c r="D137" s="5">
        <v>134</v>
      </c>
      <c r="E137" s="3">
        <v>5</v>
      </c>
      <c r="F137" s="3">
        <v>30</v>
      </c>
      <c r="G137" s="264" t="s">
        <v>4307</v>
      </c>
      <c r="H137" s="127" t="s">
        <v>4308</v>
      </c>
      <c r="I137" s="127" t="s">
        <v>4309</v>
      </c>
      <c r="J137" s="126"/>
      <c r="K137" s="355" t="s">
        <v>4310</v>
      </c>
      <c r="L137" s="15"/>
      <c r="M137" s="15" t="s">
        <v>4311</v>
      </c>
      <c r="N137" s="15"/>
      <c r="O137" s="15" t="s">
        <v>143</v>
      </c>
      <c r="P137" s="15"/>
      <c r="Q137" s="15"/>
      <c r="R137" s="15" t="s">
        <v>4312</v>
      </c>
      <c r="S137" s="15"/>
      <c r="T137" s="15" t="s">
        <v>4313</v>
      </c>
      <c r="U137" s="15" t="s">
        <v>50</v>
      </c>
      <c r="V137" s="15"/>
      <c r="W137" s="129" t="s">
        <v>53</v>
      </c>
      <c r="X137" s="204"/>
      <c r="Y137" s="204"/>
    </row>
    <row r="138" spans="2:25" x14ac:dyDescent="0.15">
      <c r="B138" s="269"/>
      <c r="C138" s="5">
        <v>135</v>
      </c>
      <c r="D138" s="5">
        <v>135</v>
      </c>
      <c r="E138" s="3">
        <v>5</v>
      </c>
      <c r="F138" s="3">
        <v>24</v>
      </c>
      <c r="G138" s="264" t="s">
        <v>4314</v>
      </c>
      <c r="H138" s="127" t="s">
        <v>4315</v>
      </c>
      <c r="I138" s="127" t="s">
        <v>4316</v>
      </c>
      <c r="J138" s="126"/>
      <c r="K138" s="355" t="s">
        <v>4317</v>
      </c>
      <c r="L138" s="15"/>
      <c r="M138" s="15" t="s">
        <v>4318</v>
      </c>
      <c r="N138" s="15"/>
      <c r="O138" s="15" t="s">
        <v>13</v>
      </c>
      <c r="P138" s="15"/>
      <c r="Q138" s="15"/>
      <c r="R138" s="15" t="s">
        <v>4312</v>
      </c>
      <c r="S138" s="15"/>
      <c r="T138" s="15" t="s">
        <v>4313</v>
      </c>
      <c r="U138" s="15" t="s">
        <v>50</v>
      </c>
      <c r="V138" s="15"/>
      <c r="W138" s="129" t="s">
        <v>53</v>
      </c>
      <c r="X138" s="204"/>
      <c r="Y138" s="204"/>
    </row>
    <row r="139" spans="2:25" x14ac:dyDescent="0.15">
      <c r="B139" s="269"/>
      <c r="C139" s="5">
        <v>136</v>
      </c>
      <c r="D139" s="5">
        <v>136</v>
      </c>
      <c r="E139" s="3">
        <v>5</v>
      </c>
      <c r="F139" s="3">
        <v>26</v>
      </c>
      <c r="G139" s="264" t="s">
        <v>4319</v>
      </c>
      <c r="H139" s="127" t="s">
        <v>138</v>
      </c>
      <c r="I139" s="127" t="s">
        <v>4316</v>
      </c>
      <c r="J139" s="126"/>
      <c r="K139" s="355" t="s">
        <v>4320</v>
      </c>
      <c r="L139" s="15"/>
      <c r="M139" s="15" t="s">
        <v>4321</v>
      </c>
      <c r="N139" s="373" t="s">
        <v>4322</v>
      </c>
      <c r="O139" s="15" t="s">
        <v>13</v>
      </c>
      <c r="P139" s="15"/>
      <c r="Q139" s="15"/>
      <c r="R139" s="15" t="s">
        <v>4321</v>
      </c>
      <c r="S139" s="15"/>
      <c r="T139" s="15" t="s">
        <v>4323</v>
      </c>
      <c r="U139" s="15" t="s">
        <v>51</v>
      </c>
      <c r="V139" s="15" t="s">
        <v>4324</v>
      </c>
      <c r="W139" s="129" t="s">
        <v>158</v>
      </c>
      <c r="X139" s="204"/>
      <c r="Y139" s="204"/>
    </row>
    <row r="140" spans="2:25" x14ac:dyDescent="0.15">
      <c r="B140" s="269"/>
      <c r="C140" s="5">
        <v>137</v>
      </c>
      <c r="D140" s="5">
        <v>137</v>
      </c>
      <c r="E140" s="3">
        <v>6</v>
      </c>
      <c r="F140" s="3">
        <v>1</v>
      </c>
      <c r="G140" s="264" t="s">
        <v>4325</v>
      </c>
      <c r="H140" s="127" t="s">
        <v>4326</v>
      </c>
      <c r="I140" s="127" t="s">
        <v>4327</v>
      </c>
      <c r="J140" s="126"/>
      <c r="K140" s="355" t="s">
        <v>4209</v>
      </c>
      <c r="L140" s="15"/>
      <c r="M140" s="15" t="s">
        <v>4328</v>
      </c>
      <c r="N140" s="15"/>
      <c r="O140" s="15" t="s">
        <v>11</v>
      </c>
      <c r="P140" s="15"/>
      <c r="Q140" s="15"/>
      <c r="R140" s="15" t="s">
        <v>4312</v>
      </c>
      <c r="S140" s="15"/>
      <c r="T140" s="15"/>
      <c r="U140" s="15" t="s">
        <v>50</v>
      </c>
      <c r="V140" s="15"/>
      <c r="W140" s="129" t="s">
        <v>53</v>
      </c>
      <c r="X140" s="204"/>
      <c r="Y140" s="204"/>
    </row>
    <row r="141" spans="2:25" x14ac:dyDescent="0.15">
      <c r="B141" s="269"/>
      <c r="C141" s="5">
        <v>138</v>
      </c>
      <c r="D141" s="5">
        <v>138</v>
      </c>
      <c r="E141" s="3">
        <v>5</v>
      </c>
      <c r="F141" s="3">
        <v>31</v>
      </c>
      <c r="G141" s="264" t="s">
        <v>4330</v>
      </c>
      <c r="H141" s="127" t="s">
        <v>137</v>
      </c>
      <c r="I141" s="127" t="s">
        <v>368</v>
      </c>
      <c r="J141" s="126"/>
      <c r="K141" s="355" t="s">
        <v>4331</v>
      </c>
      <c r="L141" s="15"/>
      <c r="M141" s="15" t="s">
        <v>4311</v>
      </c>
      <c r="N141" s="15"/>
      <c r="O141" s="15" t="s">
        <v>13</v>
      </c>
      <c r="P141" s="15"/>
      <c r="Q141" s="15"/>
      <c r="R141" s="15" t="s">
        <v>4312</v>
      </c>
      <c r="S141" s="15"/>
      <c r="T141" s="15"/>
      <c r="U141" s="15" t="s">
        <v>50</v>
      </c>
      <c r="V141" s="15"/>
      <c r="W141" s="129" t="s">
        <v>53</v>
      </c>
      <c r="X141" s="204"/>
      <c r="Y141" s="204"/>
    </row>
    <row r="142" spans="2:25" x14ac:dyDescent="0.15">
      <c r="B142" s="269"/>
      <c r="C142" s="5">
        <v>139</v>
      </c>
      <c r="D142" s="5">
        <v>139</v>
      </c>
      <c r="E142" s="3">
        <v>5</v>
      </c>
      <c r="F142" s="3">
        <v>31</v>
      </c>
      <c r="G142" s="264" t="s">
        <v>4332</v>
      </c>
      <c r="H142" s="127" t="s">
        <v>140</v>
      </c>
      <c r="I142" s="127" t="s">
        <v>260</v>
      </c>
      <c r="J142" s="126"/>
      <c r="K142" s="355" t="s">
        <v>4333</v>
      </c>
      <c r="L142" s="15"/>
      <c r="M142" s="15" t="s">
        <v>4311</v>
      </c>
      <c r="N142" s="15"/>
      <c r="O142" s="15"/>
      <c r="P142" s="15"/>
      <c r="Q142" s="15" t="s">
        <v>4334</v>
      </c>
      <c r="R142" s="15" t="s">
        <v>4312</v>
      </c>
      <c r="S142" s="15"/>
      <c r="T142" s="15" t="s">
        <v>4335</v>
      </c>
      <c r="U142" s="15" t="s">
        <v>50</v>
      </c>
      <c r="V142" s="15"/>
      <c r="W142" s="129" t="s">
        <v>53</v>
      </c>
      <c r="X142" s="204"/>
      <c r="Y142" s="204"/>
    </row>
    <row r="143" spans="2:25" x14ac:dyDescent="0.15">
      <c r="B143" s="269"/>
      <c r="C143" s="5">
        <v>140</v>
      </c>
      <c r="D143" s="5">
        <v>140</v>
      </c>
      <c r="E143" s="3">
        <v>6</v>
      </c>
      <c r="F143" s="3">
        <v>1</v>
      </c>
      <c r="G143" s="264" t="s">
        <v>4336</v>
      </c>
      <c r="H143" s="127" t="s">
        <v>140</v>
      </c>
      <c r="I143" s="127" t="s">
        <v>260</v>
      </c>
      <c r="J143" s="126"/>
      <c r="K143" s="355" t="s">
        <v>4337</v>
      </c>
      <c r="L143" s="15"/>
      <c r="M143" s="15" t="s">
        <v>4311</v>
      </c>
      <c r="N143" s="15"/>
      <c r="O143" s="15" t="s">
        <v>12</v>
      </c>
      <c r="P143" s="15"/>
      <c r="Q143" s="15"/>
      <c r="R143" s="15" t="s">
        <v>4312</v>
      </c>
      <c r="S143" s="15"/>
      <c r="T143" s="15" t="s">
        <v>289</v>
      </c>
      <c r="U143" s="15" t="s">
        <v>50</v>
      </c>
      <c r="V143" s="15"/>
      <c r="W143" s="129" t="s">
        <v>53</v>
      </c>
      <c r="X143" s="204"/>
      <c r="Y143" s="204"/>
    </row>
    <row r="144" spans="2:25" x14ac:dyDescent="0.15">
      <c r="B144" s="269"/>
      <c r="C144" s="5">
        <v>141</v>
      </c>
      <c r="D144" s="5">
        <v>141</v>
      </c>
      <c r="E144" s="3">
        <v>6</v>
      </c>
      <c r="F144" s="3">
        <v>1</v>
      </c>
      <c r="G144" s="264" t="s">
        <v>4338</v>
      </c>
      <c r="H144" s="127" t="s">
        <v>140</v>
      </c>
      <c r="I144" s="127" t="s">
        <v>260</v>
      </c>
      <c r="J144" s="126"/>
      <c r="K144" s="355" t="s">
        <v>4339</v>
      </c>
      <c r="L144" s="15"/>
      <c r="M144" s="15" t="s">
        <v>4311</v>
      </c>
      <c r="N144" s="15"/>
      <c r="O144" s="15" t="s">
        <v>12</v>
      </c>
      <c r="P144" s="15"/>
      <c r="Q144" s="15"/>
      <c r="R144" s="15" t="s">
        <v>4312</v>
      </c>
      <c r="S144" s="15"/>
      <c r="T144" s="15" t="s">
        <v>289</v>
      </c>
      <c r="U144" s="15" t="s">
        <v>50</v>
      </c>
      <c r="V144" s="15"/>
      <c r="W144" s="129" t="s">
        <v>53</v>
      </c>
      <c r="X144" s="204"/>
      <c r="Y144" s="204"/>
    </row>
    <row r="145" spans="2:25" x14ac:dyDescent="0.15">
      <c r="B145" s="269"/>
      <c r="C145" s="5">
        <v>142</v>
      </c>
      <c r="D145" s="5">
        <v>142</v>
      </c>
      <c r="E145" s="3">
        <v>6</v>
      </c>
      <c r="F145" s="3">
        <v>1</v>
      </c>
      <c r="G145" s="264" t="s">
        <v>4340</v>
      </c>
      <c r="H145" s="127" t="s">
        <v>140</v>
      </c>
      <c r="I145" s="127" t="s">
        <v>260</v>
      </c>
      <c r="J145" s="126"/>
      <c r="K145" s="355" t="s">
        <v>4341</v>
      </c>
      <c r="L145" s="15"/>
      <c r="M145" s="15" t="s">
        <v>4321</v>
      </c>
      <c r="N145" s="15" t="s">
        <v>4342</v>
      </c>
      <c r="O145" s="15" t="s">
        <v>4329</v>
      </c>
      <c r="P145" s="15"/>
      <c r="Q145" s="15"/>
      <c r="R145" s="15"/>
      <c r="S145" s="15" t="s">
        <v>4343</v>
      </c>
      <c r="T145" s="15" t="s">
        <v>4344</v>
      </c>
      <c r="U145" s="15" t="s">
        <v>51</v>
      </c>
      <c r="V145" s="15" t="s">
        <v>4345</v>
      </c>
      <c r="W145" s="129" t="s">
        <v>158</v>
      </c>
      <c r="X145" s="204"/>
      <c r="Y145" s="204"/>
    </row>
    <row r="146" spans="2:25" x14ac:dyDescent="0.15">
      <c r="B146" s="269"/>
      <c r="C146" s="5">
        <v>143</v>
      </c>
      <c r="D146" s="5">
        <v>143</v>
      </c>
      <c r="E146" s="3">
        <v>6</v>
      </c>
      <c r="F146" s="3">
        <v>1</v>
      </c>
      <c r="G146" s="264" t="s">
        <v>4346</v>
      </c>
      <c r="H146" s="127" t="s">
        <v>4326</v>
      </c>
      <c r="I146" s="127" t="s">
        <v>4347</v>
      </c>
      <c r="J146" s="126"/>
      <c r="K146" s="355" t="s">
        <v>4348</v>
      </c>
      <c r="L146" s="15"/>
      <c r="M146" s="15" t="s">
        <v>4311</v>
      </c>
      <c r="N146" s="15"/>
      <c r="O146" s="15" t="s">
        <v>4329</v>
      </c>
      <c r="P146" s="15"/>
      <c r="Q146" s="15"/>
      <c r="R146" s="15" t="s">
        <v>4312</v>
      </c>
      <c r="S146" s="15"/>
      <c r="T146" s="15" t="s">
        <v>4349</v>
      </c>
      <c r="U146" s="15" t="s">
        <v>50</v>
      </c>
      <c r="V146" s="15"/>
      <c r="W146" s="129" t="s">
        <v>53</v>
      </c>
      <c r="X146" s="204"/>
      <c r="Y146" s="204"/>
    </row>
    <row r="147" spans="2:25" x14ac:dyDescent="0.15">
      <c r="B147" s="269"/>
      <c r="C147" s="5">
        <v>144</v>
      </c>
      <c r="D147" s="5">
        <v>144</v>
      </c>
      <c r="E147" s="3">
        <v>5</v>
      </c>
      <c r="F147" s="3">
        <v>1</v>
      </c>
      <c r="G147" s="264" t="s">
        <v>4350</v>
      </c>
      <c r="H147" s="127" t="s">
        <v>4351</v>
      </c>
      <c r="I147" s="127" t="s">
        <v>4352</v>
      </c>
      <c r="J147" s="126"/>
      <c r="K147" s="355" t="s">
        <v>4353</v>
      </c>
      <c r="L147" s="15"/>
      <c r="M147" s="15" t="s">
        <v>4354</v>
      </c>
      <c r="N147" s="15" t="s">
        <v>4355</v>
      </c>
      <c r="O147" s="15" t="s">
        <v>12</v>
      </c>
      <c r="P147" s="15"/>
      <c r="Q147" s="15"/>
      <c r="R147" s="15" t="s">
        <v>4356</v>
      </c>
      <c r="S147" s="15"/>
      <c r="T147" s="15" t="s">
        <v>4357</v>
      </c>
      <c r="U147" s="15" t="s">
        <v>52</v>
      </c>
      <c r="V147" s="15" t="s">
        <v>4358</v>
      </c>
      <c r="W147" s="129" t="s">
        <v>53</v>
      </c>
      <c r="X147" s="204"/>
      <c r="Y147" s="204"/>
    </row>
    <row r="148" spans="2:25" x14ac:dyDescent="0.15">
      <c r="B148" s="269"/>
      <c r="C148" s="5">
        <v>145</v>
      </c>
      <c r="D148" s="5">
        <v>145</v>
      </c>
      <c r="E148" s="3">
        <v>5</v>
      </c>
      <c r="F148" s="3">
        <v>6</v>
      </c>
      <c r="G148" s="264" t="s">
        <v>4359</v>
      </c>
      <c r="H148" s="127" t="s">
        <v>4351</v>
      </c>
      <c r="I148" s="127" t="s">
        <v>4352</v>
      </c>
      <c r="J148" s="126"/>
      <c r="K148" s="355" t="s">
        <v>4360</v>
      </c>
      <c r="L148" s="15"/>
      <c r="M148" s="15" t="s">
        <v>4354</v>
      </c>
      <c r="N148" s="15" t="s">
        <v>4355</v>
      </c>
      <c r="O148" s="15" t="s">
        <v>12</v>
      </c>
      <c r="P148" s="15"/>
      <c r="Q148" s="15"/>
      <c r="R148" s="15" t="s">
        <v>4356</v>
      </c>
      <c r="S148" s="15"/>
      <c r="T148" s="15" t="s">
        <v>4361</v>
      </c>
      <c r="U148" s="15" t="s">
        <v>50</v>
      </c>
      <c r="V148" s="15"/>
      <c r="W148" s="129" t="s">
        <v>53</v>
      </c>
      <c r="X148" s="204"/>
      <c r="Y148" s="204"/>
    </row>
    <row r="149" spans="2:25" x14ac:dyDescent="0.15">
      <c r="B149" s="269"/>
      <c r="C149" s="5">
        <v>146</v>
      </c>
      <c r="D149" s="5">
        <v>146</v>
      </c>
      <c r="E149" s="3">
        <v>5</v>
      </c>
      <c r="F149" s="3">
        <v>8</v>
      </c>
      <c r="G149" s="351" t="s">
        <v>4362</v>
      </c>
      <c r="H149" s="127" t="s">
        <v>4351</v>
      </c>
      <c r="I149" s="127" t="s">
        <v>4352</v>
      </c>
      <c r="J149" s="126"/>
      <c r="K149" s="355" t="s">
        <v>4363</v>
      </c>
      <c r="L149" s="15"/>
      <c r="M149" s="15" t="s">
        <v>28</v>
      </c>
      <c r="N149" s="15"/>
      <c r="O149" s="15" t="s">
        <v>143</v>
      </c>
      <c r="P149" s="15"/>
      <c r="Q149" s="15"/>
      <c r="R149" s="15" t="s">
        <v>4356</v>
      </c>
      <c r="S149" s="15"/>
      <c r="T149" s="15" t="s">
        <v>308</v>
      </c>
      <c r="U149" s="15" t="s">
        <v>50</v>
      </c>
      <c r="V149" s="15"/>
      <c r="W149" s="129" t="s">
        <v>53</v>
      </c>
      <c r="X149" s="204"/>
      <c r="Y149" s="204"/>
    </row>
    <row r="150" spans="2:25" x14ac:dyDescent="0.15">
      <c r="B150" s="269"/>
      <c r="C150" s="5">
        <v>147</v>
      </c>
      <c r="D150" s="5">
        <v>147</v>
      </c>
      <c r="E150" s="3">
        <v>5</v>
      </c>
      <c r="F150" s="3">
        <v>8</v>
      </c>
      <c r="G150" s="264" t="s">
        <v>4364</v>
      </c>
      <c r="H150" s="127" t="s">
        <v>4351</v>
      </c>
      <c r="I150" s="127" t="s">
        <v>4352</v>
      </c>
      <c r="J150" s="126"/>
      <c r="K150" s="355" t="s">
        <v>4363</v>
      </c>
      <c r="L150" s="15"/>
      <c r="M150" s="15" t="s">
        <v>28</v>
      </c>
      <c r="N150" s="15"/>
      <c r="O150" s="15" t="s">
        <v>4365</v>
      </c>
      <c r="P150" s="15"/>
      <c r="Q150" s="15"/>
      <c r="R150" s="15" t="s">
        <v>4356</v>
      </c>
      <c r="S150" s="15"/>
      <c r="T150" s="15" t="s">
        <v>4366</v>
      </c>
      <c r="U150" s="15" t="s">
        <v>50</v>
      </c>
      <c r="V150" s="15"/>
      <c r="W150" s="129" t="s">
        <v>53</v>
      </c>
      <c r="X150" s="204"/>
      <c r="Y150" s="204"/>
    </row>
    <row r="151" spans="2:25" x14ac:dyDescent="0.15">
      <c r="B151" s="269"/>
      <c r="C151" s="5">
        <v>148</v>
      </c>
      <c r="D151" s="5">
        <v>148</v>
      </c>
      <c r="E151" s="3">
        <v>5</v>
      </c>
      <c r="F151" s="3">
        <v>11</v>
      </c>
      <c r="G151" s="264" t="s">
        <v>4367</v>
      </c>
      <c r="H151" s="127" t="s">
        <v>4351</v>
      </c>
      <c r="I151" s="127" t="s">
        <v>4352</v>
      </c>
      <c r="J151" s="126"/>
      <c r="K151" s="355" t="s">
        <v>4368</v>
      </c>
      <c r="L151" s="15"/>
      <c r="M151" s="15" t="s">
        <v>31</v>
      </c>
      <c r="N151" s="15"/>
      <c r="O151" s="15" t="s">
        <v>143</v>
      </c>
      <c r="P151" s="15"/>
      <c r="Q151" s="15"/>
      <c r="R151" s="15" t="s">
        <v>4356</v>
      </c>
      <c r="S151" s="15"/>
      <c r="T151" s="15" t="s">
        <v>289</v>
      </c>
      <c r="U151" s="15" t="s">
        <v>50</v>
      </c>
      <c r="V151" s="15"/>
      <c r="W151" s="129" t="s">
        <v>53</v>
      </c>
      <c r="X151" s="204"/>
      <c r="Y151" s="204"/>
    </row>
    <row r="152" spans="2:25" x14ac:dyDescent="0.15">
      <c r="B152" s="269"/>
      <c r="C152" s="5">
        <v>149</v>
      </c>
      <c r="D152" s="5">
        <v>149</v>
      </c>
      <c r="E152" s="3">
        <v>5</v>
      </c>
      <c r="F152" s="3">
        <v>12</v>
      </c>
      <c r="G152" s="264" t="s">
        <v>4369</v>
      </c>
      <c r="H152" s="127" t="s">
        <v>4351</v>
      </c>
      <c r="I152" s="127" t="s">
        <v>4352</v>
      </c>
      <c r="J152" s="126"/>
      <c r="K152" s="355" t="s">
        <v>4370</v>
      </c>
      <c r="L152" s="15"/>
      <c r="M152" s="15" t="s">
        <v>16</v>
      </c>
      <c r="N152" s="15" t="s">
        <v>4355</v>
      </c>
      <c r="O152" s="15" t="s">
        <v>4365</v>
      </c>
      <c r="P152" s="15"/>
      <c r="Q152" s="15"/>
      <c r="R152" s="15" t="s">
        <v>4356</v>
      </c>
      <c r="S152" s="15"/>
      <c r="T152" s="15" t="s">
        <v>308</v>
      </c>
      <c r="U152" s="15" t="s">
        <v>51</v>
      </c>
      <c r="V152" s="15" t="s">
        <v>4371</v>
      </c>
      <c r="W152" s="129" t="s">
        <v>53</v>
      </c>
      <c r="X152" s="204"/>
      <c r="Y152" s="204"/>
    </row>
    <row r="153" spans="2:25" x14ac:dyDescent="0.15">
      <c r="B153" s="269"/>
      <c r="C153" s="5">
        <v>150</v>
      </c>
      <c r="D153" s="5">
        <v>150</v>
      </c>
      <c r="E153" s="3">
        <v>5</v>
      </c>
      <c r="F153" s="3">
        <v>12</v>
      </c>
      <c r="G153" s="264" t="s">
        <v>4365</v>
      </c>
      <c r="H153" s="127" t="s">
        <v>4351</v>
      </c>
      <c r="I153" s="127" t="s">
        <v>4352</v>
      </c>
      <c r="J153" s="126"/>
      <c r="K153" s="355" t="s">
        <v>4372</v>
      </c>
      <c r="L153" s="15"/>
      <c r="M153" s="15" t="s">
        <v>4373</v>
      </c>
      <c r="N153" s="15"/>
      <c r="O153" s="15" t="s">
        <v>143</v>
      </c>
      <c r="P153" s="15"/>
      <c r="Q153" s="15"/>
      <c r="R153" s="15" t="s">
        <v>4356</v>
      </c>
      <c r="S153" s="15"/>
      <c r="T153" s="15" t="s">
        <v>289</v>
      </c>
      <c r="U153" s="15" t="s">
        <v>50</v>
      </c>
      <c r="V153" s="15"/>
      <c r="W153" s="129" t="s">
        <v>53</v>
      </c>
      <c r="X153" s="204"/>
      <c r="Y153" s="204"/>
    </row>
    <row r="154" spans="2:25" x14ac:dyDescent="0.15">
      <c r="B154" s="269"/>
      <c r="C154" s="5">
        <v>151</v>
      </c>
      <c r="D154" s="5">
        <v>151</v>
      </c>
      <c r="E154" s="3">
        <v>6</v>
      </c>
      <c r="F154" s="3">
        <v>11</v>
      </c>
      <c r="G154" s="264" t="s">
        <v>4374</v>
      </c>
      <c r="H154" s="127" t="s">
        <v>140</v>
      </c>
      <c r="I154" s="127" t="s">
        <v>260</v>
      </c>
      <c r="J154" s="126"/>
      <c r="K154" s="355" t="s">
        <v>4375</v>
      </c>
      <c r="L154" s="15"/>
      <c r="M154" s="15" t="s">
        <v>4376</v>
      </c>
      <c r="N154" s="15"/>
      <c r="O154" s="15" t="s">
        <v>4365</v>
      </c>
      <c r="P154" s="15"/>
      <c r="Q154" s="15"/>
      <c r="R154" s="15"/>
      <c r="S154" s="15" t="s">
        <v>47</v>
      </c>
      <c r="T154" s="15"/>
      <c r="U154" s="15" t="s">
        <v>50</v>
      </c>
      <c r="V154" s="15"/>
      <c r="W154" s="129" t="s">
        <v>53</v>
      </c>
      <c r="X154" s="204"/>
      <c r="Y154" s="204"/>
    </row>
    <row r="155" spans="2:25" x14ac:dyDescent="0.15">
      <c r="B155" s="269"/>
      <c r="C155" s="5">
        <v>152</v>
      </c>
      <c r="D155" s="5">
        <v>152</v>
      </c>
      <c r="E155" s="206">
        <v>6</v>
      </c>
      <c r="F155" s="206">
        <v>6</v>
      </c>
      <c r="G155" s="264" t="s">
        <v>4377</v>
      </c>
      <c r="H155" s="127" t="s">
        <v>4378</v>
      </c>
      <c r="I155" s="127" t="s">
        <v>368</v>
      </c>
      <c r="J155" s="126"/>
      <c r="K155" s="355" t="s">
        <v>4379</v>
      </c>
      <c r="L155" s="212"/>
      <c r="M155" s="212" t="s">
        <v>4373</v>
      </c>
      <c r="N155" s="212"/>
      <c r="O155" s="212" t="s">
        <v>13</v>
      </c>
      <c r="P155" s="212"/>
      <c r="Q155" s="212"/>
      <c r="R155" s="212" t="s">
        <v>4356</v>
      </c>
      <c r="S155" s="212"/>
      <c r="T155" s="212" t="s">
        <v>4380</v>
      </c>
      <c r="U155" s="212" t="s">
        <v>50</v>
      </c>
      <c r="V155" s="212"/>
      <c r="W155" s="213" t="s">
        <v>53</v>
      </c>
      <c r="X155" s="214"/>
      <c r="Y155" s="214"/>
    </row>
    <row r="156" spans="2:25" x14ac:dyDescent="0.15">
      <c r="B156" s="269"/>
      <c r="C156" s="5">
        <v>153</v>
      </c>
      <c r="D156" s="5">
        <v>153</v>
      </c>
      <c r="E156" s="3">
        <v>6</v>
      </c>
      <c r="F156" s="3">
        <v>9</v>
      </c>
      <c r="G156" s="264" t="s">
        <v>4381</v>
      </c>
      <c r="H156" s="127" t="s">
        <v>137</v>
      </c>
      <c r="I156" s="127" t="s">
        <v>368</v>
      </c>
      <c r="J156" s="126"/>
      <c r="K156" s="355" t="s">
        <v>4382</v>
      </c>
      <c r="L156" s="15"/>
      <c r="M156" s="15" t="s">
        <v>4383</v>
      </c>
      <c r="N156" s="15"/>
      <c r="O156" s="15" t="s">
        <v>13</v>
      </c>
      <c r="P156" s="15"/>
      <c r="Q156" s="15"/>
      <c r="R156" s="15" t="s">
        <v>4356</v>
      </c>
      <c r="S156" s="15"/>
      <c r="T156" s="15" t="s">
        <v>308</v>
      </c>
      <c r="U156" s="15"/>
      <c r="V156" s="15"/>
      <c r="W156" s="129" t="s">
        <v>53</v>
      </c>
      <c r="X156" s="204"/>
      <c r="Y156" s="204"/>
    </row>
    <row r="157" spans="2:25" x14ac:dyDescent="0.15">
      <c r="B157" s="269"/>
      <c r="C157" s="5">
        <v>154</v>
      </c>
      <c r="D157" s="5">
        <v>154</v>
      </c>
      <c r="E157" s="3">
        <v>6</v>
      </c>
      <c r="F157" s="3">
        <v>9</v>
      </c>
      <c r="G157" s="264" t="s">
        <v>4384</v>
      </c>
      <c r="H157" s="127" t="s">
        <v>140</v>
      </c>
      <c r="I157" s="127" t="s">
        <v>260</v>
      </c>
      <c r="J157" s="126"/>
      <c r="K157" s="355" t="s">
        <v>4385</v>
      </c>
      <c r="L157" s="15"/>
      <c r="M157" s="15" t="s">
        <v>4373</v>
      </c>
      <c r="N157" s="15"/>
      <c r="O157" s="15" t="s">
        <v>13</v>
      </c>
      <c r="P157" s="15"/>
      <c r="Q157" s="15"/>
      <c r="R157" s="15" t="s">
        <v>4356</v>
      </c>
      <c r="S157" s="15"/>
      <c r="T157" s="15" t="s">
        <v>4388</v>
      </c>
      <c r="U157" s="15" t="s">
        <v>50</v>
      </c>
      <c r="V157" s="15"/>
      <c r="W157" s="129" t="s">
        <v>53</v>
      </c>
      <c r="X157" s="204"/>
      <c r="Y157" s="204"/>
    </row>
    <row r="158" spans="2:25" x14ac:dyDescent="0.15">
      <c r="B158" s="269"/>
      <c r="C158" s="5">
        <v>155</v>
      </c>
      <c r="D158" s="5">
        <v>155</v>
      </c>
      <c r="E158" s="3">
        <v>6</v>
      </c>
      <c r="F158" s="3">
        <v>10</v>
      </c>
      <c r="G158" s="264" t="s">
        <v>4386</v>
      </c>
      <c r="H158" s="127" t="s">
        <v>140</v>
      </c>
      <c r="I158" s="127" t="s">
        <v>260</v>
      </c>
      <c r="J158" s="126"/>
      <c r="K158" s="355" t="s">
        <v>4387</v>
      </c>
      <c r="L158" s="15"/>
      <c r="M158" s="15" t="s">
        <v>4373</v>
      </c>
      <c r="N158" s="15"/>
      <c r="O158" s="15" t="s">
        <v>13</v>
      </c>
      <c r="P158" s="15"/>
      <c r="Q158" s="15"/>
      <c r="R158" s="15" t="s">
        <v>4356</v>
      </c>
      <c r="S158" s="15"/>
      <c r="T158" s="15" t="s">
        <v>4389</v>
      </c>
      <c r="U158" s="15" t="s">
        <v>50</v>
      </c>
      <c r="V158" s="15"/>
      <c r="W158" s="129" t="s">
        <v>53</v>
      </c>
      <c r="X158" s="204"/>
      <c r="Y158" s="204"/>
    </row>
    <row r="159" spans="2:25" x14ac:dyDescent="0.15">
      <c r="B159" s="269"/>
      <c r="C159" s="5">
        <v>156</v>
      </c>
      <c r="D159" s="5">
        <v>156</v>
      </c>
      <c r="E159" s="3">
        <v>6</v>
      </c>
      <c r="F159" s="3">
        <v>10</v>
      </c>
      <c r="G159" s="264" t="s">
        <v>4390</v>
      </c>
      <c r="H159" s="127" t="s">
        <v>140</v>
      </c>
      <c r="I159" s="127" t="s">
        <v>260</v>
      </c>
      <c r="J159" s="126"/>
      <c r="K159" s="355" t="s">
        <v>4391</v>
      </c>
      <c r="L159" s="15"/>
      <c r="M159" s="15" t="s">
        <v>4376</v>
      </c>
      <c r="N159" s="15"/>
      <c r="O159" s="15" t="s">
        <v>11</v>
      </c>
      <c r="P159" s="15"/>
      <c r="Q159" s="15"/>
      <c r="R159" s="15" t="s">
        <v>4356</v>
      </c>
      <c r="S159" s="15"/>
      <c r="T159" s="15" t="s">
        <v>4366</v>
      </c>
      <c r="U159" s="15" t="s">
        <v>50</v>
      </c>
      <c r="V159" s="15"/>
      <c r="W159" s="129" t="s">
        <v>53</v>
      </c>
      <c r="X159" s="204"/>
      <c r="Y159" s="204"/>
    </row>
    <row r="160" spans="2:25" x14ac:dyDescent="0.15">
      <c r="B160" s="269"/>
      <c r="C160" s="5">
        <v>157</v>
      </c>
      <c r="D160" s="5">
        <v>157</v>
      </c>
      <c r="E160" s="3">
        <v>6</v>
      </c>
      <c r="F160" s="3">
        <v>10</v>
      </c>
      <c r="G160" s="264" t="s">
        <v>4392</v>
      </c>
      <c r="H160" s="127" t="s">
        <v>140</v>
      </c>
      <c r="I160" s="127" t="s">
        <v>260</v>
      </c>
      <c r="J160" s="126"/>
      <c r="K160" s="355" t="s">
        <v>4393</v>
      </c>
      <c r="L160" s="15"/>
      <c r="M160" s="15" t="s">
        <v>4383</v>
      </c>
      <c r="N160" s="15"/>
      <c r="O160" s="15" t="s">
        <v>13</v>
      </c>
      <c r="P160" s="15"/>
      <c r="Q160" s="15"/>
      <c r="R160" s="15" t="s">
        <v>4356</v>
      </c>
      <c r="S160" s="15"/>
      <c r="T160" s="15" t="s">
        <v>4366</v>
      </c>
      <c r="U160" s="15" t="s">
        <v>50</v>
      </c>
      <c r="V160" s="15"/>
      <c r="W160" s="129" t="s">
        <v>53</v>
      </c>
      <c r="X160" s="204"/>
      <c r="Y160" s="204"/>
    </row>
    <row r="161" spans="2:25" x14ac:dyDescent="0.15">
      <c r="B161" s="269"/>
      <c r="C161" s="5">
        <v>158</v>
      </c>
      <c r="D161" s="5">
        <v>158</v>
      </c>
      <c r="E161" s="3">
        <v>6</v>
      </c>
      <c r="F161" s="3">
        <v>6</v>
      </c>
      <c r="G161" s="264" t="s">
        <v>4377</v>
      </c>
      <c r="H161" s="127" t="s">
        <v>4394</v>
      </c>
      <c r="I161" s="127" t="s">
        <v>4395</v>
      </c>
      <c r="J161" s="126"/>
      <c r="K161" s="355" t="s">
        <v>4396</v>
      </c>
      <c r="L161" s="15"/>
      <c r="M161" s="15" t="s">
        <v>4373</v>
      </c>
      <c r="N161" s="15"/>
      <c r="O161" s="15" t="s">
        <v>13</v>
      </c>
      <c r="P161" s="15"/>
      <c r="Q161" s="15"/>
      <c r="R161" s="15" t="s">
        <v>4356</v>
      </c>
      <c r="S161" s="15"/>
      <c r="T161" s="15" t="s">
        <v>4366</v>
      </c>
      <c r="U161" s="15" t="s">
        <v>16</v>
      </c>
      <c r="V161" s="15" t="s">
        <v>3824</v>
      </c>
      <c r="W161" s="129" t="s">
        <v>53</v>
      </c>
      <c r="X161" s="204"/>
      <c r="Y161" s="204"/>
    </row>
    <row r="162" spans="2:25" x14ac:dyDescent="0.15">
      <c r="B162" s="269"/>
      <c r="C162" s="5">
        <v>159</v>
      </c>
      <c r="D162" s="5">
        <v>159</v>
      </c>
      <c r="E162" s="3">
        <v>6</v>
      </c>
      <c r="F162" s="3">
        <v>6</v>
      </c>
      <c r="G162" s="264" t="s">
        <v>4397</v>
      </c>
      <c r="H162" s="127" t="s">
        <v>140</v>
      </c>
      <c r="I162" s="127" t="s">
        <v>4398</v>
      </c>
      <c r="J162" s="126"/>
      <c r="K162" s="355" t="s">
        <v>4399</v>
      </c>
      <c r="L162" s="15"/>
      <c r="M162" s="15" t="s">
        <v>4383</v>
      </c>
      <c r="N162" s="15"/>
      <c r="O162" s="15"/>
      <c r="P162" s="15" t="s">
        <v>34</v>
      </c>
      <c r="Q162" s="15"/>
      <c r="R162" s="15" t="s">
        <v>4356</v>
      </c>
      <c r="S162" s="15"/>
      <c r="T162" s="15" t="s">
        <v>4366</v>
      </c>
      <c r="U162" s="15" t="s">
        <v>50</v>
      </c>
      <c r="V162" s="15"/>
      <c r="W162" s="129" t="s">
        <v>53</v>
      </c>
      <c r="X162" s="204"/>
      <c r="Y162" s="204"/>
    </row>
    <row r="163" spans="2:25" x14ac:dyDescent="0.15">
      <c r="B163" s="269"/>
      <c r="C163" s="5">
        <v>160</v>
      </c>
      <c r="D163" s="5">
        <v>160</v>
      </c>
      <c r="E163" s="3">
        <v>5</v>
      </c>
      <c r="F163" s="3">
        <v>31</v>
      </c>
      <c r="G163" s="264" t="s">
        <v>4392</v>
      </c>
      <c r="H163" s="127" t="s">
        <v>4378</v>
      </c>
      <c r="I163" s="127" t="s">
        <v>4400</v>
      </c>
      <c r="J163" s="126"/>
      <c r="K163" s="355" t="s">
        <v>4401</v>
      </c>
      <c r="L163" s="15"/>
      <c r="M163" s="15" t="s">
        <v>4383</v>
      </c>
      <c r="N163" s="15"/>
      <c r="O163" s="15" t="s">
        <v>13</v>
      </c>
      <c r="P163" s="15"/>
      <c r="Q163" s="15"/>
      <c r="R163" s="15" t="s">
        <v>4356</v>
      </c>
      <c r="S163" s="15"/>
      <c r="T163" s="15" t="s">
        <v>4366</v>
      </c>
      <c r="U163" s="15" t="s">
        <v>50</v>
      </c>
      <c r="V163" s="15"/>
      <c r="W163" s="129" t="s">
        <v>53</v>
      </c>
      <c r="X163" s="204"/>
      <c r="Y163" s="204"/>
    </row>
    <row r="164" spans="2:25" x14ac:dyDescent="0.15">
      <c r="B164" s="269"/>
      <c r="C164" s="5">
        <v>161</v>
      </c>
      <c r="D164" s="5">
        <v>161</v>
      </c>
      <c r="E164" s="3">
        <v>6</v>
      </c>
      <c r="F164" s="3">
        <v>4</v>
      </c>
      <c r="G164" s="264" t="s">
        <v>4402</v>
      </c>
      <c r="H164" s="127" t="s">
        <v>4403</v>
      </c>
      <c r="I164" s="127" t="s">
        <v>4404</v>
      </c>
      <c r="J164" s="126"/>
      <c r="K164" s="355" t="s">
        <v>4405</v>
      </c>
      <c r="L164" s="15"/>
      <c r="M164" s="15" t="s">
        <v>4373</v>
      </c>
      <c r="N164" s="15"/>
      <c r="O164" s="15" t="s">
        <v>13</v>
      </c>
      <c r="P164" s="15"/>
      <c r="Q164" s="15"/>
      <c r="R164" s="15" t="s">
        <v>4356</v>
      </c>
      <c r="S164" s="15"/>
      <c r="T164" s="15" t="s">
        <v>4380</v>
      </c>
      <c r="U164" s="15" t="s">
        <v>50</v>
      </c>
      <c r="V164" s="15"/>
      <c r="W164" s="129" t="s">
        <v>53</v>
      </c>
      <c r="X164" s="204"/>
      <c r="Y164" s="204"/>
    </row>
    <row r="165" spans="2:25" x14ac:dyDescent="0.15">
      <c r="B165" s="269"/>
      <c r="C165" s="5">
        <v>162</v>
      </c>
      <c r="D165" s="5">
        <v>162</v>
      </c>
      <c r="E165" s="3">
        <v>6</v>
      </c>
      <c r="F165" s="3">
        <v>4</v>
      </c>
      <c r="G165" s="264" t="s">
        <v>4406</v>
      </c>
      <c r="H165" s="127" t="s">
        <v>140</v>
      </c>
      <c r="I165" s="127" t="s">
        <v>260</v>
      </c>
      <c r="J165" s="126"/>
      <c r="K165" s="355" t="s">
        <v>4407</v>
      </c>
      <c r="L165" s="15"/>
      <c r="M165" s="15" t="s">
        <v>4408</v>
      </c>
      <c r="N165" s="15"/>
      <c r="O165" s="15" t="s">
        <v>13</v>
      </c>
      <c r="P165" s="15"/>
      <c r="Q165" s="15"/>
      <c r="R165" s="15" t="s">
        <v>4356</v>
      </c>
      <c r="S165" s="15"/>
      <c r="T165" s="15" t="s">
        <v>289</v>
      </c>
      <c r="U165" s="15" t="s">
        <v>50</v>
      </c>
      <c r="V165" s="15"/>
      <c r="W165" s="129" t="s">
        <v>53</v>
      </c>
      <c r="X165" s="204"/>
      <c r="Y165" s="204"/>
    </row>
    <row r="166" spans="2:25" x14ac:dyDescent="0.15">
      <c r="B166" s="269"/>
      <c r="C166" s="5">
        <v>163</v>
      </c>
      <c r="D166" s="5">
        <v>163</v>
      </c>
      <c r="E166" s="3">
        <v>6</v>
      </c>
      <c r="F166" s="3">
        <v>5</v>
      </c>
      <c r="G166" s="264" t="s">
        <v>4386</v>
      </c>
      <c r="H166" s="127" t="s">
        <v>140</v>
      </c>
      <c r="I166" s="127" t="s">
        <v>260</v>
      </c>
      <c r="J166" s="126"/>
      <c r="K166" s="355" t="s">
        <v>4409</v>
      </c>
      <c r="L166" s="15"/>
      <c r="M166" s="15" t="s">
        <v>4408</v>
      </c>
      <c r="N166" s="15"/>
      <c r="O166" s="15" t="s">
        <v>13</v>
      </c>
      <c r="P166" s="15"/>
      <c r="Q166" s="15"/>
      <c r="R166" s="15" t="s">
        <v>4356</v>
      </c>
      <c r="S166" s="15"/>
      <c r="T166" s="15" t="s">
        <v>4366</v>
      </c>
      <c r="U166" s="15" t="s">
        <v>50</v>
      </c>
      <c r="V166" s="15"/>
      <c r="W166" s="129" t="s">
        <v>53</v>
      </c>
      <c r="X166" s="204"/>
      <c r="Y166" s="204"/>
    </row>
    <row r="167" spans="2:25" x14ac:dyDescent="0.15">
      <c r="B167" s="269"/>
      <c r="C167" s="5">
        <v>164</v>
      </c>
      <c r="D167" s="5">
        <v>164</v>
      </c>
      <c r="E167" s="3">
        <v>6</v>
      </c>
      <c r="F167" s="3">
        <v>6</v>
      </c>
      <c r="G167" s="264" t="s">
        <v>4410</v>
      </c>
      <c r="H167" s="127" t="s">
        <v>140</v>
      </c>
      <c r="I167" s="127" t="s">
        <v>260</v>
      </c>
      <c r="J167" s="126"/>
      <c r="K167" s="355" t="s">
        <v>4411</v>
      </c>
      <c r="L167" s="15"/>
      <c r="M167" s="15" t="s">
        <v>4373</v>
      </c>
      <c r="N167" s="15"/>
      <c r="O167" s="15" t="s">
        <v>13</v>
      </c>
      <c r="P167" s="15"/>
      <c r="Q167" s="15"/>
      <c r="R167" s="15" t="s">
        <v>4356</v>
      </c>
      <c r="S167" s="15"/>
      <c r="T167" s="15"/>
      <c r="U167" s="15" t="s">
        <v>50</v>
      </c>
      <c r="V167" s="15"/>
      <c r="W167" s="129" t="s">
        <v>53</v>
      </c>
      <c r="X167" s="204"/>
      <c r="Y167" s="204"/>
    </row>
    <row r="168" spans="2:25" x14ac:dyDescent="0.15">
      <c r="B168" s="269"/>
      <c r="C168" s="5">
        <v>165</v>
      </c>
      <c r="D168" s="5">
        <v>165</v>
      </c>
      <c r="E168" s="3">
        <v>6</v>
      </c>
      <c r="F168" s="3">
        <v>4</v>
      </c>
      <c r="G168" s="264" t="s">
        <v>4412</v>
      </c>
      <c r="H168" s="127" t="s">
        <v>140</v>
      </c>
      <c r="I168" s="127" t="s">
        <v>260</v>
      </c>
      <c r="J168" s="126"/>
      <c r="K168" s="355" t="s">
        <v>4413</v>
      </c>
      <c r="L168" s="15"/>
      <c r="M168" s="15" t="s">
        <v>4408</v>
      </c>
      <c r="N168" s="15"/>
      <c r="O168" s="15" t="s">
        <v>13</v>
      </c>
      <c r="P168" s="15"/>
      <c r="Q168" s="15"/>
      <c r="R168" s="15" t="s">
        <v>4356</v>
      </c>
      <c r="S168" s="15"/>
      <c r="T168" s="15" t="s">
        <v>4366</v>
      </c>
      <c r="U168" s="15" t="s">
        <v>50</v>
      </c>
      <c r="V168" s="15"/>
      <c r="W168" s="129" t="s">
        <v>53</v>
      </c>
      <c r="X168" s="204"/>
      <c r="Y168" s="204"/>
    </row>
    <row r="169" spans="2:25" x14ac:dyDescent="0.15">
      <c r="B169" s="269"/>
      <c r="C169" s="5">
        <v>166</v>
      </c>
      <c r="D169" s="5">
        <v>166</v>
      </c>
      <c r="E169" s="3">
        <v>6</v>
      </c>
      <c r="F169" s="3">
        <v>6</v>
      </c>
      <c r="G169" s="264" t="s">
        <v>4414</v>
      </c>
      <c r="H169" s="127" t="s">
        <v>140</v>
      </c>
      <c r="I169" s="127" t="s">
        <v>260</v>
      </c>
      <c r="J169" s="126"/>
      <c r="K169" s="355" t="s">
        <v>4415</v>
      </c>
      <c r="L169" s="15"/>
      <c r="M169" s="15" t="s">
        <v>144</v>
      </c>
      <c r="N169" s="15"/>
      <c r="O169" s="15" t="s">
        <v>13</v>
      </c>
      <c r="P169" s="15"/>
      <c r="Q169" s="15"/>
      <c r="R169" s="15" t="s">
        <v>4356</v>
      </c>
      <c r="S169" s="15"/>
      <c r="T169" s="15" t="s">
        <v>4366</v>
      </c>
      <c r="U169" s="15" t="s">
        <v>50</v>
      </c>
      <c r="V169" s="15"/>
      <c r="W169" s="129" t="s">
        <v>53</v>
      </c>
      <c r="X169" s="204"/>
      <c r="Y169" s="204"/>
    </row>
    <row r="170" spans="2:25" x14ac:dyDescent="0.15">
      <c r="B170" s="269"/>
      <c r="C170" s="5">
        <v>167</v>
      </c>
      <c r="D170" s="5">
        <v>167</v>
      </c>
      <c r="E170" s="3">
        <v>6</v>
      </c>
      <c r="F170" s="3">
        <v>3</v>
      </c>
      <c r="G170" s="264" t="s">
        <v>4416</v>
      </c>
      <c r="H170" s="127" t="s">
        <v>4417</v>
      </c>
      <c r="I170" s="127" t="s">
        <v>4418</v>
      </c>
      <c r="J170" s="126"/>
      <c r="K170" s="355" t="s">
        <v>4419</v>
      </c>
      <c r="L170" s="15"/>
      <c r="M170" s="15" t="s">
        <v>4420</v>
      </c>
      <c r="N170" s="15" t="s">
        <v>4421</v>
      </c>
      <c r="O170" s="15" t="s">
        <v>13</v>
      </c>
      <c r="P170" s="15"/>
      <c r="Q170" s="15"/>
      <c r="R170" s="15" t="s">
        <v>4422</v>
      </c>
      <c r="S170" s="15"/>
      <c r="T170" s="15" t="s">
        <v>4423</v>
      </c>
      <c r="U170" s="15" t="s">
        <v>50</v>
      </c>
      <c r="V170" s="15"/>
      <c r="W170" s="129" t="s">
        <v>53</v>
      </c>
      <c r="X170" s="204"/>
      <c r="Y170" s="204"/>
    </row>
    <row r="171" spans="2:25" x14ac:dyDescent="0.15">
      <c r="B171" s="269"/>
      <c r="C171" s="5">
        <v>168</v>
      </c>
      <c r="D171" s="5">
        <v>168</v>
      </c>
      <c r="E171" s="3">
        <v>6</v>
      </c>
      <c r="F171" s="3">
        <v>5</v>
      </c>
      <c r="G171" s="264" t="s">
        <v>4424</v>
      </c>
      <c r="H171" s="127" t="s">
        <v>138</v>
      </c>
      <c r="I171" s="127" t="s">
        <v>4425</v>
      </c>
      <c r="J171" s="126"/>
      <c r="K171" s="355" t="s">
        <v>4426</v>
      </c>
      <c r="L171" s="15"/>
      <c r="M171" s="15" t="s">
        <v>4427</v>
      </c>
      <c r="N171" s="15"/>
      <c r="O171" s="15" t="s">
        <v>12</v>
      </c>
      <c r="P171" s="15"/>
      <c r="Q171" s="15"/>
      <c r="R171" s="15" t="s">
        <v>4422</v>
      </c>
      <c r="S171" s="15"/>
      <c r="T171" s="15" t="s">
        <v>4428</v>
      </c>
      <c r="U171" s="15" t="s">
        <v>52</v>
      </c>
      <c r="V171" s="15" t="s">
        <v>4429</v>
      </c>
      <c r="W171" s="129" t="s">
        <v>53</v>
      </c>
      <c r="X171" s="204"/>
      <c r="Y171" s="204"/>
    </row>
    <row r="172" spans="2:25" x14ac:dyDescent="0.15">
      <c r="B172" s="269"/>
      <c r="C172" s="5">
        <v>169</v>
      </c>
      <c r="D172" s="5">
        <v>169</v>
      </c>
      <c r="E172" s="3">
        <v>6</v>
      </c>
      <c r="F172" s="3">
        <v>5</v>
      </c>
      <c r="G172" s="264" t="s">
        <v>4430</v>
      </c>
      <c r="H172" s="127" t="s">
        <v>138</v>
      </c>
      <c r="I172" s="127" t="s">
        <v>4425</v>
      </c>
      <c r="J172" s="126"/>
      <c r="K172" s="355" t="s">
        <v>4431</v>
      </c>
      <c r="L172" s="15"/>
      <c r="M172" s="15" t="s">
        <v>4432</v>
      </c>
      <c r="N172" s="15"/>
      <c r="O172" s="15" t="s">
        <v>13</v>
      </c>
      <c r="P172" s="15"/>
      <c r="Q172" s="15"/>
      <c r="R172" s="15" t="s">
        <v>4422</v>
      </c>
      <c r="S172" s="15"/>
      <c r="T172" s="15" t="s">
        <v>4428</v>
      </c>
      <c r="U172" s="15" t="s">
        <v>50</v>
      </c>
      <c r="V172" s="15"/>
      <c r="W172" s="129" t="s">
        <v>53</v>
      </c>
      <c r="X172" s="204"/>
      <c r="Y172" s="204"/>
    </row>
    <row r="173" spans="2:25" x14ac:dyDescent="0.15">
      <c r="B173" s="269"/>
      <c r="C173" s="5">
        <v>170</v>
      </c>
      <c r="D173" s="5">
        <v>170</v>
      </c>
      <c r="E173" s="3">
        <v>6</v>
      </c>
      <c r="F173" s="3">
        <v>10</v>
      </c>
      <c r="G173" s="264" t="s">
        <v>4433</v>
      </c>
      <c r="H173" s="127" t="s">
        <v>4434</v>
      </c>
      <c r="I173" s="127" t="s">
        <v>4435</v>
      </c>
      <c r="J173" s="126"/>
      <c r="K173" s="355" t="s">
        <v>4436</v>
      </c>
      <c r="L173" s="15"/>
      <c r="M173" s="15" t="s">
        <v>4432</v>
      </c>
      <c r="N173" s="15"/>
      <c r="O173" s="15" t="s">
        <v>4437</v>
      </c>
      <c r="P173" s="15"/>
      <c r="Q173" s="15"/>
      <c r="R173" s="15" t="s">
        <v>4422</v>
      </c>
      <c r="S173" s="15"/>
      <c r="T173" s="15" t="s">
        <v>4438</v>
      </c>
      <c r="U173" s="15" t="s">
        <v>50</v>
      </c>
      <c r="V173" s="15"/>
      <c r="W173" s="129" t="s">
        <v>53</v>
      </c>
      <c r="X173" s="204"/>
      <c r="Y173" s="204"/>
    </row>
    <row r="174" spans="2:25" x14ac:dyDescent="0.15">
      <c r="B174" s="269"/>
      <c r="C174" s="5">
        <v>171</v>
      </c>
      <c r="D174" s="5">
        <v>171</v>
      </c>
      <c r="E174" s="3">
        <v>6</v>
      </c>
      <c r="F174" s="3">
        <v>11</v>
      </c>
      <c r="G174" s="264" t="s">
        <v>4437</v>
      </c>
      <c r="H174" s="127" t="s">
        <v>268</v>
      </c>
      <c r="I174" s="127" t="s">
        <v>3953</v>
      </c>
      <c r="J174" s="126"/>
      <c r="K174" s="355" t="s">
        <v>4439</v>
      </c>
      <c r="L174" s="15"/>
      <c r="M174" s="15" t="s">
        <v>4432</v>
      </c>
      <c r="N174" s="15"/>
      <c r="O174" s="15" t="s">
        <v>12</v>
      </c>
      <c r="P174" s="15"/>
      <c r="Q174" s="15"/>
      <c r="R174" s="15" t="s">
        <v>4422</v>
      </c>
      <c r="S174" s="15"/>
      <c r="T174" s="15" t="s">
        <v>4440</v>
      </c>
      <c r="U174" s="15" t="s">
        <v>50</v>
      </c>
      <c r="V174" s="15"/>
      <c r="W174" s="129" t="s">
        <v>53</v>
      </c>
      <c r="X174" s="204"/>
      <c r="Y174" s="204"/>
    </row>
    <row r="175" spans="2:25" x14ac:dyDescent="0.15">
      <c r="B175" s="269"/>
      <c r="C175" s="5">
        <v>172</v>
      </c>
      <c r="D175" s="5">
        <v>172</v>
      </c>
      <c r="E175" s="3">
        <v>6</v>
      </c>
      <c r="F175" s="3">
        <v>13</v>
      </c>
      <c r="G175" s="264" t="s">
        <v>4441</v>
      </c>
      <c r="H175" s="127" t="s">
        <v>268</v>
      </c>
      <c r="I175" s="127" t="s">
        <v>4442</v>
      </c>
      <c r="J175" s="126"/>
      <c r="K175" s="355" t="s">
        <v>4443</v>
      </c>
      <c r="L175" s="15"/>
      <c r="M175" s="15" t="s">
        <v>4444</v>
      </c>
      <c r="N175" s="15"/>
      <c r="O175" s="15" t="s">
        <v>13</v>
      </c>
      <c r="P175" s="15"/>
      <c r="Q175" s="15"/>
      <c r="R175" s="15" t="s">
        <v>4422</v>
      </c>
      <c r="S175" s="15"/>
      <c r="T175" s="15" t="s">
        <v>4428</v>
      </c>
      <c r="U175" s="15" t="s">
        <v>52</v>
      </c>
      <c r="V175" s="15" t="s">
        <v>3824</v>
      </c>
      <c r="W175" s="129" t="s">
        <v>53</v>
      </c>
      <c r="X175" s="204"/>
      <c r="Y175" s="204"/>
    </row>
    <row r="176" spans="2:25" x14ac:dyDescent="0.15">
      <c r="B176" s="269"/>
      <c r="C176" s="5">
        <v>173</v>
      </c>
      <c r="D176" s="5">
        <v>173</v>
      </c>
      <c r="E176" s="3">
        <v>6</v>
      </c>
      <c r="F176" s="3">
        <v>11</v>
      </c>
      <c r="G176" s="264" t="s">
        <v>4447</v>
      </c>
      <c r="H176" s="127" t="s">
        <v>4448</v>
      </c>
      <c r="I176" s="127" t="s">
        <v>4449</v>
      </c>
      <c r="J176" s="126"/>
      <c r="K176" s="355" t="s">
        <v>4450</v>
      </c>
      <c r="L176" s="15"/>
      <c r="M176" s="15" t="s">
        <v>4451</v>
      </c>
      <c r="N176" s="15"/>
      <c r="O176" s="15" t="s">
        <v>11</v>
      </c>
      <c r="P176" s="15"/>
      <c r="Q176" s="15"/>
      <c r="R176" s="15" t="s">
        <v>4452</v>
      </c>
      <c r="S176" s="15"/>
      <c r="T176" s="15" t="s">
        <v>289</v>
      </c>
      <c r="U176" s="15" t="s">
        <v>50</v>
      </c>
      <c r="V176" s="15"/>
      <c r="W176" s="129" t="s">
        <v>53</v>
      </c>
      <c r="X176" s="204"/>
      <c r="Y176" s="204"/>
    </row>
    <row r="177" spans="2:25" x14ac:dyDescent="0.15">
      <c r="B177" s="269"/>
      <c r="C177" s="5">
        <v>174</v>
      </c>
      <c r="D177" s="5">
        <v>174</v>
      </c>
      <c r="E177" s="3">
        <v>6</v>
      </c>
      <c r="F177" s="3">
        <v>17</v>
      </c>
      <c r="G177" s="264" t="s">
        <v>4453</v>
      </c>
      <c r="H177" s="127" t="s">
        <v>268</v>
      </c>
      <c r="I177" s="127" t="s">
        <v>4454</v>
      </c>
      <c r="J177" s="126"/>
      <c r="K177" s="355" t="s">
        <v>4455</v>
      </c>
      <c r="L177" s="15"/>
      <c r="M177" s="15" t="s">
        <v>31</v>
      </c>
      <c r="N177" s="15"/>
      <c r="O177" s="15" t="s">
        <v>12</v>
      </c>
      <c r="P177" s="15"/>
      <c r="Q177" s="15"/>
      <c r="R177" s="15" t="s">
        <v>4452</v>
      </c>
      <c r="S177" s="331"/>
      <c r="T177" s="15" t="s">
        <v>289</v>
      </c>
      <c r="U177" s="15" t="s">
        <v>50</v>
      </c>
      <c r="V177" s="15"/>
      <c r="W177" s="129" t="s">
        <v>53</v>
      </c>
      <c r="X177" s="204"/>
      <c r="Y177" s="204"/>
    </row>
    <row r="178" spans="2:25" x14ac:dyDescent="0.15">
      <c r="B178" s="269"/>
      <c r="C178" s="5">
        <v>175</v>
      </c>
      <c r="D178" s="5">
        <v>175</v>
      </c>
      <c r="E178" s="3">
        <v>6</v>
      </c>
      <c r="F178" s="3">
        <v>17</v>
      </c>
      <c r="G178" s="264" t="s">
        <v>4456</v>
      </c>
      <c r="H178" s="127" t="s">
        <v>4448</v>
      </c>
      <c r="I178" s="127" t="s">
        <v>4457</v>
      </c>
      <c r="J178" s="126"/>
      <c r="K178" s="355" t="s">
        <v>4458</v>
      </c>
      <c r="L178" s="15"/>
      <c r="M178" s="15" t="s">
        <v>4459</v>
      </c>
      <c r="N178" s="15"/>
      <c r="O178" s="15" t="s">
        <v>143</v>
      </c>
      <c r="P178" s="15"/>
      <c r="Q178" s="329"/>
      <c r="R178" s="15" t="s">
        <v>4452</v>
      </c>
      <c r="S178" s="15"/>
      <c r="T178" s="15" t="s">
        <v>289</v>
      </c>
      <c r="U178" s="331" t="s">
        <v>50</v>
      </c>
      <c r="V178" s="15"/>
      <c r="W178" s="129" t="s">
        <v>53</v>
      </c>
      <c r="X178" s="204"/>
      <c r="Y178" s="204"/>
    </row>
    <row r="179" spans="2:25" x14ac:dyDescent="0.15">
      <c r="B179" s="269"/>
      <c r="C179" s="5">
        <v>176</v>
      </c>
      <c r="D179" s="5">
        <v>176</v>
      </c>
      <c r="E179" s="3">
        <v>6</v>
      </c>
      <c r="F179" s="3">
        <v>15</v>
      </c>
      <c r="G179" s="264" t="s">
        <v>4460</v>
      </c>
      <c r="H179" s="127" t="s">
        <v>140</v>
      </c>
      <c r="I179" s="127" t="s">
        <v>260</v>
      </c>
      <c r="J179" s="126"/>
      <c r="K179" s="355" t="s">
        <v>4461</v>
      </c>
      <c r="L179" s="15"/>
      <c r="M179" s="15" t="s">
        <v>144</v>
      </c>
      <c r="N179" s="15"/>
      <c r="O179" s="15" t="s">
        <v>13</v>
      </c>
      <c r="P179" s="15"/>
      <c r="Q179" s="329"/>
      <c r="R179" s="15" t="s">
        <v>4452</v>
      </c>
      <c r="S179" s="15"/>
      <c r="T179" s="15" t="s">
        <v>4462</v>
      </c>
      <c r="U179" s="332" t="s">
        <v>50</v>
      </c>
      <c r="V179" s="15"/>
      <c r="W179" s="129" t="s">
        <v>53</v>
      </c>
      <c r="X179" s="204"/>
      <c r="Y179" s="204"/>
    </row>
    <row r="180" spans="2:25" x14ac:dyDescent="0.15">
      <c r="B180" s="269"/>
      <c r="C180" s="5">
        <v>177</v>
      </c>
      <c r="D180" s="5">
        <v>177</v>
      </c>
      <c r="E180" s="3">
        <v>6</v>
      </c>
      <c r="F180" s="3">
        <v>14</v>
      </c>
      <c r="G180" s="264" t="s">
        <v>4463</v>
      </c>
      <c r="H180" s="127" t="s">
        <v>4464</v>
      </c>
      <c r="I180" s="127" t="s">
        <v>4465</v>
      </c>
      <c r="J180" s="126"/>
      <c r="K180" s="357" t="s">
        <v>4466</v>
      </c>
      <c r="L180" s="15"/>
      <c r="M180" s="15" t="s">
        <v>31</v>
      </c>
      <c r="N180" s="127"/>
      <c r="O180" s="15" t="s">
        <v>4467</v>
      </c>
      <c r="P180" s="15"/>
      <c r="Q180" s="15"/>
      <c r="R180" s="15" t="s">
        <v>4452</v>
      </c>
      <c r="S180" s="15"/>
      <c r="T180" s="15" t="s">
        <v>289</v>
      </c>
      <c r="U180" s="15" t="s">
        <v>50</v>
      </c>
      <c r="V180" s="15"/>
      <c r="W180" s="129" t="s">
        <v>53</v>
      </c>
      <c r="X180" s="204"/>
      <c r="Y180" s="204"/>
    </row>
    <row r="181" spans="2:25" x14ac:dyDescent="0.15">
      <c r="B181" s="269"/>
      <c r="C181" s="5">
        <v>178</v>
      </c>
      <c r="D181" s="5">
        <v>178</v>
      </c>
      <c r="E181" s="3">
        <v>6</v>
      </c>
      <c r="F181" s="3">
        <v>17</v>
      </c>
      <c r="G181" s="264" t="s">
        <v>4468</v>
      </c>
      <c r="H181" s="127" t="s">
        <v>138</v>
      </c>
      <c r="I181" s="127" t="s">
        <v>4465</v>
      </c>
      <c r="J181" s="126"/>
      <c r="K181" s="355" t="s">
        <v>4469</v>
      </c>
      <c r="L181" s="15"/>
      <c r="M181" s="15" t="s">
        <v>31</v>
      </c>
      <c r="N181" s="15"/>
      <c r="O181" s="15" t="s">
        <v>143</v>
      </c>
      <c r="P181" s="15"/>
      <c r="Q181" s="15"/>
      <c r="R181" s="15" t="s">
        <v>4452</v>
      </c>
      <c r="S181" s="15"/>
      <c r="T181" s="15" t="s">
        <v>4170</v>
      </c>
      <c r="U181" s="15" t="s">
        <v>50</v>
      </c>
      <c r="V181" s="15"/>
      <c r="W181" s="129" t="s">
        <v>53</v>
      </c>
      <c r="X181" s="204"/>
      <c r="Y181" s="204"/>
    </row>
    <row r="182" spans="2:25" x14ac:dyDescent="0.15">
      <c r="B182" s="269"/>
      <c r="C182" s="5">
        <v>179</v>
      </c>
      <c r="D182" s="5">
        <v>179</v>
      </c>
      <c r="E182" s="3">
        <v>6</v>
      </c>
      <c r="F182" s="3">
        <v>13</v>
      </c>
      <c r="G182" s="264" t="s">
        <v>4470</v>
      </c>
      <c r="H182" s="127" t="s">
        <v>137</v>
      </c>
      <c r="I182" s="127" t="s">
        <v>463</v>
      </c>
      <c r="J182" s="126"/>
      <c r="K182" s="355" t="s">
        <v>4471</v>
      </c>
      <c r="L182" s="15"/>
      <c r="M182" s="15" t="s">
        <v>4459</v>
      </c>
      <c r="N182" s="15"/>
      <c r="O182" s="15" t="s">
        <v>13</v>
      </c>
      <c r="P182" s="15"/>
      <c r="Q182" s="15"/>
      <c r="R182" s="15" t="s">
        <v>4452</v>
      </c>
      <c r="S182" s="15"/>
      <c r="T182" s="15" t="s">
        <v>289</v>
      </c>
      <c r="U182" s="15" t="s">
        <v>50</v>
      </c>
      <c r="V182" s="15"/>
      <c r="W182" s="129" t="s">
        <v>53</v>
      </c>
      <c r="X182" s="204"/>
      <c r="Y182" s="204"/>
    </row>
    <row r="183" spans="2:25" x14ac:dyDescent="0.15">
      <c r="B183" s="269"/>
      <c r="C183" s="5">
        <v>180</v>
      </c>
      <c r="D183" s="5">
        <v>180</v>
      </c>
      <c r="E183" s="3">
        <v>6</v>
      </c>
      <c r="F183" s="3">
        <v>7</v>
      </c>
      <c r="G183" s="264" t="s">
        <v>4472</v>
      </c>
      <c r="H183" s="127" t="s">
        <v>138</v>
      </c>
      <c r="I183" s="127" t="s">
        <v>4465</v>
      </c>
      <c r="J183" s="126"/>
      <c r="K183" s="355" t="s">
        <v>4473</v>
      </c>
      <c r="L183" s="15"/>
      <c r="M183" s="15" t="s">
        <v>31</v>
      </c>
      <c r="N183" s="331"/>
      <c r="O183" s="15" t="s">
        <v>143</v>
      </c>
      <c r="P183" s="15"/>
      <c r="Q183" s="15"/>
      <c r="R183" s="15" t="s">
        <v>4452</v>
      </c>
      <c r="S183" s="15"/>
      <c r="T183" s="15" t="s">
        <v>289</v>
      </c>
      <c r="U183" s="15" t="s">
        <v>50</v>
      </c>
      <c r="V183" s="15"/>
      <c r="W183" s="129" t="s">
        <v>53</v>
      </c>
      <c r="X183" s="204"/>
      <c r="Y183" s="204"/>
    </row>
    <row r="184" spans="2:25" x14ac:dyDescent="0.15">
      <c r="B184" s="269"/>
      <c r="C184" s="5">
        <v>181</v>
      </c>
      <c r="D184" s="5">
        <v>181</v>
      </c>
      <c r="E184" s="3">
        <v>6</v>
      </c>
      <c r="F184" s="3">
        <v>7</v>
      </c>
      <c r="G184" s="264" t="s">
        <v>4474</v>
      </c>
      <c r="H184" s="127" t="s">
        <v>138</v>
      </c>
      <c r="I184" s="127" t="s">
        <v>4465</v>
      </c>
      <c r="J184" s="126"/>
      <c r="K184" s="355" t="s">
        <v>4475</v>
      </c>
      <c r="L184" s="15"/>
      <c r="M184" s="15" t="s">
        <v>4459</v>
      </c>
      <c r="N184" s="15"/>
      <c r="O184" s="15" t="s">
        <v>143</v>
      </c>
      <c r="P184" s="15"/>
      <c r="Q184" s="15"/>
      <c r="R184" s="15" t="s">
        <v>4452</v>
      </c>
      <c r="S184" s="15"/>
      <c r="T184" s="15" t="s">
        <v>289</v>
      </c>
      <c r="U184" s="15" t="s">
        <v>50</v>
      </c>
      <c r="V184" s="15"/>
      <c r="W184" s="129" t="s">
        <v>53</v>
      </c>
      <c r="X184" s="204"/>
      <c r="Y184" s="204"/>
    </row>
    <row r="185" spans="2:25" x14ac:dyDescent="0.15">
      <c r="B185" s="269"/>
      <c r="C185" s="5">
        <v>182</v>
      </c>
      <c r="D185" s="5">
        <v>182</v>
      </c>
      <c r="E185" s="3">
        <v>6</v>
      </c>
      <c r="F185" s="3">
        <v>10</v>
      </c>
      <c r="G185" s="264" t="s">
        <v>4476</v>
      </c>
      <c r="H185" s="127" t="s">
        <v>138</v>
      </c>
      <c r="I185" s="127" t="s">
        <v>4465</v>
      </c>
      <c r="J185" s="126"/>
      <c r="K185" s="355" t="s">
        <v>4477</v>
      </c>
      <c r="L185" s="15"/>
      <c r="M185" s="331" t="s">
        <v>4478</v>
      </c>
      <c r="N185" s="15"/>
      <c r="O185" s="15" t="s">
        <v>12</v>
      </c>
      <c r="P185" s="15"/>
      <c r="Q185" s="15"/>
      <c r="R185" s="15" t="s">
        <v>4452</v>
      </c>
      <c r="S185" s="15"/>
      <c r="T185" s="15" t="s">
        <v>4479</v>
      </c>
      <c r="U185" s="15" t="s">
        <v>52</v>
      </c>
      <c r="V185" s="15" t="s">
        <v>4480</v>
      </c>
      <c r="W185" s="129" t="s">
        <v>158</v>
      </c>
      <c r="X185" s="204"/>
      <c r="Y185" s="204"/>
    </row>
    <row r="186" spans="2:25" x14ac:dyDescent="0.15">
      <c r="B186" s="269"/>
      <c r="C186" s="5">
        <v>183</v>
      </c>
      <c r="D186" s="5">
        <v>183</v>
      </c>
      <c r="E186" s="3">
        <v>6</v>
      </c>
      <c r="F186" s="3">
        <v>11</v>
      </c>
      <c r="G186" s="264" t="s">
        <v>4481</v>
      </c>
      <c r="H186" s="127" t="s">
        <v>138</v>
      </c>
      <c r="I186" s="127" t="s">
        <v>4465</v>
      </c>
      <c r="J186" s="126"/>
      <c r="K186" s="355" t="s">
        <v>4466</v>
      </c>
      <c r="L186" s="15"/>
      <c r="M186" s="15" t="s">
        <v>4482</v>
      </c>
      <c r="N186" s="15" t="s">
        <v>4483</v>
      </c>
      <c r="O186" s="15" t="s">
        <v>11</v>
      </c>
      <c r="P186" s="15"/>
      <c r="Q186" s="15"/>
      <c r="R186" s="15" t="s">
        <v>4452</v>
      </c>
      <c r="S186" s="15"/>
      <c r="T186" s="15" t="s">
        <v>4484</v>
      </c>
      <c r="U186" s="15" t="s">
        <v>50</v>
      </c>
      <c r="V186" s="15"/>
      <c r="W186" s="129" t="s">
        <v>53</v>
      </c>
      <c r="X186" s="204"/>
      <c r="Y186" s="204"/>
    </row>
    <row r="187" spans="2:25" x14ac:dyDescent="0.15">
      <c r="B187" s="269"/>
      <c r="C187" s="5">
        <v>184</v>
      </c>
      <c r="D187" s="5">
        <v>184</v>
      </c>
      <c r="E187" s="3">
        <v>6</v>
      </c>
      <c r="F187" s="3">
        <v>11</v>
      </c>
      <c r="G187" s="264" t="s">
        <v>4485</v>
      </c>
      <c r="H187" s="127" t="s">
        <v>4486</v>
      </c>
      <c r="I187" s="127" t="s">
        <v>4487</v>
      </c>
      <c r="J187" s="126"/>
      <c r="K187" s="355" t="s">
        <v>4488</v>
      </c>
      <c r="L187" s="15"/>
      <c r="M187" s="15" t="s">
        <v>4489</v>
      </c>
      <c r="N187" s="15" t="s">
        <v>4490</v>
      </c>
      <c r="O187" s="15" t="s">
        <v>11</v>
      </c>
      <c r="P187" s="15"/>
      <c r="Q187" s="15"/>
      <c r="R187" s="331" t="s">
        <v>4491</v>
      </c>
      <c r="S187" s="15"/>
      <c r="T187" s="15" t="s">
        <v>4492</v>
      </c>
      <c r="U187" s="15" t="s">
        <v>50</v>
      </c>
      <c r="V187" s="15"/>
      <c r="W187" s="129" t="s">
        <v>53</v>
      </c>
      <c r="X187" s="204"/>
      <c r="Y187" s="204"/>
    </row>
    <row r="188" spans="2:25" x14ac:dyDescent="0.15">
      <c r="B188" s="269"/>
      <c r="C188" s="5">
        <v>185</v>
      </c>
      <c r="D188" s="5">
        <v>185</v>
      </c>
      <c r="E188" s="3">
        <v>6</v>
      </c>
      <c r="F188" s="3">
        <v>11</v>
      </c>
      <c r="G188" s="264" t="s">
        <v>4493</v>
      </c>
      <c r="H188" s="127" t="s">
        <v>4486</v>
      </c>
      <c r="I188" s="127" t="s">
        <v>4487</v>
      </c>
      <c r="J188" s="126"/>
      <c r="K188" s="355" t="s">
        <v>4494</v>
      </c>
      <c r="L188" s="15"/>
      <c r="M188" s="15" t="s">
        <v>4489</v>
      </c>
      <c r="N188" s="15" t="s">
        <v>4495</v>
      </c>
      <c r="O188" s="15" t="s">
        <v>11</v>
      </c>
      <c r="P188" s="15"/>
      <c r="Q188" s="15"/>
      <c r="R188" s="332" t="s">
        <v>4491</v>
      </c>
      <c r="S188" s="15"/>
      <c r="T188" s="15" t="s">
        <v>4496</v>
      </c>
      <c r="U188" s="15" t="s">
        <v>52</v>
      </c>
      <c r="V188" s="15" t="s">
        <v>4497</v>
      </c>
      <c r="W188" s="129" t="s">
        <v>53</v>
      </c>
      <c r="X188" s="204"/>
      <c r="Y188" s="204"/>
    </row>
    <row r="189" spans="2:25" x14ac:dyDescent="0.15">
      <c r="B189" s="269"/>
      <c r="C189" s="5">
        <v>186</v>
      </c>
      <c r="D189" s="5">
        <v>186</v>
      </c>
      <c r="E189" s="3">
        <v>6</v>
      </c>
      <c r="F189" s="3">
        <v>11</v>
      </c>
      <c r="G189" s="264" t="s">
        <v>4498</v>
      </c>
      <c r="H189" s="127" t="s">
        <v>138</v>
      </c>
      <c r="I189" s="127" t="s">
        <v>4487</v>
      </c>
      <c r="J189" s="126"/>
      <c r="K189" s="355" t="s">
        <v>4499</v>
      </c>
      <c r="L189" s="15"/>
      <c r="M189" s="15" t="s">
        <v>31</v>
      </c>
      <c r="N189" s="15"/>
      <c r="O189" s="15" t="s">
        <v>4500</v>
      </c>
      <c r="P189" s="15"/>
      <c r="Q189" s="15"/>
      <c r="R189" s="332" t="s">
        <v>4491</v>
      </c>
      <c r="S189" s="15"/>
      <c r="T189" s="15" t="s">
        <v>289</v>
      </c>
      <c r="U189" s="15" t="s">
        <v>50</v>
      </c>
      <c r="V189" s="15"/>
      <c r="W189" s="129" t="s">
        <v>53</v>
      </c>
      <c r="X189" s="204"/>
      <c r="Y189" s="204"/>
    </row>
    <row r="190" spans="2:25" x14ac:dyDescent="0.15">
      <c r="B190" s="269"/>
      <c r="C190" s="5">
        <v>187</v>
      </c>
      <c r="D190" s="5">
        <v>187</v>
      </c>
      <c r="E190" s="3">
        <v>6</v>
      </c>
      <c r="F190" s="3">
        <v>12</v>
      </c>
      <c r="G190" s="264" t="s">
        <v>4501</v>
      </c>
      <c r="H190" s="127" t="s">
        <v>138</v>
      </c>
      <c r="I190" s="127" t="s">
        <v>4487</v>
      </c>
      <c r="J190" s="126"/>
      <c r="K190" s="355" t="s">
        <v>4502</v>
      </c>
      <c r="L190" s="15"/>
      <c r="M190" s="15" t="s">
        <v>4489</v>
      </c>
      <c r="N190" s="15" t="s">
        <v>4503</v>
      </c>
      <c r="O190" s="15" t="s">
        <v>13</v>
      </c>
      <c r="P190" s="15"/>
      <c r="Q190" s="15"/>
      <c r="R190" s="332" t="s">
        <v>4491</v>
      </c>
      <c r="S190" s="15"/>
      <c r="T190" s="15" t="s">
        <v>4504</v>
      </c>
      <c r="U190" s="15" t="s">
        <v>16</v>
      </c>
      <c r="V190" s="15" t="s">
        <v>4506</v>
      </c>
      <c r="W190" s="129" t="s">
        <v>53</v>
      </c>
      <c r="X190" s="204"/>
      <c r="Y190" s="204"/>
    </row>
    <row r="191" spans="2:25" x14ac:dyDescent="0.15">
      <c r="B191" s="269"/>
      <c r="C191" s="5">
        <v>188</v>
      </c>
      <c r="D191" s="5">
        <v>188</v>
      </c>
      <c r="E191" s="3">
        <v>6</v>
      </c>
      <c r="F191" s="3">
        <v>12</v>
      </c>
      <c r="G191" s="264" t="s">
        <v>4505</v>
      </c>
      <c r="H191" s="127" t="s">
        <v>4486</v>
      </c>
      <c r="I191" s="127" t="s">
        <v>4487</v>
      </c>
      <c r="J191" s="126"/>
      <c r="K191" s="355" t="s">
        <v>4507</v>
      </c>
      <c r="L191" s="15"/>
      <c r="M191" s="15" t="s">
        <v>4508</v>
      </c>
      <c r="N191" s="15"/>
      <c r="O191" s="15" t="s">
        <v>13</v>
      </c>
      <c r="P191" s="15"/>
      <c r="Q191" s="15"/>
      <c r="R191" s="332" t="s">
        <v>4509</v>
      </c>
      <c r="S191" s="15"/>
      <c r="T191" s="15" t="s">
        <v>4510</v>
      </c>
      <c r="U191" s="15" t="s">
        <v>50</v>
      </c>
      <c r="V191" s="15"/>
      <c r="W191" s="129" t="s">
        <v>53</v>
      </c>
      <c r="X191" s="204"/>
      <c r="Y191" s="204"/>
    </row>
    <row r="192" spans="2:25" x14ac:dyDescent="0.15">
      <c r="B192" s="269"/>
      <c r="C192" s="5">
        <v>189</v>
      </c>
      <c r="D192" s="5">
        <v>189</v>
      </c>
      <c r="E192" s="3">
        <v>6</v>
      </c>
      <c r="F192" s="3">
        <v>12</v>
      </c>
      <c r="G192" s="264" t="s">
        <v>4511</v>
      </c>
      <c r="H192" s="127" t="s">
        <v>4512</v>
      </c>
      <c r="I192" s="127" t="s">
        <v>4513</v>
      </c>
      <c r="J192" s="126"/>
      <c r="K192" s="355" t="s">
        <v>4514</v>
      </c>
      <c r="L192" s="15"/>
      <c r="M192" s="15" t="s">
        <v>144</v>
      </c>
      <c r="N192" s="15"/>
      <c r="O192" s="15"/>
      <c r="P192" s="15"/>
      <c r="Q192" s="15" t="s">
        <v>4515</v>
      </c>
      <c r="R192" s="332" t="s">
        <v>4509</v>
      </c>
      <c r="S192" s="15"/>
      <c r="T192" s="15" t="s">
        <v>4510</v>
      </c>
      <c r="U192" s="15" t="s">
        <v>50</v>
      </c>
      <c r="V192" s="15"/>
      <c r="W192" s="129" t="s">
        <v>53</v>
      </c>
      <c r="X192" s="204"/>
      <c r="Y192" s="204"/>
    </row>
    <row r="193" spans="2:25" x14ac:dyDescent="0.15">
      <c r="B193" s="269"/>
      <c r="C193" s="5">
        <v>190</v>
      </c>
      <c r="D193" s="5">
        <v>190</v>
      </c>
      <c r="E193" s="3">
        <v>6</v>
      </c>
      <c r="F193" s="3">
        <v>13</v>
      </c>
      <c r="G193" s="264" t="s">
        <v>4516</v>
      </c>
      <c r="H193" s="127" t="s">
        <v>138</v>
      </c>
      <c r="I193" s="127" t="s">
        <v>4517</v>
      </c>
      <c r="J193" s="126"/>
      <c r="K193" s="355" t="s">
        <v>4518</v>
      </c>
      <c r="L193" s="15"/>
      <c r="M193" s="15" t="s">
        <v>4508</v>
      </c>
      <c r="N193" s="15"/>
      <c r="O193" s="15" t="s">
        <v>4519</v>
      </c>
      <c r="P193" s="15"/>
      <c r="Q193" s="15"/>
      <c r="R193" s="331" t="s">
        <v>4509</v>
      </c>
      <c r="S193" s="15"/>
      <c r="T193" s="15" t="s">
        <v>4510</v>
      </c>
      <c r="U193" s="15" t="s">
        <v>50</v>
      </c>
      <c r="V193" s="15"/>
      <c r="W193" s="129" t="s">
        <v>53</v>
      </c>
      <c r="X193" s="204"/>
      <c r="Y193" s="204"/>
    </row>
    <row r="194" spans="2:25" x14ac:dyDescent="0.15">
      <c r="B194" s="269"/>
      <c r="C194" s="5">
        <v>191</v>
      </c>
      <c r="D194" s="5">
        <v>191</v>
      </c>
      <c r="E194" s="3">
        <v>6</v>
      </c>
      <c r="F194" s="3">
        <v>11</v>
      </c>
      <c r="G194" s="264" t="s">
        <v>4520</v>
      </c>
      <c r="H194" s="127" t="s">
        <v>4521</v>
      </c>
      <c r="I194" s="127" t="s">
        <v>368</v>
      </c>
      <c r="J194" s="126"/>
      <c r="K194" s="355" t="s">
        <v>4522</v>
      </c>
      <c r="L194" s="15"/>
      <c r="M194" s="15" t="s">
        <v>4508</v>
      </c>
      <c r="N194" s="15"/>
      <c r="O194" s="15" t="s">
        <v>4519</v>
      </c>
      <c r="P194" s="15"/>
      <c r="Q194" s="15"/>
      <c r="R194" s="331" t="s">
        <v>4509</v>
      </c>
      <c r="S194" s="15"/>
      <c r="T194" s="15" t="s">
        <v>4510</v>
      </c>
      <c r="U194" s="15" t="s">
        <v>50</v>
      </c>
      <c r="V194" s="15"/>
      <c r="W194" s="129" t="s">
        <v>53</v>
      </c>
      <c r="X194" s="204"/>
      <c r="Y194" s="204"/>
    </row>
    <row r="195" spans="2:25" x14ac:dyDescent="0.15">
      <c r="B195" s="269"/>
      <c r="C195" s="5">
        <v>192</v>
      </c>
      <c r="D195" s="5">
        <v>192</v>
      </c>
      <c r="E195" s="3">
        <v>6</v>
      </c>
      <c r="F195" s="3">
        <v>16</v>
      </c>
      <c r="G195" s="264" t="s">
        <v>4523</v>
      </c>
      <c r="H195" s="127" t="s">
        <v>4521</v>
      </c>
      <c r="I195" s="127" t="s">
        <v>4524</v>
      </c>
      <c r="J195" s="126"/>
      <c r="K195" s="355" t="s">
        <v>4525</v>
      </c>
      <c r="L195" s="15"/>
      <c r="M195" s="15" t="s">
        <v>4508</v>
      </c>
      <c r="N195" s="15"/>
      <c r="O195" s="15" t="s">
        <v>12</v>
      </c>
      <c r="P195" s="15"/>
      <c r="Q195" s="15"/>
      <c r="R195" s="331" t="s">
        <v>4509</v>
      </c>
      <c r="S195" s="15"/>
      <c r="T195" s="15" t="s">
        <v>4526</v>
      </c>
      <c r="U195" s="15" t="s">
        <v>50</v>
      </c>
      <c r="V195" s="15"/>
      <c r="W195" s="129" t="s">
        <v>53</v>
      </c>
      <c r="X195" s="204"/>
      <c r="Y195" s="204"/>
    </row>
    <row r="196" spans="2:25" x14ac:dyDescent="0.15">
      <c r="B196" s="269"/>
      <c r="C196" s="5">
        <v>193</v>
      </c>
      <c r="D196" s="5">
        <v>193</v>
      </c>
      <c r="E196" s="3">
        <v>6</v>
      </c>
      <c r="F196" s="3">
        <v>14</v>
      </c>
      <c r="G196" s="264" t="s">
        <v>4527</v>
      </c>
      <c r="H196" s="127" t="s">
        <v>4521</v>
      </c>
      <c r="I196" s="127" t="s">
        <v>368</v>
      </c>
      <c r="J196" s="126"/>
      <c r="K196" s="355" t="s">
        <v>4528</v>
      </c>
      <c r="L196" s="15"/>
      <c r="M196" s="15" t="s">
        <v>4529</v>
      </c>
      <c r="N196" s="15"/>
      <c r="O196" s="15" t="s">
        <v>4530</v>
      </c>
      <c r="P196" s="15"/>
      <c r="Q196" s="15"/>
      <c r="R196" s="331"/>
      <c r="S196" s="15" t="s">
        <v>47</v>
      </c>
      <c r="T196" s="15"/>
      <c r="U196" s="15" t="s">
        <v>50</v>
      </c>
      <c r="V196" s="15"/>
      <c r="W196" s="129" t="s">
        <v>53</v>
      </c>
      <c r="X196" s="204"/>
      <c r="Y196" s="204"/>
    </row>
    <row r="197" spans="2:25" x14ac:dyDescent="0.15">
      <c r="B197" s="269"/>
      <c r="C197" s="5">
        <v>194</v>
      </c>
      <c r="D197" s="5">
        <v>194</v>
      </c>
      <c r="E197" s="3">
        <v>6</v>
      </c>
      <c r="F197" s="3">
        <v>14</v>
      </c>
      <c r="G197" s="264" t="s">
        <v>4531</v>
      </c>
      <c r="H197" s="127" t="s">
        <v>4521</v>
      </c>
      <c r="I197" s="127" t="s">
        <v>4532</v>
      </c>
      <c r="J197" s="126"/>
      <c r="K197" s="355" t="s">
        <v>4533</v>
      </c>
      <c r="L197" s="15"/>
      <c r="M197" s="15" t="s">
        <v>4508</v>
      </c>
      <c r="N197" s="15"/>
      <c r="O197" s="15" t="s">
        <v>4519</v>
      </c>
      <c r="P197" s="15"/>
      <c r="Q197" s="15"/>
      <c r="R197" s="331" t="s">
        <v>4509</v>
      </c>
      <c r="S197" s="15"/>
      <c r="T197" s="15" t="s">
        <v>4510</v>
      </c>
      <c r="U197" s="15" t="s">
        <v>50</v>
      </c>
      <c r="V197" s="15"/>
      <c r="W197" s="129" t="s">
        <v>53</v>
      </c>
      <c r="X197" s="204"/>
      <c r="Y197" s="204"/>
    </row>
    <row r="198" spans="2:25" x14ac:dyDescent="0.15">
      <c r="B198" s="269"/>
      <c r="C198" s="5">
        <v>195</v>
      </c>
      <c r="D198" s="5">
        <v>195</v>
      </c>
      <c r="E198" s="3">
        <v>6</v>
      </c>
      <c r="F198" s="3">
        <v>9</v>
      </c>
      <c r="G198" s="264" t="s">
        <v>4534</v>
      </c>
      <c r="H198" s="127" t="s">
        <v>4521</v>
      </c>
      <c r="I198" s="127" t="s">
        <v>4535</v>
      </c>
      <c r="J198" s="126"/>
      <c r="K198" s="355" t="s">
        <v>4536</v>
      </c>
      <c r="L198" s="15"/>
      <c r="M198" s="15" t="s">
        <v>4508</v>
      </c>
      <c r="N198" s="15"/>
      <c r="O198" s="15" t="s">
        <v>4530</v>
      </c>
      <c r="P198" s="15"/>
      <c r="Q198" s="15"/>
      <c r="R198" s="331" t="s">
        <v>4509</v>
      </c>
      <c r="S198" s="15"/>
      <c r="T198" s="15" t="s">
        <v>190</v>
      </c>
      <c r="U198" s="15" t="s">
        <v>50</v>
      </c>
      <c r="V198" s="15"/>
      <c r="W198" s="129" t="s">
        <v>53</v>
      </c>
      <c r="X198" s="204"/>
      <c r="Y198" s="204"/>
    </row>
    <row r="199" spans="2:25" x14ac:dyDescent="0.15">
      <c r="B199" s="269"/>
      <c r="C199" s="5">
        <v>196</v>
      </c>
      <c r="D199" s="5">
        <v>196</v>
      </c>
      <c r="E199" s="3">
        <v>6</v>
      </c>
      <c r="F199" s="3">
        <v>21</v>
      </c>
      <c r="G199" s="264" t="s">
        <v>4538</v>
      </c>
      <c r="H199" s="127" t="s">
        <v>4521</v>
      </c>
      <c r="I199" s="127" t="s">
        <v>4539</v>
      </c>
      <c r="J199" s="126"/>
      <c r="K199" s="355" t="s">
        <v>4540</v>
      </c>
      <c r="L199" s="15"/>
      <c r="M199" s="15" t="s">
        <v>4537</v>
      </c>
      <c r="N199" s="15" t="s">
        <v>4541</v>
      </c>
      <c r="O199" s="15" t="s">
        <v>143</v>
      </c>
      <c r="P199" s="15"/>
      <c r="Q199" s="15"/>
      <c r="R199" s="331" t="s">
        <v>4509</v>
      </c>
      <c r="S199" s="15"/>
      <c r="T199" s="15" t="s">
        <v>4542</v>
      </c>
      <c r="U199" s="15" t="s">
        <v>50</v>
      </c>
      <c r="V199" s="15"/>
      <c r="W199" s="129" t="s">
        <v>53</v>
      </c>
      <c r="X199" s="204"/>
      <c r="Y199" s="204"/>
    </row>
    <row r="200" spans="2:25" x14ac:dyDescent="0.15">
      <c r="B200" s="269"/>
      <c r="C200" s="5">
        <v>197</v>
      </c>
      <c r="D200" s="5">
        <v>197</v>
      </c>
      <c r="E200" s="3">
        <v>6</v>
      </c>
      <c r="F200" s="3">
        <v>20</v>
      </c>
      <c r="G200" s="264" t="s">
        <v>4543</v>
      </c>
      <c r="H200" s="127" t="s">
        <v>137</v>
      </c>
      <c r="I200" s="127" t="s">
        <v>4544</v>
      </c>
      <c r="J200" s="126"/>
      <c r="K200" s="355" t="s">
        <v>4545</v>
      </c>
      <c r="L200" s="15"/>
      <c r="M200" s="15" t="s">
        <v>144</v>
      </c>
      <c r="N200" s="15"/>
      <c r="O200" s="15" t="s">
        <v>13</v>
      </c>
      <c r="P200" s="15"/>
      <c r="Q200" s="15"/>
      <c r="R200" s="331" t="s">
        <v>4509</v>
      </c>
      <c r="S200" s="15"/>
      <c r="T200" s="15" t="s">
        <v>4510</v>
      </c>
      <c r="U200" s="15" t="s">
        <v>50</v>
      </c>
      <c r="V200" s="15"/>
      <c r="W200" s="129" t="s">
        <v>53</v>
      </c>
      <c r="X200" s="204"/>
      <c r="Y200" s="204"/>
    </row>
    <row r="201" spans="2:25" x14ac:dyDescent="0.15">
      <c r="B201" s="269"/>
      <c r="C201" s="5">
        <v>198</v>
      </c>
      <c r="D201" s="5">
        <v>198</v>
      </c>
      <c r="E201" s="3">
        <v>6</v>
      </c>
      <c r="F201" s="3">
        <v>20</v>
      </c>
      <c r="G201" s="264" t="s">
        <v>4546</v>
      </c>
      <c r="H201" s="127" t="s">
        <v>4521</v>
      </c>
      <c r="I201" s="127" t="s">
        <v>4524</v>
      </c>
      <c r="J201" s="126"/>
      <c r="K201" s="355" t="s">
        <v>4547</v>
      </c>
      <c r="L201" s="15"/>
      <c r="M201" s="15" t="s">
        <v>4537</v>
      </c>
      <c r="N201" s="15" t="s">
        <v>4548</v>
      </c>
      <c r="O201" s="15" t="s">
        <v>11</v>
      </c>
      <c r="P201" s="15"/>
      <c r="Q201" s="15"/>
      <c r="R201" s="331" t="s">
        <v>4509</v>
      </c>
      <c r="S201" s="15"/>
      <c r="T201" s="15" t="s">
        <v>3938</v>
      </c>
      <c r="U201" s="15" t="s">
        <v>50</v>
      </c>
      <c r="V201" s="15"/>
      <c r="W201" s="129" t="s">
        <v>53</v>
      </c>
      <c r="X201" s="204"/>
      <c r="Y201" s="204"/>
    </row>
    <row r="202" spans="2:25" x14ac:dyDescent="0.15">
      <c r="B202" s="269"/>
      <c r="C202" s="5">
        <v>199</v>
      </c>
      <c r="D202" s="5">
        <v>199</v>
      </c>
      <c r="E202" s="3">
        <v>6</v>
      </c>
      <c r="F202" s="3">
        <v>19</v>
      </c>
      <c r="G202" s="264" t="s">
        <v>4549</v>
      </c>
      <c r="H202" s="127" t="s">
        <v>137</v>
      </c>
      <c r="I202" s="127" t="s">
        <v>4532</v>
      </c>
      <c r="J202" s="126"/>
      <c r="K202" s="355" t="s">
        <v>4550</v>
      </c>
      <c r="L202" s="15"/>
      <c r="M202" s="15" t="s">
        <v>4551</v>
      </c>
      <c r="N202" s="15"/>
      <c r="O202" s="15" t="s">
        <v>4530</v>
      </c>
      <c r="P202" s="15"/>
      <c r="Q202" s="15"/>
      <c r="R202" s="331" t="s">
        <v>4509</v>
      </c>
      <c r="S202" s="15"/>
      <c r="T202" s="15" t="s">
        <v>4510</v>
      </c>
      <c r="U202" s="15" t="s">
        <v>50</v>
      </c>
      <c r="V202" s="15"/>
      <c r="W202" s="129" t="s">
        <v>53</v>
      </c>
      <c r="X202" s="204"/>
      <c r="Y202" s="204"/>
    </row>
    <row r="203" spans="2:25" x14ac:dyDescent="0.15">
      <c r="B203" s="269"/>
      <c r="C203" s="5">
        <v>200</v>
      </c>
      <c r="D203" s="5">
        <v>200</v>
      </c>
      <c r="E203" s="3">
        <v>6</v>
      </c>
      <c r="F203" s="3">
        <v>19</v>
      </c>
      <c r="G203" s="264" t="s">
        <v>4552</v>
      </c>
      <c r="H203" s="127" t="s">
        <v>137</v>
      </c>
      <c r="I203" s="127" t="s">
        <v>4532</v>
      </c>
      <c r="J203" s="126"/>
      <c r="K203" s="355" t="s">
        <v>4553</v>
      </c>
      <c r="L203" s="15"/>
      <c r="M203" s="15" t="s">
        <v>4551</v>
      </c>
      <c r="N203" s="15"/>
      <c r="O203" s="15" t="s">
        <v>4530</v>
      </c>
      <c r="P203" s="15"/>
      <c r="Q203" s="15"/>
      <c r="R203" s="331" t="s">
        <v>4509</v>
      </c>
      <c r="S203" s="15"/>
      <c r="T203" s="15" t="s">
        <v>4554</v>
      </c>
      <c r="U203" s="15" t="s">
        <v>50</v>
      </c>
      <c r="V203" s="15"/>
      <c r="W203" s="129" t="s">
        <v>53</v>
      </c>
      <c r="X203" s="204"/>
      <c r="Y203" s="204"/>
    </row>
    <row r="204" spans="2:25" x14ac:dyDescent="0.15">
      <c r="B204" s="269"/>
      <c r="C204" s="5">
        <v>201</v>
      </c>
      <c r="D204" s="5">
        <v>201</v>
      </c>
      <c r="E204" s="3">
        <v>6</v>
      </c>
      <c r="F204" s="3">
        <v>18</v>
      </c>
      <c r="G204" s="264" t="s">
        <v>4555</v>
      </c>
      <c r="H204" s="127" t="s">
        <v>4521</v>
      </c>
      <c r="I204" s="127" t="s">
        <v>601</v>
      </c>
      <c r="J204" s="126"/>
      <c r="K204" s="355" t="s">
        <v>4556</v>
      </c>
      <c r="L204" s="15"/>
      <c r="M204" s="15" t="s">
        <v>4551</v>
      </c>
      <c r="N204" s="15"/>
      <c r="O204" s="15" t="s">
        <v>143</v>
      </c>
      <c r="P204" s="15"/>
      <c r="Q204" s="15"/>
      <c r="R204" s="331" t="s">
        <v>4509</v>
      </c>
      <c r="S204" s="15"/>
      <c r="T204" s="15" t="s">
        <v>289</v>
      </c>
      <c r="U204" s="15" t="s">
        <v>50</v>
      </c>
      <c r="V204" s="15"/>
      <c r="W204" s="129" t="s">
        <v>53</v>
      </c>
      <c r="X204" s="204"/>
      <c r="Y204" s="204"/>
    </row>
    <row r="205" spans="2:25" x14ac:dyDescent="0.15">
      <c r="B205" s="269"/>
      <c r="C205" s="5">
        <v>202</v>
      </c>
      <c r="D205" s="5">
        <v>202</v>
      </c>
      <c r="E205" s="3">
        <v>6</v>
      </c>
      <c r="F205" s="3">
        <v>18</v>
      </c>
      <c r="G205" s="264" t="s">
        <v>4549</v>
      </c>
      <c r="H205" s="127" t="s">
        <v>138</v>
      </c>
      <c r="I205" s="127" t="s">
        <v>4517</v>
      </c>
      <c r="J205" s="126"/>
      <c r="K205" s="355" t="s">
        <v>4557</v>
      </c>
      <c r="L205" s="15"/>
      <c r="M205" s="15" t="s">
        <v>4551</v>
      </c>
      <c r="N205" s="15"/>
      <c r="O205" s="15" t="s">
        <v>143</v>
      </c>
      <c r="P205" s="15"/>
      <c r="Q205" s="15"/>
      <c r="R205" s="331" t="s">
        <v>4509</v>
      </c>
      <c r="S205" s="15"/>
      <c r="T205" s="15" t="s">
        <v>4558</v>
      </c>
      <c r="U205" s="15" t="s">
        <v>50</v>
      </c>
      <c r="V205" s="15"/>
      <c r="W205" s="129" t="s">
        <v>53</v>
      </c>
      <c r="X205" s="204"/>
      <c r="Y205" s="204"/>
    </row>
    <row r="206" spans="2:25" x14ac:dyDescent="0.15">
      <c r="B206" s="269"/>
      <c r="C206" s="5">
        <v>203</v>
      </c>
      <c r="D206" s="5">
        <v>203</v>
      </c>
      <c r="E206" s="3">
        <v>6</v>
      </c>
      <c r="F206" s="3">
        <v>18</v>
      </c>
      <c r="G206" s="264" t="s">
        <v>4559</v>
      </c>
      <c r="H206" s="127" t="s">
        <v>140</v>
      </c>
      <c r="I206" s="127" t="s">
        <v>4560</v>
      </c>
      <c r="J206" s="126"/>
      <c r="K206" s="355" t="s">
        <v>4561</v>
      </c>
      <c r="L206" s="15"/>
      <c r="M206" s="15" t="s">
        <v>4551</v>
      </c>
      <c r="N206" s="15"/>
      <c r="O206" s="15" t="s">
        <v>4530</v>
      </c>
      <c r="P206" s="15"/>
      <c r="Q206" s="15"/>
      <c r="R206" s="331"/>
      <c r="S206" s="15" t="s">
        <v>251</v>
      </c>
      <c r="T206" s="15"/>
      <c r="U206" s="15" t="s">
        <v>50</v>
      </c>
      <c r="V206" s="15"/>
      <c r="W206" s="129" t="s">
        <v>53</v>
      </c>
      <c r="X206" s="204"/>
      <c r="Y206" s="204"/>
    </row>
    <row r="207" spans="2:25" x14ac:dyDescent="0.15">
      <c r="B207" s="269"/>
      <c r="C207" s="5">
        <v>204</v>
      </c>
      <c r="D207" s="5">
        <v>204</v>
      </c>
      <c r="E207" s="3">
        <v>6</v>
      </c>
      <c r="F207" s="3">
        <v>18</v>
      </c>
      <c r="G207" s="264" t="s">
        <v>4562</v>
      </c>
      <c r="H207" s="127" t="s">
        <v>140</v>
      </c>
      <c r="I207" s="127" t="s">
        <v>260</v>
      </c>
      <c r="J207" s="126"/>
      <c r="K207" s="355" t="s">
        <v>4563</v>
      </c>
      <c r="L207" s="15"/>
      <c r="M207" s="15" t="s">
        <v>4529</v>
      </c>
      <c r="N207" s="15"/>
      <c r="O207" s="15" t="s">
        <v>4530</v>
      </c>
      <c r="P207" s="15"/>
      <c r="Q207" s="15"/>
      <c r="R207" s="331"/>
      <c r="S207" s="15" t="s">
        <v>47</v>
      </c>
      <c r="T207" s="15" t="s">
        <v>4564</v>
      </c>
      <c r="U207" s="15" t="s">
        <v>52</v>
      </c>
      <c r="V207" s="15"/>
      <c r="W207" s="213" t="s">
        <v>53</v>
      </c>
      <c r="X207" s="204"/>
      <c r="Y207" s="204"/>
    </row>
    <row r="208" spans="2:25" x14ac:dyDescent="0.15">
      <c r="B208" s="269"/>
      <c r="C208" s="5">
        <v>205</v>
      </c>
      <c r="D208" s="5">
        <v>205</v>
      </c>
      <c r="E208" s="3">
        <v>6</v>
      </c>
      <c r="F208" s="3">
        <v>18</v>
      </c>
      <c r="G208" s="264" t="s">
        <v>4565</v>
      </c>
      <c r="H208" s="127" t="s">
        <v>140</v>
      </c>
      <c r="I208" s="127" t="s">
        <v>260</v>
      </c>
      <c r="J208" s="126"/>
      <c r="K208" s="355" t="s">
        <v>4566</v>
      </c>
      <c r="L208" s="15"/>
      <c r="M208" s="15" t="s">
        <v>4551</v>
      </c>
      <c r="N208" s="15"/>
      <c r="O208" s="15" t="s">
        <v>13</v>
      </c>
      <c r="P208" s="15"/>
      <c r="Q208" s="15"/>
      <c r="R208" s="331" t="s">
        <v>4509</v>
      </c>
      <c r="S208" s="15"/>
      <c r="T208" s="15" t="s">
        <v>4510</v>
      </c>
      <c r="U208" s="15" t="s">
        <v>50</v>
      </c>
      <c r="V208" s="15"/>
      <c r="W208" s="129" t="s">
        <v>53</v>
      </c>
      <c r="X208" s="204"/>
      <c r="Y208" s="204"/>
    </row>
    <row r="209" spans="2:25" x14ac:dyDescent="0.15">
      <c r="B209" s="269"/>
      <c r="C209" s="5">
        <v>206</v>
      </c>
      <c r="D209" s="5">
        <v>206</v>
      </c>
      <c r="E209" s="3">
        <v>6</v>
      </c>
      <c r="F209" s="3">
        <v>17</v>
      </c>
      <c r="G209" s="264" t="s">
        <v>4567</v>
      </c>
      <c r="H209" s="127" t="s">
        <v>140</v>
      </c>
      <c r="I209" s="127" t="s">
        <v>260</v>
      </c>
      <c r="J209" s="126"/>
      <c r="K209" s="355" t="s">
        <v>4563</v>
      </c>
      <c r="L209" s="15"/>
      <c r="M209" s="15" t="s">
        <v>28</v>
      </c>
      <c r="N209" s="15"/>
      <c r="O209" s="15" t="s">
        <v>143</v>
      </c>
      <c r="P209" s="15"/>
      <c r="Q209" s="15"/>
      <c r="R209" s="331"/>
      <c r="S209" s="15" t="s">
        <v>47</v>
      </c>
      <c r="T209" s="15" t="s">
        <v>4568</v>
      </c>
      <c r="U209" s="212" t="s">
        <v>52</v>
      </c>
      <c r="V209" s="15" t="s">
        <v>4569</v>
      </c>
      <c r="W209" s="129" t="s">
        <v>53</v>
      </c>
      <c r="X209" s="204"/>
      <c r="Y209" s="204"/>
    </row>
    <row r="210" spans="2:25" x14ac:dyDescent="0.15">
      <c r="B210" s="269"/>
      <c r="C210" s="5">
        <v>207</v>
      </c>
      <c r="D210" s="5">
        <v>207</v>
      </c>
      <c r="E210" s="3">
        <v>6</v>
      </c>
      <c r="F210" s="3">
        <v>18</v>
      </c>
      <c r="G210" s="264" t="s">
        <v>4570</v>
      </c>
      <c r="H210" s="127" t="s">
        <v>140</v>
      </c>
      <c r="I210" s="127" t="s">
        <v>260</v>
      </c>
      <c r="J210" s="126"/>
      <c r="K210" s="355" t="s">
        <v>4571</v>
      </c>
      <c r="L210" s="15"/>
      <c r="M210" s="15" t="s">
        <v>25</v>
      </c>
      <c r="N210" s="15"/>
      <c r="O210" s="15" t="s">
        <v>12</v>
      </c>
      <c r="P210" s="15"/>
      <c r="Q210" s="15"/>
      <c r="R210" s="331" t="s">
        <v>4509</v>
      </c>
      <c r="S210" s="15"/>
      <c r="T210" s="15"/>
      <c r="U210" s="15" t="s">
        <v>50</v>
      </c>
      <c r="V210" s="15"/>
      <c r="W210" s="129" t="s">
        <v>53</v>
      </c>
      <c r="X210" s="204"/>
      <c r="Y210" s="204"/>
    </row>
    <row r="211" spans="2:25" x14ac:dyDescent="0.15">
      <c r="B211" s="269"/>
      <c r="C211" s="376">
        <v>208</v>
      </c>
      <c r="D211" s="5">
        <v>208</v>
      </c>
      <c r="E211" s="3">
        <v>6</v>
      </c>
      <c r="F211" s="3">
        <v>27</v>
      </c>
      <c r="G211" s="264" t="s">
        <v>4572</v>
      </c>
      <c r="H211" s="127" t="s">
        <v>4573</v>
      </c>
      <c r="I211" s="127" t="s">
        <v>4574</v>
      </c>
      <c r="J211" s="126"/>
      <c r="K211" s="355" t="s">
        <v>4575</v>
      </c>
      <c r="L211" s="15"/>
      <c r="M211" s="15" t="s">
        <v>4576</v>
      </c>
      <c r="N211" s="15"/>
      <c r="O211" s="15" t="s">
        <v>4577</v>
      </c>
      <c r="P211" s="15"/>
      <c r="Q211" s="15"/>
      <c r="R211" s="331" t="s">
        <v>4578</v>
      </c>
      <c r="S211" s="15"/>
      <c r="T211" s="15" t="s">
        <v>289</v>
      </c>
      <c r="U211" s="15" t="s">
        <v>50</v>
      </c>
      <c r="V211" s="15"/>
      <c r="W211" s="213" t="s">
        <v>53</v>
      </c>
      <c r="X211" s="204"/>
      <c r="Y211" s="204"/>
    </row>
    <row r="212" spans="2:25" x14ac:dyDescent="0.15">
      <c r="B212" s="269"/>
      <c r="C212" s="376">
        <v>209</v>
      </c>
      <c r="D212" s="5">
        <v>209</v>
      </c>
      <c r="E212" s="3">
        <v>6</v>
      </c>
      <c r="F212" s="3">
        <v>27</v>
      </c>
      <c r="G212" s="264" t="s">
        <v>4579</v>
      </c>
      <c r="H212" s="127" t="s">
        <v>138</v>
      </c>
      <c r="I212" s="127" t="s">
        <v>4574</v>
      </c>
      <c r="J212" s="126"/>
      <c r="K212" s="355" t="s">
        <v>4575</v>
      </c>
      <c r="L212" s="15"/>
      <c r="M212" s="15" t="s">
        <v>31</v>
      </c>
      <c r="N212" s="15"/>
      <c r="O212" s="212" t="s">
        <v>11</v>
      </c>
      <c r="P212" s="15"/>
      <c r="Q212" s="15"/>
      <c r="R212" s="331" t="s">
        <v>44</v>
      </c>
      <c r="S212" s="15"/>
      <c r="T212" s="15" t="s">
        <v>4580</v>
      </c>
      <c r="U212" s="15" t="s">
        <v>50</v>
      </c>
      <c r="V212" s="15"/>
      <c r="W212" s="129" t="s">
        <v>53</v>
      </c>
      <c r="X212" s="204"/>
      <c r="Y212" s="204"/>
    </row>
    <row r="213" spans="2:25" x14ac:dyDescent="0.15">
      <c r="B213" s="269"/>
      <c r="C213" s="376">
        <v>210</v>
      </c>
      <c r="D213" s="5">
        <v>210</v>
      </c>
      <c r="E213" s="3">
        <v>6</v>
      </c>
      <c r="F213" s="3">
        <v>28</v>
      </c>
      <c r="G213" s="264" t="s">
        <v>4581</v>
      </c>
      <c r="H213" s="127" t="s">
        <v>138</v>
      </c>
      <c r="I213" s="127" t="s">
        <v>4574</v>
      </c>
      <c r="J213" s="126"/>
      <c r="K213" s="355" t="s">
        <v>4582</v>
      </c>
      <c r="L213" s="15"/>
      <c r="M213" s="15" t="s">
        <v>4576</v>
      </c>
      <c r="N213" s="15"/>
      <c r="O213" s="15" t="s">
        <v>12</v>
      </c>
      <c r="P213" s="15"/>
      <c r="Q213" s="15"/>
      <c r="R213" s="331" t="s">
        <v>4578</v>
      </c>
      <c r="S213" s="15"/>
      <c r="T213" s="15" t="s">
        <v>4583</v>
      </c>
      <c r="U213" s="15" t="s">
        <v>50</v>
      </c>
      <c r="V213" s="15"/>
      <c r="W213" s="129" t="s">
        <v>53</v>
      </c>
      <c r="X213" s="204"/>
      <c r="Y213" s="204"/>
    </row>
    <row r="214" spans="2:25" x14ac:dyDescent="0.15">
      <c r="B214" s="269"/>
      <c r="C214" s="376">
        <v>211</v>
      </c>
      <c r="D214" s="5">
        <v>211</v>
      </c>
      <c r="E214" s="3">
        <v>6</v>
      </c>
      <c r="F214" s="3">
        <v>28</v>
      </c>
      <c r="G214" s="264" t="s">
        <v>4584</v>
      </c>
      <c r="H214" s="127" t="s">
        <v>138</v>
      </c>
      <c r="I214" s="127" t="s">
        <v>4574</v>
      </c>
      <c r="J214" s="126"/>
      <c r="K214" s="355" t="s">
        <v>4585</v>
      </c>
      <c r="L214" s="15"/>
      <c r="M214" s="15" t="s">
        <v>4586</v>
      </c>
      <c r="N214" s="15" t="s">
        <v>4587</v>
      </c>
      <c r="O214" s="15" t="s">
        <v>4577</v>
      </c>
      <c r="P214" s="15"/>
      <c r="Q214" s="15"/>
      <c r="R214" s="331" t="s">
        <v>4588</v>
      </c>
      <c r="S214" s="15"/>
      <c r="T214" s="15"/>
      <c r="U214" s="15" t="s">
        <v>50</v>
      </c>
      <c r="V214" s="15"/>
      <c r="W214" s="129" t="s">
        <v>53</v>
      </c>
      <c r="X214" s="204"/>
      <c r="Y214" s="204"/>
    </row>
    <row r="215" spans="2:25" x14ac:dyDescent="0.15">
      <c r="B215" s="269"/>
      <c r="C215" s="376">
        <v>212</v>
      </c>
      <c r="D215" s="5">
        <v>212</v>
      </c>
      <c r="E215" s="3">
        <v>7</v>
      </c>
      <c r="F215" s="3">
        <v>1</v>
      </c>
      <c r="G215" s="264" t="s">
        <v>4589</v>
      </c>
      <c r="H215" s="127" t="s">
        <v>138</v>
      </c>
      <c r="I215" s="127" t="s">
        <v>4574</v>
      </c>
      <c r="J215" s="126"/>
      <c r="K215" s="355" t="s">
        <v>4590</v>
      </c>
      <c r="L215" s="15"/>
      <c r="M215" s="15" t="s">
        <v>4576</v>
      </c>
      <c r="N215" s="15"/>
      <c r="O215" s="15" t="s">
        <v>13</v>
      </c>
      <c r="P215" s="15"/>
      <c r="Q215" s="15"/>
      <c r="R215" s="331" t="s">
        <v>43</v>
      </c>
      <c r="S215" s="15"/>
      <c r="T215" s="15" t="s">
        <v>289</v>
      </c>
      <c r="U215" s="15" t="s">
        <v>50</v>
      </c>
      <c r="V215" s="15"/>
      <c r="W215" s="129" t="s">
        <v>53</v>
      </c>
      <c r="X215" s="204"/>
      <c r="Y215" s="204"/>
    </row>
    <row r="216" spans="2:25" x14ac:dyDescent="0.15">
      <c r="B216" s="269"/>
      <c r="C216" s="376">
        <v>213</v>
      </c>
      <c r="D216" s="5">
        <v>213</v>
      </c>
      <c r="E216" s="3">
        <v>6</v>
      </c>
      <c r="F216" s="3">
        <v>7</v>
      </c>
      <c r="G216" s="264" t="s">
        <v>4591</v>
      </c>
      <c r="H216" s="127" t="s">
        <v>138</v>
      </c>
      <c r="I216" s="127" t="s">
        <v>4592</v>
      </c>
      <c r="J216" s="126"/>
      <c r="K216" s="355" t="s">
        <v>4593</v>
      </c>
      <c r="L216" s="15"/>
      <c r="M216" s="15" t="s">
        <v>29</v>
      </c>
      <c r="N216" s="15"/>
      <c r="O216" s="15"/>
      <c r="P216" s="15"/>
      <c r="Q216" s="15" t="s">
        <v>4515</v>
      </c>
      <c r="R216" s="331" t="s">
        <v>4578</v>
      </c>
      <c r="S216" s="15" t="s">
        <v>49</v>
      </c>
      <c r="T216" s="15" t="s">
        <v>4594</v>
      </c>
      <c r="U216" s="15" t="s">
        <v>50</v>
      </c>
      <c r="V216" s="15"/>
      <c r="W216" s="129" t="s">
        <v>53</v>
      </c>
      <c r="X216" s="204"/>
      <c r="Y216" s="204"/>
    </row>
    <row r="217" spans="2:25" x14ac:dyDescent="0.15">
      <c r="B217" s="269"/>
      <c r="C217" s="376">
        <v>214</v>
      </c>
      <c r="D217" s="5">
        <v>214</v>
      </c>
      <c r="E217" s="3">
        <v>6</v>
      </c>
      <c r="F217" s="3">
        <v>13</v>
      </c>
      <c r="G217" s="264" t="s">
        <v>4595</v>
      </c>
      <c r="H217" s="127" t="s">
        <v>138</v>
      </c>
      <c r="I217" s="127" t="s">
        <v>4592</v>
      </c>
      <c r="J217" s="126"/>
      <c r="K217" s="355" t="s">
        <v>4596</v>
      </c>
      <c r="L217" s="15"/>
      <c r="M217" s="15" t="s">
        <v>4576</v>
      </c>
      <c r="N217" s="15"/>
      <c r="O217" s="15" t="s">
        <v>4577</v>
      </c>
      <c r="P217" s="15"/>
      <c r="Q217" s="15"/>
      <c r="R217" s="331" t="s">
        <v>4586</v>
      </c>
      <c r="S217" s="15"/>
      <c r="T217" s="15" t="s">
        <v>4597</v>
      </c>
      <c r="U217" s="15" t="s">
        <v>50</v>
      </c>
      <c r="V217" s="15"/>
      <c r="W217" s="129" t="s">
        <v>53</v>
      </c>
      <c r="X217" s="204"/>
      <c r="Y217" s="204"/>
    </row>
    <row r="218" spans="2:25" x14ac:dyDescent="0.15">
      <c r="B218" s="269"/>
      <c r="C218" s="376">
        <v>215</v>
      </c>
      <c r="D218" s="5">
        <v>215</v>
      </c>
      <c r="E218" s="3">
        <v>6</v>
      </c>
      <c r="F218" s="3">
        <v>18</v>
      </c>
      <c r="G218" s="264" t="s">
        <v>4598</v>
      </c>
      <c r="H218" s="127" t="s">
        <v>138</v>
      </c>
      <c r="I218" s="127" t="s">
        <v>4592</v>
      </c>
      <c r="J218" s="126"/>
      <c r="K218" s="355" t="s">
        <v>4599</v>
      </c>
      <c r="L218" s="15"/>
      <c r="M218" s="15" t="s">
        <v>31</v>
      </c>
      <c r="N218" s="15"/>
      <c r="O218" s="15" t="s">
        <v>4600</v>
      </c>
      <c r="P218" s="15"/>
      <c r="Q218" s="15"/>
      <c r="R218" s="331" t="s">
        <v>4578</v>
      </c>
      <c r="S218" s="15"/>
      <c r="T218" s="15"/>
      <c r="U218" s="15" t="s">
        <v>50</v>
      </c>
      <c r="V218" s="15"/>
      <c r="W218" s="129" t="s">
        <v>53</v>
      </c>
      <c r="X218" s="204"/>
      <c r="Y218" s="204"/>
    </row>
    <row r="219" spans="2:25" x14ac:dyDescent="0.15">
      <c r="B219" s="269"/>
      <c r="C219" s="376">
        <v>216</v>
      </c>
      <c r="D219" s="5">
        <v>216</v>
      </c>
      <c r="E219" s="3">
        <v>6</v>
      </c>
      <c r="F219" s="3">
        <v>21</v>
      </c>
      <c r="G219" s="264" t="s">
        <v>4601</v>
      </c>
      <c r="H219" s="127" t="s">
        <v>138</v>
      </c>
      <c r="I219" s="127" t="s">
        <v>4592</v>
      </c>
      <c r="J219" s="126"/>
      <c r="K219" s="355" t="s">
        <v>4602</v>
      </c>
      <c r="L219" s="15"/>
      <c r="M219" s="15" t="s">
        <v>4603</v>
      </c>
      <c r="N219" s="15"/>
      <c r="O219" s="15" t="s">
        <v>4577</v>
      </c>
      <c r="P219" s="15"/>
      <c r="Q219" s="15"/>
      <c r="R219" s="331" t="s">
        <v>4578</v>
      </c>
      <c r="S219" s="15"/>
      <c r="T219" s="15"/>
      <c r="U219" s="15" t="s">
        <v>50</v>
      </c>
      <c r="V219" s="15"/>
      <c r="W219" s="129" t="s">
        <v>53</v>
      </c>
      <c r="X219" s="204"/>
      <c r="Y219" s="204"/>
    </row>
    <row r="220" spans="2:25" x14ac:dyDescent="0.15">
      <c r="B220" s="269"/>
      <c r="C220" s="376">
        <v>217</v>
      </c>
      <c r="D220" s="5">
        <v>217</v>
      </c>
      <c r="E220" s="3">
        <v>6</v>
      </c>
      <c r="F220" s="3">
        <v>23</v>
      </c>
      <c r="G220" s="264" t="s">
        <v>4604</v>
      </c>
      <c r="H220" s="127" t="s">
        <v>138</v>
      </c>
      <c r="I220" s="127" t="s">
        <v>4592</v>
      </c>
      <c r="J220" s="126"/>
      <c r="K220" s="355" t="s">
        <v>4605</v>
      </c>
      <c r="L220" s="15"/>
      <c r="M220" s="15" t="s">
        <v>16</v>
      </c>
      <c r="N220" s="15" t="s">
        <v>4606</v>
      </c>
      <c r="O220" s="15" t="s">
        <v>143</v>
      </c>
      <c r="P220" s="15"/>
      <c r="Q220" s="15"/>
      <c r="R220" s="331" t="s">
        <v>44</v>
      </c>
      <c r="S220" s="15"/>
      <c r="T220" s="15" t="s">
        <v>4607</v>
      </c>
      <c r="U220" s="15" t="s">
        <v>52</v>
      </c>
      <c r="V220" s="15" t="s">
        <v>4608</v>
      </c>
      <c r="W220" s="129" t="s">
        <v>53</v>
      </c>
      <c r="X220" s="204"/>
      <c r="Y220" s="204"/>
    </row>
    <row r="221" spans="2:25" x14ac:dyDescent="0.15">
      <c r="B221" s="269"/>
      <c r="C221" s="376">
        <v>218</v>
      </c>
      <c r="D221" s="5">
        <v>218</v>
      </c>
      <c r="E221" s="3">
        <v>6</v>
      </c>
      <c r="F221" s="3">
        <v>26</v>
      </c>
      <c r="G221" s="264" t="s">
        <v>4609</v>
      </c>
      <c r="H221" s="127" t="s">
        <v>138</v>
      </c>
      <c r="I221" s="127" t="s">
        <v>4592</v>
      </c>
      <c r="J221" s="126"/>
      <c r="K221" s="355" t="s">
        <v>4610</v>
      </c>
      <c r="L221" s="15"/>
      <c r="M221" s="15" t="s">
        <v>4611</v>
      </c>
      <c r="N221" s="15"/>
      <c r="O221" s="15" t="s">
        <v>4577</v>
      </c>
      <c r="P221" s="15"/>
      <c r="Q221" s="15"/>
      <c r="R221" s="331" t="s">
        <v>4588</v>
      </c>
      <c r="S221" s="15"/>
      <c r="T221" s="15"/>
      <c r="U221" s="15" t="s">
        <v>50</v>
      </c>
      <c r="V221" s="15"/>
      <c r="W221" s="129" t="s">
        <v>53</v>
      </c>
      <c r="X221" s="204"/>
      <c r="Y221" s="204"/>
    </row>
    <row r="222" spans="2:25" x14ac:dyDescent="0.15">
      <c r="B222" s="269"/>
      <c r="C222" s="376">
        <v>219</v>
      </c>
      <c r="D222" s="5">
        <v>219</v>
      </c>
      <c r="E222" s="3">
        <v>6</v>
      </c>
      <c r="F222" s="3">
        <v>26</v>
      </c>
      <c r="G222" s="264" t="s">
        <v>4612</v>
      </c>
      <c r="H222" s="127" t="s">
        <v>138</v>
      </c>
      <c r="I222" s="127" t="s">
        <v>4592</v>
      </c>
      <c r="J222" s="126"/>
      <c r="K222" s="355" t="s">
        <v>4613</v>
      </c>
      <c r="L222" s="15"/>
      <c r="M222" s="15" t="s">
        <v>4611</v>
      </c>
      <c r="N222" s="15"/>
      <c r="O222" s="15"/>
      <c r="P222" s="15" t="s">
        <v>32</v>
      </c>
      <c r="Q222" s="15"/>
      <c r="R222" s="331" t="s">
        <v>4578</v>
      </c>
      <c r="S222" s="15"/>
      <c r="T222" s="15" t="s">
        <v>289</v>
      </c>
      <c r="U222" s="15" t="s">
        <v>50</v>
      </c>
      <c r="V222" s="15"/>
      <c r="W222" s="129" t="s">
        <v>53</v>
      </c>
      <c r="X222" s="204"/>
      <c r="Y222" s="204"/>
    </row>
    <row r="223" spans="2:25" x14ac:dyDescent="0.15">
      <c r="B223" s="269"/>
      <c r="C223" s="376">
        <v>220</v>
      </c>
      <c r="D223" s="5">
        <v>220</v>
      </c>
      <c r="E223" s="3">
        <v>6</v>
      </c>
      <c r="F223" s="3">
        <v>28</v>
      </c>
      <c r="G223" s="264" t="s">
        <v>4614</v>
      </c>
      <c r="H223" s="127" t="s">
        <v>138</v>
      </c>
      <c r="I223" s="127" t="s">
        <v>4592</v>
      </c>
      <c r="J223" s="126"/>
      <c r="K223" s="355" t="s">
        <v>4615</v>
      </c>
      <c r="L223" s="15"/>
      <c r="M223" s="15" t="s">
        <v>25</v>
      </c>
      <c r="N223" s="15"/>
      <c r="O223" s="15" t="s">
        <v>12</v>
      </c>
      <c r="P223" s="15"/>
      <c r="Q223" s="15"/>
      <c r="R223" s="331" t="s">
        <v>4578</v>
      </c>
      <c r="S223" s="15"/>
      <c r="T223" s="15" t="s">
        <v>4616</v>
      </c>
      <c r="U223" s="15" t="s">
        <v>50</v>
      </c>
      <c r="V223" s="15"/>
      <c r="W223" s="129" t="s">
        <v>53</v>
      </c>
      <c r="X223" s="204"/>
      <c r="Y223" s="204"/>
    </row>
    <row r="224" spans="2:25" x14ac:dyDescent="0.15">
      <c r="B224" s="269"/>
      <c r="C224" s="376">
        <v>221</v>
      </c>
      <c r="D224" s="5">
        <v>221</v>
      </c>
      <c r="E224" s="3">
        <v>7</v>
      </c>
      <c r="F224" s="3">
        <v>1</v>
      </c>
      <c r="G224" s="264" t="s">
        <v>4617</v>
      </c>
      <c r="H224" s="127" t="s">
        <v>138</v>
      </c>
      <c r="I224" s="127" t="s">
        <v>4574</v>
      </c>
      <c r="J224" s="126"/>
      <c r="K224" s="355" t="s">
        <v>4618</v>
      </c>
      <c r="L224" s="15"/>
      <c r="M224" s="15" t="s">
        <v>4619</v>
      </c>
      <c r="N224" s="15" t="s">
        <v>4580</v>
      </c>
      <c r="O224" s="15" t="s">
        <v>13</v>
      </c>
      <c r="P224" s="15"/>
      <c r="Q224" s="15"/>
      <c r="R224" s="331" t="s">
        <v>4578</v>
      </c>
      <c r="S224" s="15"/>
      <c r="T224" s="15"/>
      <c r="U224" s="15" t="s">
        <v>50</v>
      </c>
      <c r="V224" s="15"/>
      <c r="W224" s="129" t="s">
        <v>53</v>
      </c>
      <c r="X224" s="204"/>
      <c r="Y224" s="204"/>
    </row>
    <row r="225" spans="2:25" x14ac:dyDescent="0.15">
      <c r="B225" s="269"/>
      <c r="C225" s="376">
        <v>222</v>
      </c>
      <c r="D225" s="5">
        <v>222</v>
      </c>
      <c r="E225" s="3">
        <v>7</v>
      </c>
      <c r="F225" s="3">
        <v>2</v>
      </c>
      <c r="G225" s="264" t="s">
        <v>4620</v>
      </c>
      <c r="H225" s="127" t="s">
        <v>138</v>
      </c>
      <c r="I225" s="127" t="s">
        <v>4592</v>
      </c>
      <c r="J225" s="126"/>
      <c r="K225" s="355" t="s">
        <v>4621</v>
      </c>
      <c r="L225" s="15"/>
      <c r="M225" s="15" t="s">
        <v>4576</v>
      </c>
      <c r="N225" s="15"/>
      <c r="O225" s="15" t="s">
        <v>4577</v>
      </c>
      <c r="P225" s="15"/>
      <c r="Q225" s="15"/>
      <c r="R225" s="331" t="s">
        <v>4578</v>
      </c>
      <c r="S225" s="15"/>
      <c r="T225" s="15"/>
      <c r="U225" s="15" t="s">
        <v>50</v>
      </c>
      <c r="V225" s="15"/>
      <c r="W225" s="129" t="s">
        <v>53</v>
      </c>
      <c r="X225" s="204"/>
      <c r="Y225" s="204"/>
    </row>
    <row r="226" spans="2:25" x14ac:dyDescent="0.15">
      <c r="B226" s="269"/>
      <c r="C226" s="376">
        <v>223</v>
      </c>
      <c r="D226" s="5">
        <v>223</v>
      </c>
      <c r="E226" s="3">
        <v>7</v>
      </c>
      <c r="F226" s="3">
        <v>2</v>
      </c>
      <c r="G226" s="264" t="s">
        <v>4622</v>
      </c>
      <c r="H226" s="127" t="s">
        <v>138</v>
      </c>
      <c r="I226" s="127" t="s">
        <v>4574</v>
      </c>
      <c r="J226" s="126"/>
      <c r="K226" s="355" t="s">
        <v>4623</v>
      </c>
      <c r="L226" s="15"/>
      <c r="M226" s="15" t="s">
        <v>4576</v>
      </c>
      <c r="N226" s="15"/>
      <c r="O226" s="15" t="s">
        <v>11</v>
      </c>
      <c r="P226" s="15"/>
      <c r="Q226" s="15"/>
      <c r="R226" s="331" t="s">
        <v>4578</v>
      </c>
      <c r="S226" s="15"/>
      <c r="T226" s="15" t="s">
        <v>4624</v>
      </c>
      <c r="U226" s="15" t="s">
        <v>52</v>
      </c>
      <c r="V226" s="15" t="s">
        <v>4625</v>
      </c>
      <c r="W226" s="129" t="s">
        <v>53</v>
      </c>
      <c r="X226" s="204"/>
      <c r="Y226" s="204"/>
    </row>
    <row r="227" spans="2:25" x14ac:dyDescent="0.15">
      <c r="B227" s="269"/>
      <c r="C227" s="376">
        <v>224</v>
      </c>
      <c r="D227" s="5">
        <v>224</v>
      </c>
      <c r="E227" s="3">
        <v>7</v>
      </c>
      <c r="F227" s="3">
        <v>3</v>
      </c>
      <c r="G227" s="264" t="s">
        <v>4626</v>
      </c>
      <c r="H227" s="127" t="s">
        <v>138</v>
      </c>
      <c r="I227" s="127" t="s">
        <v>4592</v>
      </c>
      <c r="J227" s="126"/>
      <c r="K227" s="355" t="s">
        <v>4627</v>
      </c>
      <c r="L227" s="15"/>
      <c r="M227" s="15" t="s">
        <v>4576</v>
      </c>
      <c r="N227" s="15"/>
      <c r="O227" s="15" t="s">
        <v>13</v>
      </c>
      <c r="P227" s="15"/>
      <c r="Q227" s="15"/>
      <c r="R227" s="331" t="s">
        <v>4578</v>
      </c>
      <c r="S227" s="15"/>
      <c r="T227" s="15" t="s">
        <v>4583</v>
      </c>
      <c r="U227" s="15" t="s">
        <v>50</v>
      </c>
      <c r="V227" s="15"/>
      <c r="W227" s="129" t="s">
        <v>53</v>
      </c>
      <c r="X227" s="204"/>
      <c r="Y227" s="204"/>
    </row>
    <row r="228" spans="2:25" x14ac:dyDescent="0.15">
      <c r="B228" s="269"/>
      <c r="C228" s="376">
        <v>225</v>
      </c>
      <c r="D228" s="5">
        <v>225</v>
      </c>
      <c r="E228" s="3">
        <v>7</v>
      </c>
      <c r="F228" s="3">
        <v>2</v>
      </c>
      <c r="G228" s="264" t="s">
        <v>4628</v>
      </c>
      <c r="H228" s="127" t="s">
        <v>4629</v>
      </c>
      <c r="I228" s="127" t="s">
        <v>4630</v>
      </c>
      <c r="J228" s="126"/>
      <c r="K228" s="355" t="s">
        <v>4631</v>
      </c>
      <c r="L228" s="15"/>
      <c r="M228" s="15" t="s">
        <v>4576</v>
      </c>
      <c r="N228" s="15"/>
      <c r="O228" s="15" t="s">
        <v>4577</v>
      </c>
      <c r="P228" s="15"/>
      <c r="Q228" s="15"/>
      <c r="R228" s="331" t="s">
        <v>4578</v>
      </c>
      <c r="S228" s="15"/>
      <c r="T228" s="15" t="s">
        <v>289</v>
      </c>
      <c r="U228" s="15" t="s">
        <v>50</v>
      </c>
      <c r="V228" s="15"/>
      <c r="W228" s="129" t="s">
        <v>53</v>
      </c>
      <c r="X228" s="204"/>
      <c r="Y228" s="204"/>
    </row>
    <row r="229" spans="2:25" x14ac:dyDescent="0.15">
      <c r="B229" s="269"/>
      <c r="C229" s="376">
        <v>226</v>
      </c>
      <c r="D229" s="5">
        <v>226</v>
      </c>
      <c r="E229" s="3">
        <v>7</v>
      </c>
      <c r="F229" s="3">
        <v>2</v>
      </c>
      <c r="G229" s="264" t="s">
        <v>4632</v>
      </c>
      <c r="H229" s="127" t="s">
        <v>140</v>
      </c>
      <c r="I229" s="127" t="s">
        <v>4633</v>
      </c>
      <c r="J229" s="126"/>
      <c r="K229" s="355" t="s">
        <v>4634</v>
      </c>
      <c r="L229" s="15"/>
      <c r="M229" s="15" t="s">
        <v>31</v>
      </c>
      <c r="N229" s="15"/>
      <c r="O229" s="15" t="s">
        <v>13</v>
      </c>
      <c r="P229" s="15"/>
      <c r="Q229" s="15"/>
      <c r="R229" s="331" t="s">
        <v>4578</v>
      </c>
      <c r="S229" s="15"/>
      <c r="T229" s="15" t="s">
        <v>289</v>
      </c>
      <c r="U229" s="15" t="s">
        <v>50</v>
      </c>
      <c r="V229" s="15"/>
      <c r="W229" s="129" t="s">
        <v>53</v>
      </c>
      <c r="X229" s="204"/>
      <c r="Y229" s="204"/>
    </row>
    <row r="230" spans="2:25" x14ac:dyDescent="0.15">
      <c r="B230" s="269"/>
      <c r="C230" s="376">
        <v>227</v>
      </c>
      <c r="D230" s="5">
        <v>227</v>
      </c>
      <c r="E230" s="3">
        <v>6</v>
      </c>
      <c r="F230" s="3">
        <v>24</v>
      </c>
      <c r="G230" s="264" t="s">
        <v>4635</v>
      </c>
      <c r="H230" s="127" t="s">
        <v>4629</v>
      </c>
      <c r="I230" s="127" t="s">
        <v>4636</v>
      </c>
      <c r="J230" s="126"/>
      <c r="K230" s="355" t="s">
        <v>4637</v>
      </c>
      <c r="L230" s="15"/>
      <c r="M230" s="15" t="s">
        <v>4576</v>
      </c>
      <c r="N230" s="15"/>
      <c r="O230" s="15" t="s">
        <v>13</v>
      </c>
      <c r="P230" s="15"/>
      <c r="Q230" s="15"/>
      <c r="R230" s="331" t="s">
        <v>4578</v>
      </c>
      <c r="S230" s="15"/>
      <c r="T230" s="15" t="s">
        <v>289</v>
      </c>
      <c r="U230" s="15" t="s">
        <v>50</v>
      </c>
      <c r="V230" s="15"/>
      <c r="W230" s="129" t="s">
        <v>53</v>
      </c>
      <c r="X230" s="204"/>
      <c r="Y230" s="204"/>
    </row>
    <row r="231" spans="2:25" x14ac:dyDescent="0.15">
      <c r="B231" s="269"/>
      <c r="C231" s="376">
        <v>228</v>
      </c>
      <c r="D231" s="5">
        <v>228</v>
      </c>
      <c r="E231" s="3">
        <v>6</v>
      </c>
      <c r="F231" s="3">
        <v>25</v>
      </c>
      <c r="G231" s="264" t="s">
        <v>4638</v>
      </c>
      <c r="H231" s="127" t="s">
        <v>4639</v>
      </c>
      <c r="I231" s="127" t="s">
        <v>4640</v>
      </c>
      <c r="J231" s="126"/>
      <c r="K231" s="355" t="s">
        <v>4641</v>
      </c>
      <c r="L231" s="15"/>
      <c r="M231" s="15" t="s">
        <v>4642</v>
      </c>
      <c r="N231" s="15"/>
      <c r="O231" s="15" t="s">
        <v>12</v>
      </c>
      <c r="P231" s="15"/>
      <c r="Q231" s="15"/>
      <c r="R231" s="331"/>
      <c r="S231" s="15" t="s">
        <v>49</v>
      </c>
      <c r="T231" s="15" t="s">
        <v>4643</v>
      </c>
      <c r="U231" s="15" t="s">
        <v>52</v>
      </c>
      <c r="V231" s="15" t="s">
        <v>4644</v>
      </c>
      <c r="W231" s="129" t="s">
        <v>158</v>
      </c>
      <c r="X231" s="204"/>
      <c r="Y231" s="204"/>
    </row>
    <row r="232" spans="2:25" x14ac:dyDescent="0.15">
      <c r="B232" s="269"/>
      <c r="C232" s="376">
        <v>229</v>
      </c>
      <c r="D232" s="5">
        <v>229</v>
      </c>
      <c r="E232" s="3">
        <v>6</v>
      </c>
      <c r="F232" s="3">
        <v>24</v>
      </c>
      <c r="G232" s="264" t="s">
        <v>4645</v>
      </c>
      <c r="H232" s="127" t="s">
        <v>4639</v>
      </c>
      <c r="I232" s="127" t="s">
        <v>4646</v>
      </c>
      <c r="J232" s="126"/>
      <c r="K232" s="355" t="s">
        <v>4647</v>
      </c>
      <c r="L232" s="15"/>
      <c r="M232" s="15" t="s">
        <v>4576</v>
      </c>
      <c r="N232" s="15"/>
      <c r="O232" s="15" t="s">
        <v>4577</v>
      </c>
      <c r="P232" s="15"/>
      <c r="Q232" s="15"/>
      <c r="R232" s="331" t="s">
        <v>4578</v>
      </c>
      <c r="S232" s="15"/>
      <c r="T232" s="15" t="s">
        <v>289</v>
      </c>
      <c r="U232" s="15" t="s">
        <v>50</v>
      </c>
      <c r="V232" s="15"/>
      <c r="W232" s="129" t="s">
        <v>53</v>
      </c>
      <c r="X232" s="204"/>
      <c r="Y232" s="204"/>
    </row>
    <row r="233" spans="2:25" x14ac:dyDescent="0.15">
      <c r="B233" s="269"/>
      <c r="C233" s="376">
        <v>230</v>
      </c>
      <c r="D233" s="5">
        <v>230</v>
      </c>
      <c r="E233" s="3">
        <v>6</v>
      </c>
      <c r="F233" s="3">
        <v>25</v>
      </c>
      <c r="G233" s="264" t="s">
        <v>4648</v>
      </c>
      <c r="H233" s="127" t="s">
        <v>4629</v>
      </c>
      <c r="I233" s="127" t="s">
        <v>4649</v>
      </c>
      <c r="J233" s="126"/>
      <c r="K233" s="355" t="s">
        <v>4650</v>
      </c>
      <c r="L233" s="15"/>
      <c r="M233" s="15" t="s">
        <v>4576</v>
      </c>
      <c r="N233" s="15"/>
      <c r="O233" s="15" t="s">
        <v>12</v>
      </c>
      <c r="P233" s="15"/>
      <c r="Q233" s="15"/>
      <c r="R233" s="331" t="s">
        <v>4578</v>
      </c>
      <c r="S233" s="15"/>
      <c r="T233" s="15" t="s">
        <v>289</v>
      </c>
      <c r="U233" s="15" t="s">
        <v>16</v>
      </c>
      <c r="V233" s="15" t="s">
        <v>397</v>
      </c>
      <c r="W233" s="129" t="s">
        <v>53</v>
      </c>
      <c r="X233" s="204"/>
      <c r="Y233" s="204"/>
    </row>
    <row r="234" spans="2:25" x14ac:dyDescent="0.15">
      <c r="B234" s="269"/>
      <c r="C234" s="376">
        <v>231</v>
      </c>
      <c r="D234" s="5">
        <v>231</v>
      </c>
      <c r="E234" s="3">
        <v>6</v>
      </c>
      <c r="F234" s="3">
        <v>25</v>
      </c>
      <c r="G234" s="264" t="s">
        <v>4651</v>
      </c>
      <c r="H234" s="127" t="s">
        <v>140</v>
      </c>
      <c r="I234" s="127" t="s">
        <v>4633</v>
      </c>
      <c r="J234" s="126"/>
      <c r="K234" s="355" t="s">
        <v>4652</v>
      </c>
      <c r="L234" s="15"/>
      <c r="M234" s="15" t="s">
        <v>4603</v>
      </c>
      <c r="N234" s="15"/>
      <c r="O234" s="15" t="s">
        <v>13</v>
      </c>
      <c r="P234" s="15"/>
      <c r="Q234" s="15"/>
      <c r="R234" s="331" t="s">
        <v>4578</v>
      </c>
      <c r="S234" s="15"/>
      <c r="T234" s="15" t="s">
        <v>4624</v>
      </c>
      <c r="U234" s="15" t="s">
        <v>50</v>
      </c>
      <c r="V234" s="15"/>
      <c r="W234" s="129" t="s">
        <v>53</v>
      </c>
      <c r="X234" s="204"/>
      <c r="Y234" s="204"/>
    </row>
    <row r="235" spans="2:25" x14ac:dyDescent="0.15">
      <c r="B235" s="269"/>
      <c r="C235" s="376">
        <v>232</v>
      </c>
      <c r="D235" s="5">
        <v>232</v>
      </c>
      <c r="E235" s="3">
        <v>6</v>
      </c>
      <c r="F235" s="3">
        <v>26</v>
      </c>
      <c r="G235" s="264" t="s">
        <v>4653</v>
      </c>
      <c r="H235" s="127" t="s">
        <v>140</v>
      </c>
      <c r="I235" s="127" t="s">
        <v>260</v>
      </c>
      <c r="J235" s="126"/>
      <c r="K235" s="355" t="s">
        <v>4654</v>
      </c>
      <c r="L235" s="15"/>
      <c r="M235" s="15" t="s">
        <v>16</v>
      </c>
      <c r="N235" s="15" t="s">
        <v>4606</v>
      </c>
      <c r="O235" s="15" t="s">
        <v>11</v>
      </c>
      <c r="P235" s="15"/>
      <c r="Q235" s="15"/>
      <c r="R235" s="331" t="s">
        <v>4578</v>
      </c>
      <c r="S235" s="15"/>
      <c r="T235" s="15" t="s">
        <v>4624</v>
      </c>
      <c r="U235" s="15" t="s">
        <v>50</v>
      </c>
      <c r="V235" s="15"/>
      <c r="W235" s="129" t="s">
        <v>53</v>
      </c>
      <c r="X235" s="204"/>
      <c r="Y235" s="204"/>
    </row>
    <row r="236" spans="2:25" x14ac:dyDescent="0.15">
      <c r="B236" s="269"/>
      <c r="C236" s="376">
        <v>233</v>
      </c>
      <c r="D236" s="5">
        <v>233</v>
      </c>
      <c r="E236" s="3">
        <v>6</v>
      </c>
      <c r="F236" s="3">
        <v>26</v>
      </c>
      <c r="G236" s="264" t="s">
        <v>4655</v>
      </c>
      <c r="H236" s="127" t="s">
        <v>140</v>
      </c>
      <c r="I236" s="127" t="s">
        <v>260</v>
      </c>
      <c r="J236" s="126"/>
      <c r="K236" s="355" t="s">
        <v>4656</v>
      </c>
      <c r="L236" s="15"/>
      <c r="M236" s="15" t="s">
        <v>31</v>
      </c>
      <c r="N236" s="15"/>
      <c r="O236" s="15" t="s">
        <v>13</v>
      </c>
      <c r="P236" s="15"/>
      <c r="Q236" s="15"/>
      <c r="R236" s="331" t="s">
        <v>4578</v>
      </c>
      <c r="S236" s="15"/>
      <c r="T236" s="15" t="s">
        <v>4624</v>
      </c>
      <c r="U236" s="15" t="s">
        <v>50</v>
      </c>
      <c r="V236" s="15"/>
      <c r="W236" s="129" t="s">
        <v>53</v>
      </c>
      <c r="X236" s="204"/>
      <c r="Y236" s="204"/>
    </row>
    <row r="237" spans="2:25" x14ac:dyDescent="0.15">
      <c r="B237" s="269"/>
      <c r="C237" s="376">
        <v>234</v>
      </c>
      <c r="D237" s="5">
        <v>234</v>
      </c>
      <c r="E237" s="3">
        <v>6</v>
      </c>
      <c r="F237" s="3">
        <v>26</v>
      </c>
      <c r="G237" s="264" t="s">
        <v>4657</v>
      </c>
      <c r="H237" s="127" t="s">
        <v>140</v>
      </c>
      <c r="I237" s="127" t="s">
        <v>260</v>
      </c>
      <c r="J237" s="126"/>
      <c r="K237" s="355" t="s">
        <v>4658</v>
      </c>
      <c r="L237" s="15"/>
      <c r="M237" s="15" t="s">
        <v>4611</v>
      </c>
      <c r="N237" s="15"/>
      <c r="O237" s="15" t="s">
        <v>13</v>
      </c>
      <c r="P237" s="15"/>
      <c r="Q237" s="15"/>
      <c r="R237" s="331" t="s">
        <v>4578</v>
      </c>
      <c r="S237" s="15"/>
      <c r="T237" s="15" t="s">
        <v>4624</v>
      </c>
      <c r="U237" s="15" t="s">
        <v>50</v>
      </c>
      <c r="V237" s="15"/>
      <c r="W237" s="129" t="s">
        <v>53</v>
      </c>
      <c r="X237" s="204"/>
      <c r="Y237" s="204"/>
    </row>
    <row r="238" spans="2:25" x14ac:dyDescent="0.15">
      <c r="B238" s="269"/>
      <c r="C238" s="376">
        <v>235</v>
      </c>
      <c r="D238" s="5">
        <v>235</v>
      </c>
      <c r="E238" s="3">
        <v>6</v>
      </c>
      <c r="F238" s="3">
        <v>26</v>
      </c>
      <c r="G238" s="264" t="s">
        <v>4659</v>
      </c>
      <c r="H238" s="127" t="s">
        <v>140</v>
      </c>
      <c r="I238" s="127" t="s">
        <v>260</v>
      </c>
      <c r="J238" s="126"/>
      <c r="K238" s="355" t="s">
        <v>4660</v>
      </c>
      <c r="L238" s="15"/>
      <c r="M238" s="15" t="s">
        <v>4586</v>
      </c>
      <c r="N238" s="15" t="s">
        <v>4661</v>
      </c>
      <c r="O238" s="15" t="s">
        <v>13</v>
      </c>
      <c r="P238" s="15"/>
      <c r="Q238" s="15"/>
      <c r="R238" s="331" t="s">
        <v>4578</v>
      </c>
      <c r="S238" s="15"/>
      <c r="T238" s="15" t="s">
        <v>4624</v>
      </c>
      <c r="U238" s="15" t="s">
        <v>50</v>
      </c>
      <c r="V238" s="15"/>
      <c r="W238" s="129" t="s">
        <v>53</v>
      </c>
      <c r="X238" s="204"/>
      <c r="Y238" s="204"/>
    </row>
    <row r="239" spans="2:25" x14ac:dyDescent="0.15">
      <c r="B239" s="269"/>
      <c r="C239" s="376">
        <v>236</v>
      </c>
      <c r="D239" s="5">
        <v>236</v>
      </c>
      <c r="E239" s="3">
        <v>6</v>
      </c>
      <c r="F239" s="3">
        <v>26</v>
      </c>
      <c r="G239" s="264" t="s">
        <v>4577</v>
      </c>
      <c r="H239" s="127" t="s">
        <v>4639</v>
      </c>
      <c r="I239" s="127" t="s">
        <v>4640</v>
      </c>
      <c r="J239" s="126"/>
      <c r="K239" s="355" t="s">
        <v>4662</v>
      </c>
      <c r="L239" s="15"/>
      <c r="M239" s="15" t="s">
        <v>4586</v>
      </c>
      <c r="N239" s="15" t="s">
        <v>4663</v>
      </c>
      <c r="O239" s="15" t="s">
        <v>4577</v>
      </c>
      <c r="P239" s="15"/>
      <c r="Q239" s="15"/>
      <c r="R239" s="331" t="s">
        <v>4578</v>
      </c>
      <c r="S239" s="15"/>
      <c r="T239" s="15" t="s">
        <v>308</v>
      </c>
      <c r="U239" s="15" t="s">
        <v>50</v>
      </c>
      <c r="V239" s="15"/>
      <c r="W239" s="129" t="s">
        <v>53</v>
      </c>
      <c r="X239" s="204"/>
      <c r="Y239" s="204"/>
    </row>
    <row r="240" spans="2:25" x14ac:dyDescent="0.15">
      <c r="B240" s="269"/>
      <c r="C240" s="376">
        <v>237</v>
      </c>
      <c r="D240" s="5">
        <v>237</v>
      </c>
      <c r="E240" s="3">
        <v>6</v>
      </c>
      <c r="F240" s="3">
        <v>27</v>
      </c>
      <c r="G240" s="264" t="s">
        <v>4664</v>
      </c>
      <c r="H240" s="127" t="s">
        <v>137</v>
      </c>
      <c r="I240" s="127" t="s">
        <v>4665</v>
      </c>
      <c r="J240" s="126"/>
      <c r="K240" s="355" t="s">
        <v>4666</v>
      </c>
      <c r="L240" s="15"/>
      <c r="M240" s="15" t="s">
        <v>4611</v>
      </c>
      <c r="N240" s="15"/>
      <c r="O240" s="15" t="s">
        <v>13</v>
      </c>
      <c r="P240" s="15"/>
      <c r="Q240" s="15"/>
      <c r="R240" s="331" t="s">
        <v>4578</v>
      </c>
      <c r="S240" s="15"/>
      <c r="T240" s="15" t="s">
        <v>4624</v>
      </c>
      <c r="U240" s="15" t="s">
        <v>50</v>
      </c>
      <c r="V240" s="15"/>
      <c r="W240" s="129" t="s">
        <v>53</v>
      </c>
      <c r="X240" s="204"/>
      <c r="Y240" s="204"/>
    </row>
    <row r="241" spans="2:25" x14ac:dyDescent="0.15">
      <c r="B241" s="269"/>
      <c r="C241" s="376">
        <v>238</v>
      </c>
      <c r="D241" s="5">
        <v>238</v>
      </c>
      <c r="E241" s="3">
        <v>6</v>
      </c>
      <c r="F241" s="3">
        <v>24</v>
      </c>
      <c r="G241" s="264" t="s">
        <v>4667</v>
      </c>
      <c r="H241" s="127" t="s">
        <v>137</v>
      </c>
      <c r="I241" s="127" t="s">
        <v>463</v>
      </c>
      <c r="J241" s="126"/>
      <c r="K241" s="355" t="s">
        <v>4668</v>
      </c>
      <c r="L241" s="15"/>
      <c r="M241" s="15" t="s">
        <v>4576</v>
      </c>
      <c r="N241" s="15"/>
      <c r="O241" s="15" t="s">
        <v>13</v>
      </c>
      <c r="P241" s="15"/>
      <c r="Q241" s="15"/>
      <c r="R241" s="331" t="s">
        <v>4578</v>
      </c>
      <c r="S241" s="15"/>
      <c r="T241" s="15" t="s">
        <v>4624</v>
      </c>
      <c r="U241" s="15" t="s">
        <v>50</v>
      </c>
      <c r="V241" s="15"/>
      <c r="W241" s="129" t="s">
        <v>53</v>
      </c>
      <c r="X241" s="204"/>
      <c r="Y241" s="204"/>
    </row>
    <row r="242" spans="2:25" x14ac:dyDescent="0.15">
      <c r="B242" s="269"/>
      <c r="C242" s="376">
        <v>239</v>
      </c>
      <c r="D242" s="5">
        <v>239</v>
      </c>
      <c r="E242" s="3">
        <v>6</v>
      </c>
      <c r="F242" s="3">
        <v>27</v>
      </c>
      <c r="G242" s="264" t="s">
        <v>4669</v>
      </c>
      <c r="H242" s="127" t="s">
        <v>137</v>
      </c>
      <c r="I242" s="127" t="s">
        <v>4649</v>
      </c>
      <c r="J242" s="126"/>
      <c r="K242" s="355" t="s">
        <v>4670</v>
      </c>
      <c r="L242" s="15"/>
      <c r="M242" s="15" t="s">
        <v>31</v>
      </c>
      <c r="N242" s="15"/>
      <c r="O242" s="15" t="s">
        <v>13</v>
      </c>
      <c r="P242" s="15"/>
      <c r="Q242" s="15"/>
      <c r="R242" s="331" t="s">
        <v>4578</v>
      </c>
      <c r="S242" s="15"/>
      <c r="T242" s="15" t="s">
        <v>289</v>
      </c>
      <c r="U242" s="15" t="s">
        <v>50</v>
      </c>
      <c r="V242" s="15"/>
      <c r="W242" s="129" t="s">
        <v>53</v>
      </c>
      <c r="X242" s="204"/>
      <c r="Y242" s="204"/>
    </row>
    <row r="243" spans="2:25" x14ac:dyDescent="0.15">
      <c r="B243" s="269"/>
      <c r="C243" s="5">
        <v>240</v>
      </c>
      <c r="D243" s="5">
        <v>240</v>
      </c>
      <c r="E243" s="3">
        <v>6</v>
      </c>
      <c r="F243" s="3">
        <v>30</v>
      </c>
      <c r="G243" s="264" t="s">
        <v>4671</v>
      </c>
      <c r="H243" s="127" t="s">
        <v>4672</v>
      </c>
      <c r="I243" s="127" t="s">
        <v>4673</v>
      </c>
      <c r="J243" s="126"/>
      <c r="K243" s="355" t="s">
        <v>4674</v>
      </c>
      <c r="L243" s="15"/>
      <c r="M243" s="15" t="s">
        <v>4675</v>
      </c>
      <c r="N243" s="15" t="s">
        <v>4676</v>
      </c>
      <c r="O243" s="15" t="s">
        <v>13</v>
      </c>
      <c r="P243" s="15"/>
      <c r="Q243" s="15"/>
      <c r="R243" s="331" t="s">
        <v>4677</v>
      </c>
      <c r="S243" s="15"/>
      <c r="T243" s="15" t="s">
        <v>4678</v>
      </c>
      <c r="U243" s="15" t="s">
        <v>50</v>
      </c>
      <c r="V243" s="15"/>
      <c r="W243" s="129" t="s">
        <v>53</v>
      </c>
      <c r="X243" s="204"/>
      <c r="Y243" s="204"/>
    </row>
    <row r="244" spans="2:25" x14ac:dyDescent="0.15">
      <c r="B244" s="269"/>
      <c r="C244" s="5">
        <v>241</v>
      </c>
      <c r="D244" s="5">
        <v>241</v>
      </c>
      <c r="E244" s="3">
        <v>6</v>
      </c>
      <c r="F244" s="3">
        <v>27</v>
      </c>
      <c r="G244" s="264" t="s">
        <v>4679</v>
      </c>
      <c r="H244" s="127" t="s">
        <v>137</v>
      </c>
      <c r="I244" s="127" t="s">
        <v>368</v>
      </c>
      <c r="J244" s="126"/>
      <c r="K244" s="355" t="s">
        <v>4680</v>
      </c>
      <c r="L244" s="15"/>
      <c r="M244" s="15" t="s">
        <v>4675</v>
      </c>
      <c r="N244" s="15" t="s">
        <v>4681</v>
      </c>
      <c r="O244" s="15" t="s">
        <v>11</v>
      </c>
      <c r="P244" s="15"/>
      <c r="Q244" s="15"/>
      <c r="R244" s="331" t="s">
        <v>4677</v>
      </c>
      <c r="S244" s="15"/>
      <c r="T244" s="15" t="s">
        <v>4682</v>
      </c>
      <c r="U244" s="15" t="s">
        <v>50</v>
      </c>
      <c r="V244" s="15"/>
      <c r="W244" s="129" t="s">
        <v>53</v>
      </c>
      <c r="X244" s="204"/>
      <c r="Y244" s="204"/>
    </row>
    <row r="245" spans="2:25" x14ac:dyDescent="0.15">
      <c r="B245" s="269"/>
      <c r="C245" s="5">
        <v>242</v>
      </c>
      <c r="D245" s="5">
        <v>242</v>
      </c>
      <c r="E245" s="3">
        <v>6</v>
      </c>
      <c r="F245" s="3">
        <v>30</v>
      </c>
      <c r="G245" s="264" t="s">
        <v>4683</v>
      </c>
      <c r="H245" s="127" t="s">
        <v>4684</v>
      </c>
      <c r="I245" s="127" t="s">
        <v>4685</v>
      </c>
      <c r="J245" s="126"/>
      <c r="K245" s="355" t="s">
        <v>4686</v>
      </c>
      <c r="L245" s="15"/>
      <c r="M245" s="15" t="s">
        <v>4687</v>
      </c>
      <c r="N245" s="15"/>
      <c r="O245" s="15" t="s">
        <v>12</v>
      </c>
      <c r="P245" s="15"/>
      <c r="Q245" s="15"/>
      <c r="R245" s="331" t="s">
        <v>4677</v>
      </c>
      <c r="S245" s="15"/>
      <c r="T245" s="15" t="s">
        <v>4688</v>
      </c>
      <c r="U245" s="15" t="s">
        <v>50</v>
      </c>
      <c r="V245" s="15"/>
      <c r="W245" s="129" t="s">
        <v>53</v>
      </c>
      <c r="X245" s="204"/>
      <c r="Y245" s="204"/>
    </row>
    <row r="246" spans="2:25" x14ac:dyDescent="0.15">
      <c r="B246" s="269"/>
      <c r="C246" s="5">
        <v>243</v>
      </c>
      <c r="D246" s="5">
        <v>243</v>
      </c>
      <c r="E246" s="3">
        <v>6</v>
      </c>
      <c r="F246" s="3">
        <v>29</v>
      </c>
      <c r="G246" s="264" t="s">
        <v>4689</v>
      </c>
      <c r="H246" s="127" t="s">
        <v>140</v>
      </c>
      <c r="I246" s="127" t="s">
        <v>4690</v>
      </c>
      <c r="J246" s="126"/>
      <c r="K246" s="355" t="s">
        <v>4691</v>
      </c>
      <c r="L246" s="15"/>
      <c r="M246" s="15" t="s">
        <v>4692</v>
      </c>
      <c r="N246" s="15"/>
      <c r="O246" s="15" t="s">
        <v>13</v>
      </c>
      <c r="P246" s="15"/>
      <c r="Q246" s="15"/>
      <c r="R246" s="331" t="s">
        <v>4677</v>
      </c>
      <c r="S246" s="15"/>
      <c r="T246" s="15" t="s">
        <v>4688</v>
      </c>
      <c r="U246" s="15" t="s">
        <v>50</v>
      </c>
      <c r="V246" s="15"/>
      <c r="W246" s="129" t="s">
        <v>53</v>
      </c>
      <c r="X246" s="204"/>
      <c r="Y246" s="204"/>
    </row>
    <row r="247" spans="2:25" x14ac:dyDescent="0.15">
      <c r="B247" s="269"/>
      <c r="C247" s="5">
        <v>244</v>
      </c>
      <c r="D247" s="5">
        <v>244</v>
      </c>
      <c r="E247" s="3">
        <v>6</v>
      </c>
      <c r="F247" s="3">
        <v>30</v>
      </c>
      <c r="G247" s="264" t="s">
        <v>4696</v>
      </c>
      <c r="H247" s="127" t="s">
        <v>4695</v>
      </c>
      <c r="I247" s="127" t="s">
        <v>4694</v>
      </c>
      <c r="J247" s="126"/>
      <c r="K247" s="355" t="s">
        <v>4693</v>
      </c>
      <c r="L247" s="15"/>
      <c r="M247" s="15" t="s">
        <v>4675</v>
      </c>
      <c r="N247" s="15" t="s">
        <v>4697</v>
      </c>
      <c r="O247" s="15" t="s">
        <v>13</v>
      </c>
      <c r="P247" s="15"/>
      <c r="Q247" s="15"/>
      <c r="R247" s="331" t="s">
        <v>4677</v>
      </c>
      <c r="S247" s="15"/>
      <c r="T247" s="15"/>
      <c r="U247" s="15" t="s">
        <v>50</v>
      </c>
      <c r="V247" s="15"/>
      <c r="W247" s="129" t="s">
        <v>53</v>
      </c>
      <c r="X247" s="204"/>
      <c r="Y247" s="204"/>
    </row>
    <row r="248" spans="2:25" x14ac:dyDescent="0.15">
      <c r="B248" s="269"/>
      <c r="C248" s="5">
        <v>245</v>
      </c>
      <c r="D248" s="5">
        <v>245</v>
      </c>
      <c r="E248" s="3">
        <v>6</v>
      </c>
      <c r="F248" s="3">
        <v>28</v>
      </c>
      <c r="G248" s="264" t="s">
        <v>4698</v>
      </c>
      <c r="H248" s="127" t="s">
        <v>140</v>
      </c>
      <c r="I248" s="127" t="s">
        <v>260</v>
      </c>
      <c r="J248" s="126"/>
      <c r="K248" s="355" t="s">
        <v>4699</v>
      </c>
      <c r="L248" s="15"/>
      <c r="M248" s="15" t="s">
        <v>4700</v>
      </c>
      <c r="N248" s="15"/>
      <c r="O248" s="15" t="s">
        <v>4701</v>
      </c>
      <c r="P248" s="15"/>
      <c r="Q248" s="15"/>
      <c r="R248" s="331" t="s">
        <v>4677</v>
      </c>
      <c r="S248" s="15"/>
      <c r="T248" s="15" t="s">
        <v>4688</v>
      </c>
      <c r="U248" s="15" t="s">
        <v>50</v>
      </c>
      <c r="V248" s="15"/>
      <c r="W248" s="129" t="s">
        <v>53</v>
      </c>
      <c r="X248" s="204"/>
      <c r="Y248" s="204"/>
    </row>
    <row r="249" spans="2:25" x14ac:dyDescent="0.15">
      <c r="B249" s="269"/>
      <c r="C249" s="5">
        <v>246</v>
      </c>
      <c r="D249" s="5">
        <v>246</v>
      </c>
      <c r="E249" s="3">
        <v>6</v>
      </c>
      <c r="F249" s="3">
        <v>23</v>
      </c>
      <c r="G249" s="264" t="s">
        <v>4702</v>
      </c>
      <c r="H249" s="127" t="s">
        <v>4684</v>
      </c>
      <c r="I249" s="127" t="s">
        <v>4703</v>
      </c>
      <c r="J249" s="126"/>
      <c r="K249" s="355" t="s">
        <v>4704</v>
      </c>
      <c r="L249" s="15"/>
      <c r="M249" s="15" t="s">
        <v>4687</v>
      </c>
      <c r="N249" s="15"/>
      <c r="O249" s="15" t="s">
        <v>4701</v>
      </c>
      <c r="P249" s="15"/>
      <c r="Q249" s="15"/>
      <c r="R249" s="331" t="s">
        <v>4677</v>
      </c>
      <c r="S249" s="15"/>
      <c r="T249" s="15" t="s">
        <v>4701</v>
      </c>
      <c r="U249" s="15" t="s">
        <v>50</v>
      </c>
      <c r="V249" s="15"/>
      <c r="W249" s="129" t="s">
        <v>157</v>
      </c>
      <c r="X249" s="204"/>
      <c r="Y249" s="204"/>
    </row>
    <row r="250" spans="2:25" x14ac:dyDescent="0.15">
      <c r="B250" s="269"/>
      <c r="C250" s="5">
        <v>247</v>
      </c>
      <c r="D250" s="5">
        <v>247</v>
      </c>
      <c r="E250" s="3">
        <v>6</v>
      </c>
      <c r="F250" s="3">
        <v>20</v>
      </c>
      <c r="G250" s="264" t="s">
        <v>4705</v>
      </c>
      <c r="H250" s="127" t="s">
        <v>138</v>
      </c>
      <c r="I250" s="127" t="s">
        <v>4706</v>
      </c>
      <c r="J250" s="126"/>
      <c r="K250" s="355" t="s">
        <v>4707</v>
      </c>
      <c r="L250" s="15"/>
      <c r="M250" s="15" t="s">
        <v>4675</v>
      </c>
      <c r="N250" s="15" t="s">
        <v>4708</v>
      </c>
      <c r="O250" s="15" t="s">
        <v>12</v>
      </c>
      <c r="P250" s="15"/>
      <c r="Q250" s="15"/>
      <c r="R250" s="331" t="s">
        <v>4675</v>
      </c>
      <c r="S250" s="15"/>
      <c r="T250" s="15" t="s">
        <v>2439</v>
      </c>
      <c r="U250" s="15" t="s">
        <v>50</v>
      </c>
      <c r="V250" s="15"/>
      <c r="W250" s="129" t="s">
        <v>157</v>
      </c>
      <c r="X250" s="204"/>
      <c r="Y250" s="204"/>
    </row>
    <row r="251" spans="2:25" x14ac:dyDescent="0.15">
      <c r="B251" s="269"/>
      <c r="C251" s="5">
        <v>248</v>
      </c>
      <c r="D251" s="5">
        <v>248</v>
      </c>
      <c r="E251" s="3">
        <v>6</v>
      </c>
      <c r="F251" s="3">
        <v>21</v>
      </c>
      <c r="G251" s="264" t="s">
        <v>4709</v>
      </c>
      <c r="H251" s="127" t="s">
        <v>138</v>
      </c>
      <c r="I251" s="127" t="s">
        <v>4706</v>
      </c>
      <c r="J251" s="126"/>
      <c r="K251" s="355" t="s">
        <v>4710</v>
      </c>
      <c r="L251" s="15"/>
      <c r="M251" s="15" t="s">
        <v>4675</v>
      </c>
      <c r="N251" s="15" t="s">
        <v>4711</v>
      </c>
      <c r="O251" s="15" t="s">
        <v>12</v>
      </c>
      <c r="P251" s="15"/>
      <c r="Q251" s="15"/>
      <c r="R251" s="331" t="s">
        <v>4675</v>
      </c>
      <c r="S251" s="15"/>
      <c r="T251" s="15" t="s">
        <v>4701</v>
      </c>
      <c r="U251" s="15" t="s">
        <v>50</v>
      </c>
      <c r="V251" s="15"/>
      <c r="W251" s="129" t="s">
        <v>53</v>
      </c>
      <c r="X251" s="204"/>
      <c r="Y251" s="204"/>
    </row>
    <row r="252" spans="2:25" x14ac:dyDescent="0.15">
      <c r="B252" s="269"/>
      <c r="C252" s="5">
        <v>249</v>
      </c>
      <c r="D252" s="5">
        <v>249</v>
      </c>
      <c r="E252" s="3">
        <v>6</v>
      </c>
      <c r="F252" s="3">
        <v>21</v>
      </c>
      <c r="G252" s="264" t="s">
        <v>4712</v>
      </c>
      <c r="H252" s="127" t="s">
        <v>138</v>
      </c>
      <c r="I252" s="127" t="s">
        <v>4706</v>
      </c>
      <c r="J252" s="126"/>
      <c r="K252" s="355" t="s">
        <v>4713</v>
      </c>
      <c r="L252" s="15"/>
      <c r="M252" s="15" t="s">
        <v>4692</v>
      </c>
      <c r="N252" s="15"/>
      <c r="O252" s="15" t="s">
        <v>12</v>
      </c>
      <c r="P252" s="15"/>
      <c r="Q252" s="15"/>
      <c r="R252" s="331" t="s">
        <v>4677</v>
      </c>
      <c r="S252" s="15"/>
      <c r="T252" s="15" t="s">
        <v>4714</v>
      </c>
      <c r="U252" s="15" t="s">
        <v>50</v>
      </c>
      <c r="V252" s="15"/>
      <c r="W252" s="129" t="s">
        <v>53</v>
      </c>
      <c r="X252" s="204"/>
      <c r="Y252" s="204"/>
    </row>
    <row r="253" spans="2:25" x14ac:dyDescent="0.15">
      <c r="B253" s="269"/>
      <c r="C253" s="5">
        <v>250</v>
      </c>
      <c r="D253" s="5">
        <v>250</v>
      </c>
      <c r="E253" s="3">
        <v>6</v>
      </c>
      <c r="F253" s="3">
        <v>22</v>
      </c>
      <c r="G253" s="264" t="s">
        <v>4715</v>
      </c>
      <c r="H253" s="127" t="s">
        <v>4684</v>
      </c>
      <c r="I253" s="127" t="s">
        <v>4716</v>
      </c>
      <c r="J253" s="126"/>
      <c r="K253" s="355" t="s">
        <v>4717</v>
      </c>
      <c r="L253" s="15"/>
      <c r="M253" s="15" t="s">
        <v>4687</v>
      </c>
      <c r="N253" s="15"/>
      <c r="O253" s="15" t="s">
        <v>4701</v>
      </c>
      <c r="P253" s="15"/>
      <c r="Q253" s="15"/>
      <c r="R253" s="331" t="s">
        <v>4677</v>
      </c>
      <c r="S253" s="15"/>
      <c r="T253" s="15" t="s">
        <v>4714</v>
      </c>
      <c r="U253" s="15" t="s">
        <v>50</v>
      </c>
      <c r="V253" s="15"/>
      <c r="W253" s="129" t="s">
        <v>53</v>
      </c>
      <c r="X253" s="204"/>
      <c r="Y253" s="204"/>
    </row>
    <row r="254" spans="2:25" x14ac:dyDescent="0.15">
      <c r="B254" s="269"/>
      <c r="C254" s="5">
        <v>251</v>
      </c>
      <c r="D254" s="5">
        <v>251</v>
      </c>
      <c r="E254" s="3">
        <v>6</v>
      </c>
      <c r="F254" s="3">
        <v>24</v>
      </c>
      <c r="G254" s="264" t="s">
        <v>4718</v>
      </c>
      <c r="H254" s="127" t="s">
        <v>4684</v>
      </c>
      <c r="I254" s="127" t="s">
        <v>4703</v>
      </c>
      <c r="J254" s="126"/>
      <c r="K254" s="355" t="s">
        <v>4719</v>
      </c>
      <c r="L254" s="15"/>
      <c r="M254" s="15" t="s">
        <v>4687</v>
      </c>
      <c r="N254" s="15"/>
      <c r="O254" s="15" t="s">
        <v>13</v>
      </c>
      <c r="P254" s="15"/>
      <c r="Q254" s="15"/>
      <c r="R254" s="331" t="s">
        <v>4677</v>
      </c>
      <c r="S254" s="15"/>
      <c r="T254" s="15" t="s">
        <v>289</v>
      </c>
      <c r="U254" s="15" t="s">
        <v>50</v>
      </c>
      <c r="V254" s="15"/>
      <c r="W254" s="129" t="s">
        <v>53</v>
      </c>
      <c r="X254" s="204"/>
      <c r="Y254" s="204"/>
    </row>
    <row r="255" spans="2:25" x14ac:dyDescent="0.15">
      <c r="B255" s="269"/>
      <c r="C255" s="5">
        <v>252</v>
      </c>
      <c r="D255" s="5">
        <v>252</v>
      </c>
      <c r="E255" s="3">
        <v>6</v>
      </c>
      <c r="F255" s="3">
        <v>24</v>
      </c>
      <c r="G255" s="264" t="s">
        <v>4720</v>
      </c>
      <c r="H255" s="127" t="s">
        <v>4684</v>
      </c>
      <c r="I255" s="127" t="s">
        <v>4721</v>
      </c>
      <c r="J255" s="126"/>
      <c r="K255" s="355" t="s">
        <v>4722</v>
      </c>
      <c r="L255" s="15"/>
      <c r="M255" s="15" t="s">
        <v>4692</v>
      </c>
      <c r="N255" s="15"/>
      <c r="O255" s="15" t="s">
        <v>12</v>
      </c>
      <c r="P255" s="15"/>
      <c r="Q255" s="15"/>
      <c r="R255" s="331" t="s">
        <v>4677</v>
      </c>
      <c r="S255" s="15"/>
      <c r="T255" s="15" t="s">
        <v>289</v>
      </c>
      <c r="U255" s="15" t="s">
        <v>50</v>
      </c>
      <c r="V255" s="15"/>
      <c r="W255" s="129" t="s">
        <v>53</v>
      </c>
      <c r="X255" s="204"/>
      <c r="Y255" s="204"/>
    </row>
    <row r="256" spans="2:25" x14ac:dyDescent="0.15">
      <c r="B256" s="269"/>
      <c r="C256" s="5">
        <v>253</v>
      </c>
      <c r="D256" s="5">
        <v>253</v>
      </c>
      <c r="E256" s="3">
        <v>6</v>
      </c>
      <c r="F256" s="3">
        <v>24</v>
      </c>
      <c r="G256" s="264" t="s">
        <v>4723</v>
      </c>
      <c r="H256" s="127" t="s">
        <v>4684</v>
      </c>
      <c r="I256" s="127" t="s">
        <v>4703</v>
      </c>
      <c r="J256" s="126"/>
      <c r="K256" s="355" t="s">
        <v>4724</v>
      </c>
      <c r="L256" s="15"/>
      <c r="M256" s="15" t="s">
        <v>4687</v>
      </c>
      <c r="N256" s="15"/>
      <c r="O256" s="15" t="s">
        <v>13</v>
      </c>
      <c r="P256" s="15"/>
      <c r="Q256" s="15"/>
      <c r="R256" s="331" t="s">
        <v>4677</v>
      </c>
      <c r="S256" s="15"/>
      <c r="T256" s="15" t="s">
        <v>4725</v>
      </c>
      <c r="U256" s="15" t="s">
        <v>50</v>
      </c>
      <c r="V256" s="15"/>
      <c r="W256" s="129" t="s">
        <v>53</v>
      </c>
      <c r="X256" s="204"/>
      <c r="Y256" s="204"/>
    </row>
    <row r="257" spans="2:25" x14ac:dyDescent="0.15">
      <c r="B257" s="269"/>
      <c r="C257" s="5">
        <v>254</v>
      </c>
      <c r="D257" s="5">
        <v>254</v>
      </c>
      <c r="E257" s="3">
        <v>6</v>
      </c>
      <c r="F257" s="3">
        <v>20</v>
      </c>
      <c r="G257" s="264" t="s">
        <v>4726</v>
      </c>
      <c r="H257" s="127" t="s">
        <v>140</v>
      </c>
      <c r="I257" s="127" t="s">
        <v>260</v>
      </c>
      <c r="J257" s="126"/>
      <c r="K257" s="355" t="s">
        <v>4727</v>
      </c>
      <c r="L257" s="15"/>
      <c r="M257" s="15" t="s">
        <v>4692</v>
      </c>
      <c r="N257" s="15"/>
      <c r="O257" s="15" t="s">
        <v>13</v>
      </c>
      <c r="P257" s="15"/>
      <c r="Q257" s="15"/>
      <c r="R257" s="331" t="s">
        <v>4677</v>
      </c>
      <c r="S257" s="15"/>
      <c r="T257" s="15" t="s">
        <v>4725</v>
      </c>
      <c r="U257" s="15" t="s">
        <v>50</v>
      </c>
      <c r="V257" s="15"/>
      <c r="W257" s="129" t="s">
        <v>53</v>
      </c>
      <c r="X257" s="204"/>
      <c r="Y257" s="204"/>
    </row>
    <row r="258" spans="2:25" x14ac:dyDescent="0.15">
      <c r="B258" s="269"/>
      <c r="C258" s="5">
        <v>255</v>
      </c>
      <c r="D258" s="5">
        <v>255</v>
      </c>
      <c r="E258" s="3">
        <v>6</v>
      </c>
      <c r="F258" s="3">
        <v>21</v>
      </c>
      <c r="G258" s="264" t="s">
        <v>4728</v>
      </c>
      <c r="H258" s="127" t="s">
        <v>140</v>
      </c>
      <c r="I258" s="127" t="s">
        <v>260</v>
      </c>
      <c r="J258" s="126"/>
      <c r="K258" s="355" t="s">
        <v>4729</v>
      </c>
      <c r="L258" s="15"/>
      <c r="M258" s="15" t="s">
        <v>4687</v>
      </c>
      <c r="N258" s="15"/>
      <c r="O258" s="15" t="s">
        <v>13</v>
      </c>
      <c r="P258" s="15"/>
      <c r="Q258" s="15"/>
      <c r="R258" s="331" t="s">
        <v>4677</v>
      </c>
      <c r="S258" s="15"/>
      <c r="T258" s="15" t="s">
        <v>4688</v>
      </c>
      <c r="U258" s="15" t="s">
        <v>50</v>
      </c>
      <c r="V258" s="15"/>
      <c r="W258" s="129" t="s">
        <v>53</v>
      </c>
      <c r="X258" s="204"/>
      <c r="Y258" s="204"/>
    </row>
    <row r="259" spans="2:25" x14ac:dyDescent="0.15">
      <c r="B259" s="269"/>
      <c r="C259" s="5">
        <v>256</v>
      </c>
      <c r="D259" s="5">
        <v>256</v>
      </c>
      <c r="E259" s="3">
        <v>6</v>
      </c>
      <c r="F259" s="3">
        <v>24</v>
      </c>
      <c r="G259" s="264" t="s">
        <v>4730</v>
      </c>
      <c r="H259" s="127" t="s">
        <v>140</v>
      </c>
      <c r="I259" s="127" t="s">
        <v>260</v>
      </c>
      <c r="J259" s="126"/>
      <c r="K259" s="355" t="s">
        <v>4731</v>
      </c>
      <c r="L259" s="15"/>
      <c r="M259" s="15" t="s">
        <v>4700</v>
      </c>
      <c r="N259" s="15"/>
      <c r="O259" s="15" t="s">
        <v>13</v>
      </c>
      <c r="P259" s="15"/>
      <c r="Q259" s="15"/>
      <c r="R259" s="331" t="s">
        <v>4732</v>
      </c>
      <c r="S259" s="15"/>
      <c r="T259" s="15" t="s">
        <v>4733</v>
      </c>
      <c r="U259" s="15" t="s">
        <v>52</v>
      </c>
      <c r="V259" s="15" t="s">
        <v>4734</v>
      </c>
      <c r="W259" s="129" t="s">
        <v>53</v>
      </c>
      <c r="X259" s="204"/>
      <c r="Y259" s="204"/>
    </row>
    <row r="260" spans="2:25" x14ac:dyDescent="0.15">
      <c r="B260" s="269"/>
      <c r="C260" s="5">
        <v>257</v>
      </c>
      <c r="D260" s="5">
        <v>257</v>
      </c>
      <c r="E260" s="3">
        <v>6</v>
      </c>
      <c r="F260" s="3">
        <v>22</v>
      </c>
      <c r="G260" s="264" t="s">
        <v>4735</v>
      </c>
      <c r="H260" s="127" t="s">
        <v>138</v>
      </c>
      <c r="I260" s="127" t="s">
        <v>4706</v>
      </c>
      <c r="J260" s="126"/>
      <c r="K260" s="355" t="s">
        <v>4713</v>
      </c>
      <c r="L260" s="15"/>
      <c r="M260" s="15" t="s">
        <v>4692</v>
      </c>
      <c r="N260" s="15"/>
      <c r="O260" s="15" t="s">
        <v>12</v>
      </c>
      <c r="P260" s="15"/>
      <c r="Q260" s="15"/>
      <c r="R260" s="331" t="s">
        <v>4677</v>
      </c>
      <c r="S260" s="15"/>
      <c r="T260" s="15"/>
      <c r="U260" s="15" t="s">
        <v>50</v>
      </c>
      <c r="V260" s="15"/>
      <c r="W260" s="129" t="s">
        <v>53</v>
      </c>
      <c r="X260" s="204"/>
      <c r="Y260" s="204"/>
    </row>
    <row r="261" spans="2:25" x14ac:dyDescent="0.15">
      <c r="B261" s="269"/>
      <c r="C261" s="5">
        <v>258</v>
      </c>
      <c r="D261" s="5">
        <v>258</v>
      </c>
      <c r="E261" s="3">
        <v>6</v>
      </c>
      <c r="F261" s="3">
        <v>23</v>
      </c>
      <c r="G261" s="264" t="s">
        <v>4736</v>
      </c>
      <c r="H261" s="127" t="s">
        <v>138</v>
      </c>
      <c r="I261" s="127" t="s">
        <v>4706</v>
      </c>
      <c r="J261" s="126"/>
      <c r="K261" s="355" t="s">
        <v>4707</v>
      </c>
      <c r="L261" s="15"/>
      <c r="M261" s="15" t="s">
        <v>4675</v>
      </c>
      <c r="N261" s="15" t="s">
        <v>4737</v>
      </c>
      <c r="O261" s="15" t="s">
        <v>12</v>
      </c>
      <c r="P261" s="15"/>
      <c r="Q261" s="15"/>
      <c r="R261" s="331" t="s">
        <v>4677</v>
      </c>
      <c r="S261" s="15"/>
      <c r="T261" s="15"/>
      <c r="U261" s="15" t="s">
        <v>50</v>
      </c>
      <c r="V261" s="15"/>
      <c r="W261" s="129" t="s">
        <v>53</v>
      </c>
      <c r="X261" s="204"/>
      <c r="Y261" s="204"/>
    </row>
    <row r="262" spans="2:25" x14ac:dyDescent="0.15">
      <c r="B262" s="269"/>
      <c r="C262" s="5">
        <v>259</v>
      </c>
      <c r="D262" s="5">
        <v>259</v>
      </c>
      <c r="E262" s="3">
        <v>6</v>
      </c>
      <c r="F262" s="3">
        <v>24</v>
      </c>
      <c r="G262" s="264" t="s">
        <v>4715</v>
      </c>
      <c r="H262" s="127" t="s">
        <v>138</v>
      </c>
      <c r="I262" s="127" t="s">
        <v>4706</v>
      </c>
      <c r="J262" s="126"/>
      <c r="K262" s="355" t="s">
        <v>4738</v>
      </c>
      <c r="L262" s="15"/>
      <c r="M262" s="15" t="s">
        <v>31</v>
      </c>
      <c r="N262" s="15"/>
      <c r="O262" s="15" t="s">
        <v>4701</v>
      </c>
      <c r="P262" s="15"/>
      <c r="Q262" s="15"/>
      <c r="R262" s="331" t="s">
        <v>4677</v>
      </c>
      <c r="S262" s="15"/>
      <c r="T262" s="15"/>
      <c r="U262" s="15" t="s">
        <v>50</v>
      </c>
      <c r="V262" s="15"/>
      <c r="W262" s="129" t="s">
        <v>53</v>
      </c>
      <c r="X262" s="204"/>
      <c r="Y262" s="204"/>
    </row>
    <row r="263" spans="2:25" x14ac:dyDescent="0.15">
      <c r="B263" s="269"/>
      <c r="C263" s="5">
        <v>260</v>
      </c>
      <c r="D263" s="5">
        <v>260</v>
      </c>
      <c r="E263" s="3">
        <v>7</v>
      </c>
      <c r="F263" s="3">
        <v>2</v>
      </c>
      <c r="G263" s="264" t="s">
        <v>4739</v>
      </c>
      <c r="H263" s="127" t="s">
        <v>140</v>
      </c>
      <c r="I263" s="127" t="s">
        <v>260</v>
      </c>
      <c r="J263" s="126"/>
      <c r="K263" s="355" t="s">
        <v>4740</v>
      </c>
      <c r="L263" s="15"/>
      <c r="M263" s="15" t="s">
        <v>31</v>
      </c>
      <c r="N263" s="15"/>
      <c r="O263" s="15" t="s">
        <v>13</v>
      </c>
      <c r="P263" s="15"/>
      <c r="Q263" s="15"/>
      <c r="R263" s="331" t="s">
        <v>4677</v>
      </c>
      <c r="S263" s="15"/>
      <c r="T263" s="15" t="s">
        <v>4725</v>
      </c>
      <c r="U263" s="15" t="s">
        <v>50</v>
      </c>
      <c r="V263" s="15"/>
      <c r="W263" s="129" t="s">
        <v>53</v>
      </c>
      <c r="X263" s="204"/>
      <c r="Y263" s="204"/>
    </row>
    <row r="264" spans="2:25" x14ac:dyDescent="0.15">
      <c r="B264" s="269"/>
      <c r="C264" s="5">
        <v>261</v>
      </c>
      <c r="D264" s="5">
        <v>261</v>
      </c>
      <c r="E264" s="3">
        <v>7</v>
      </c>
      <c r="F264" s="3">
        <v>2</v>
      </c>
      <c r="G264" s="264" t="s">
        <v>4728</v>
      </c>
      <c r="H264" s="127" t="s">
        <v>140</v>
      </c>
      <c r="I264" s="127" t="s">
        <v>260</v>
      </c>
      <c r="J264" s="126"/>
      <c r="K264" s="355" t="s">
        <v>4741</v>
      </c>
      <c r="L264" s="15"/>
      <c r="M264" s="15" t="s">
        <v>4692</v>
      </c>
      <c r="N264" s="15"/>
      <c r="O264" s="15" t="s">
        <v>13</v>
      </c>
      <c r="P264" s="15"/>
      <c r="Q264" s="15"/>
      <c r="R264" s="331" t="s">
        <v>4677</v>
      </c>
      <c r="S264" s="15"/>
      <c r="T264" s="15" t="s">
        <v>4742</v>
      </c>
      <c r="U264" s="15" t="s">
        <v>50</v>
      </c>
      <c r="V264" s="15"/>
      <c r="W264" s="129" t="s">
        <v>53</v>
      </c>
      <c r="X264" s="204"/>
      <c r="Y264" s="204"/>
    </row>
    <row r="265" spans="2:25" x14ac:dyDescent="0.15">
      <c r="B265" s="269"/>
      <c r="C265" s="5">
        <v>262</v>
      </c>
      <c r="D265" s="5">
        <v>262</v>
      </c>
      <c r="E265" s="3">
        <v>7</v>
      </c>
      <c r="F265" s="3">
        <v>1</v>
      </c>
      <c r="G265" s="264" t="s">
        <v>4743</v>
      </c>
      <c r="H265" s="127" t="s">
        <v>4684</v>
      </c>
      <c r="I265" s="127" t="s">
        <v>4744</v>
      </c>
      <c r="J265" s="126"/>
      <c r="K265" s="355" t="s">
        <v>4745</v>
      </c>
      <c r="L265" s="15"/>
      <c r="M265" s="15" t="s">
        <v>4692</v>
      </c>
      <c r="N265" s="15"/>
      <c r="O265" s="15" t="s">
        <v>12</v>
      </c>
      <c r="P265" s="15"/>
      <c r="Q265" s="15"/>
      <c r="R265" s="331" t="s">
        <v>4677</v>
      </c>
      <c r="S265" s="15"/>
      <c r="T265" s="15" t="s">
        <v>4688</v>
      </c>
      <c r="U265" s="15" t="s">
        <v>50</v>
      </c>
      <c r="V265" s="15"/>
      <c r="W265" s="129" t="s">
        <v>53</v>
      </c>
      <c r="X265" s="204"/>
      <c r="Y265" s="204"/>
    </row>
    <row r="266" spans="2:25" x14ac:dyDescent="0.15">
      <c r="B266" s="269"/>
      <c r="C266" s="5">
        <v>263</v>
      </c>
      <c r="D266" s="5">
        <v>263</v>
      </c>
      <c r="E266" s="3">
        <v>6</v>
      </c>
      <c r="F266" s="3">
        <v>13</v>
      </c>
      <c r="G266" s="264" t="s">
        <v>4701</v>
      </c>
      <c r="H266" s="127" t="s">
        <v>4684</v>
      </c>
      <c r="I266" s="127" t="s">
        <v>4716</v>
      </c>
      <c r="J266" s="126"/>
      <c r="K266" s="355" t="s">
        <v>4746</v>
      </c>
      <c r="L266" s="15"/>
      <c r="M266" s="15" t="s">
        <v>4687</v>
      </c>
      <c r="N266" s="15"/>
      <c r="O266" s="15" t="s">
        <v>4701</v>
      </c>
      <c r="P266" s="15"/>
      <c r="Q266" s="15"/>
      <c r="R266" s="331"/>
      <c r="S266" s="15" t="s">
        <v>4747</v>
      </c>
      <c r="T266" s="15" t="s">
        <v>4748</v>
      </c>
      <c r="U266" s="15" t="s">
        <v>50</v>
      </c>
      <c r="V266" s="15"/>
      <c r="W266" s="129" t="s">
        <v>53</v>
      </c>
      <c r="X266" s="204"/>
      <c r="Y266" s="204"/>
    </row>
    <row r="267" spans="2:25" x14ac:dyDescent="0.15">
      <c r="B267" s="269"/>
      <c r="C267" s="5">
        <v>264</v>
      </c>
      <c r="D267" s="5">
        <v>264</v>
      </c>
      <c r="E267" s="3">
        <v>6</v>
      </c>
      <c r="F267" s="3">
        <v>18</v>
      </c>
      <c r="G267" s="264" t="s">
        <v>4749</v>
      </c>
      <c r="H267" s="127" t="s">
        <v>138</v>
      </c>
      <c r="I267" s="127" t="s">
        <v>4706</v>
      </c>
      <c r="J267" s="126"/>
      <c r="K267" s="355" t="s">
        <v>4750</v>
      </c>
      <c r="L267" s="15"/>
      <c r="M267" s="15" t="s">
        <v>4692</v>
      </c>
      <c r="N267" s="15"/>
      <c r="O267" s="15" t="s">
        <v>143</v>
      </c>
      <c r="P267" s="15"/>
      <c r="Q267" s="15"/>
      <c r="R267" s="331" t="s">
        <v>4677</v>
      </c>
      <c r="S267" s="15"/>
      <c r="T267" s="15" t="s">
        <v>4688</v>
      </c>
      <c r="U267" s="15" t="s">
        <v>50</v>
      </c>
      <c r="V267" s="15"/>
      <c r="W267" s="129" t="s">
        <v>53</v>
      </c>
      <c r="X267" s="204"/>
      <c r="Y267" s="204"/>
    </row>
    <row r="268" spans="2:25" x14ac:dyDescent="0.15">
      <c r="B268" s="269"/>
      <c r="C268" s="5">
        <v>265</v>
      </c>
      <c r="D268" s="5">
        <v>265</v>
      </c>
      <c r="E268" s="3">
        <v>6</v>
      </c>
      <c r="F268" s="3">
        <v>11</v>
      </c>
      <c r="G268" s="264" t="s">
        <v>4751</v>
      </c>
      <c r="H268" s="127" t="s">
        <v>4752</v>
      </c>
      <c r="I268" s="127" t="s">
        <v>4753</v>
      </c>
      <c r="J268" s="126"/>
      <c r="K268" s="355" t="s">
        <v>4754</v>
      </c>
      <c r="L268" s="15"/>
      <c r="M268" s="15" t="s">
        <v>4692</v>
      </c>
      <c r="N268" s="15"/>
      <c r="O268" s="15" t="s">
        <v>143</v>
      </c>
      <c r="P268" s="15"/>
      <c r="Q268" s="15"/>
      <c r="R268" s="331"/>
      <c r="S268" s="15" t="s">
        <v>4755</v>
      </c>
      <c r="T268" s="15"/>
      <c r="U268" s="15" t="s">
        <v>50</v>
      </c>
      <c r="V268" s="15"/>
      <c r="W268" s="129" t="s">
        <v>53</v>
      </c>
      <c r="X268" s="204"/>
      <c r="Y268" s="204"/>
    </row>
    <row r="269" spans="2:25" x14ac:dyDescent="0.15">
      <c r="B269" s="269"/>
      <c r="C269" s="5">
        <v>266</v>
      </c>
      <c r="D269" s="5">
        <v>266</v>
      </c>
      <c r="E269" s="3">
        <v>6</v>
      </c>
      <c r="F269" s="3">
        <v>21</v>
      </c>
      <c r="G269" s="264" t="s">
        <v>4756</v>
      </c>
      <c r="H269" s="127" t="s">
        <v>4752</v>
      </c>
      <c r="I269" s="127" t="s">
        <v>4753</v>
      </c>
      <c r="J269" s="126"/>
      <c r="K269" s="355" t="s">
        <v>4757</v>
      </c>
      <c r="L269" s="15"/>
      <c r="M269" s="15" t="s">
        <v>4692</v>
      </c>
      <c r="N269" s="15"/>
      <c r="O269" s="15" t="s">
        <v>4701</v>
      </c>
      <c r="P269" s="15"/>
      <c r="Q269" s="15"/>
      <c r="R269" s="331"/>
      <c r="S269" s="15" t="s">
        <v>4755</v>
      </c>
      <c r="T269" s="15"/>
      <c r="U269" s="15" t="s">
        <v>50</v>
      </c>
      <c r="V269" s="15"/>
      <c r="W269" s="129" t="s">
        <v>53</v>
      </c>
      <c r="X269" s="204"/>
      <c r="Y269" s="204"/>
    </row>
    <row r="270" spans="2:25" x14ac:dyDescent="0.15">
      <c r="B270" s="269"/>
      <c r="C270" s="5">
        <v>267</v>
      </c>
      <c r="D270" s="5">
        <v>267</v>
      </c>
      <c r="E270" s="3">
        <v>6</v>
      </c>
      <c r="F270" s="3">
        <v>10</v>
      </c>
      <c r="G270" s="264" t="s">
        <v>4758</v>
      </c>
      <c r="H270" s="127" t="s">
        <v>4752</v>
      </c>
      <c r="I270" s="127" t="s">
        <v>4753</v>
      </c>
      <c r="J270" s="126"/>
      <c r="K270" s="355" t="s">
        <v>4759</v>
      </c>
      <c r="L270" s="15"/>
      <c r="M270" s="15" t="s">
        <v>4675</v>
      </c>
      <c r="N270" s="15"/>
      <c r="O270" s="15" t="s">
        <v>4701</v>
      </c>
      <c r="P270" s="15"/>
      <c r="Q270" s="15"/>
      <c r="R270" s="331"/>
      <c r="S270" s="15" t="s">
        <v>4755</v>
      </c>
      <c r="T270" s="15"/>
      <c r="U270" s="15" t="s">
        <v>50</v>
      </c>
      <c r="V270" s="15"/>
      <c r="W270" s="129" t="s">
        <v>53</v>
      </c>
      <c r="X270" s="204"/>
      <c r="Y270" s="204"/>
    </row>
    <row r="271" spans="2:25" x14ac:dyDescent="0.15">
      <c r="B271" s="269"/>
      <c r="C271" s="5">
        <v>268</v>
      </c>
      <c r="D271" s="5">
        <v>268</v>
      </c>
      <c r="E271" s="3">
        <v>6</v>
      </c>
      <c r="F271" s="3">
        <v>20</v>
      </c>
      <c r="G271" s="264" t="s">
        <v>4760</v>
      </c>
      <c r="H271" s="127" t="s">
        <v>4752</v>
      </c>
      <c r="I271" s="127" t="s">
        <v>4761</v>
      </c>
      <c r="J271" s="126"/>
      <c r="K271" s="355" t="s">
        <v>4762</v>
      </c>
      <c r="L271" s="15"/>
      <c r="M271" s="15" t="s">
        <v>4675</v>
      </c>
      <c r="N271" s="15" t="s">
        <v>4763</v>
      </c>
      <c r="O271" s="15" t="s">
        <v>12</v>
      </c>
      <c r="P271" s="15"/>
      <c r="Q271" s="15"/>
      <c r="R271" s="331" t="s">
        <v>4677</v>
      </c>
      <c r="S271" s="15"/>
      <c r="T271" s="15" t="s">
        <v>4688</v>
      </c>
      <c r="U271" s="15" t="s">
        <v>50</v>
      </c>
      <c r="V271" s="15"/>
      <c r="W271" s="129" t="s">
        <v>53</v>
      </c>
      <c r="X271" s="204"/>
      <c r="Y271" s="204"/>
    </row>
    <row r="272" spans="2:25" x14ac:dyDescent="0.15">
      <c r="B272" s="269"/>
      <c r="C272" s="5">
        <v>269</v>
      </c>
      <c r="D272" s="5">
        <v>269</v>
      </c>
      <c r="E272" s="3">
        <v>7</v>
      </c>
      <c r="F272" s="3">
        <v>11</v>
      </c>
      <c r="G272" s="264" t="s">
        <v>4764</v>
      </c>
      <c r="H272" s="127" t="s">
        <v>4684</v>
      </c>
      <c r="I272" s="127" t="s">
        <v>4765</v>
      </c>
      <c r="J272" s="126"/>
      <c r="K272" s="355" t="s">
        <v>4766</v>
      </c>
      <c r="L272" s="15"/>
      <c r="M272" s="15" t="s">
        <v>4692</v>
      </c>
      <c r="N272" s="15"/>
      <c r="O272" s="15" t="s">
        <v>11</v>
      </c>
      <c r="P272" s="15"/>
      <c r="Q272" s="15"/>
      <c r="R272" s="331" t="s">
        <v>4677</v>
      </c>
      <c r="S272" s="15"/>
      <c r="T272" s="15" t="s">
        <v>4714</v>
      </c>
      <c r="U272" s="15" t="s">
        <v>50</v>
      </c>
      <c r="V272" s="15"/>
      <c r="W272" s="129" t="s">
        <v>53</v>
      </c>
      <c r="X272" s="204"/>
      <c r="Y272" s="204"/>
    </row>
    <row r="273" spans="2:25" x14ac:dyDescent="0.15">
      <c r="B273" s="269"/>
      <c r="C273" s="5">
        <v>270</v>
      </c>
      <c r="D273" s="5">
        <v>270</v>
      </c>
      <c r="E273" s="3">
        <v>7</v>
      </c>
      <c r="F273" s="3">
        <v>12</v>
      </c>
      <c r="G273" s="264" t="s">
        <v>4767</v>
      </c>
      <c r="H273" s="127" t="s">
        <v>4684</v>
      </c>
      <c r="I273" s="127" t="s">
        <v>4765</v>
      </c>
      <c r="J273" s="126"/>
      <c r="K273" s="355" t="s">
        <v>4768</v>
      </c>
      <c r="L273" s="15"/>
      <c r="M273" s="15" t="s">
        <v>4675</v>
      </c>
      <c r="N273" s="15" t="s">
        <v>261</v>
      </c>
      <c r="O273" s="15" t="s">
        <v>4701</v>
      </c>
      <c r="P273" s="15"/>
      <c r="Q273" s="15"/>
      <c r="R273" s="331" t="s">
        <v>4677</v>
      </c>
      <c r="S273" s="15"/>
      <c r="T273" s="15" t="s">
        <v>4769</v>
      </c>
      <c r="U273" s="15" t="s">
        <v>50</v>
      </c>
      <c r="V273" s="15"/>
      <c r="W273" s="129" t="s">
        <v>53</v>
      </c>
      <c r="X273" s="204"/>
      <c r="Y273" s="204"/>
    </row>
    <row r="274" spans="2:25" x14ac:dyDescent="0.15">
      <c r="B274" s="269"/>
      <c r="C274" s="5">
        <v>271</v>
      </c>
      <c r="D274" s="5">
        <v>271</v>
      </c>
      <c r="E274" s="3">
        <v>7</v>
      </c>
      <c r="F274" s="3">
        <v>12</v>
      </c>
      <c r="G274" s="264" t="s">
        <v>4770</v>
      </c>
      <c r="H274" s="127" t="s">
        <v>4684</v>
      </c>
      <c r="I274" s="127" t="s">
        <v>4765</v>
      </c>
      <c r="J274" s="126"/>
      <c r="K274" s="355" t="s">
        <v>4771</v>
      </c>
      <c r="L274" s="15"/>
      <c r="M274" s="15" t="s">
        <v>4675</v>
      </c>
      <c r="N274" s="15" t="s">
        <v>4763</v>
      </c>
      <c r="O274" s="15" t="s">
        <v>4701</v>
      </c>
      <c r="P274" s="15"/>
      <c r="Q274" s="15"/>
      <c r="R274" s="331" t="s">
        <v>4677</v>
      </c>
      <c r="S274" s="15"/>
      <c r="T274" s="15"/>
      <c r="U274" s="15" t="s">
        <v>50</v>
      </c>
      <c r="V274" s="15"/>
      <c r="W274" s="129" t="s">
        <v>53</v>
      </c>
      <c r="X274" s="204"/>
      <c r="Y274" s="204"/>
    </row>
    <row r="275" spans="2:25" x14ac:dyDescent="0.15">
      <c r="B275" s="269"/>
      <c r="C275" s="5">
        <v>272</v>
      </c>
      <c r="D275" s="5">
        <v>272</v>
      </c>
      <c r="E275" s="3">
        <v>7</v>
      </c>
      <c r="F275" s="3">
        <v>11</v>
      </c>
      <c r="G275" s="264" t="s">
        <v>4772</v>
      </c>
      <c r="H275" s="127" t="s">
        <v>4773</v>
      </c>
      <c r="I275" s="127" t="s">
        <v>4774</v>
      </c>
      <c r="J275" s="126"/>
      <c r="K275" s="355" t="s">
        <v>4775</v>
      </c>
      <c r="L275" s="15"/>
      <c r="M275" s="15" t="s">
        <v>4692</v>
      </c>
      <c r="N275" s="15"/>
      <c r="O275" s="15" t="s">
        <v>13</v>
      </c>
      <c r="P275" s="15"/>
      <c r="Q275" s="15"/>
      <c r="R275" s="331" t="s">
        <v>4677</v>
      </c>
      <c r="S275" s="15"/>
      <c r="T275" s="15" t="s">
        <v>4688</v>
      </c>
      <c r="U275" s="15" t="s">
        <v>50</v>
      </c>
      <c r="V275" s="15"/>
      <c r="W275" s="129" t="s">
        <v>53</v>
      </c>
      <c r="X275" s="204"/>
      <c r="Y275" s="204"/>
    </row>
    <row r="276" spans="2:25" x14ac:dyDescent="0.15">
      <c r="B276" s="269"/>
      <c r="C276" s="5">
        <v>273</v>
      </c>
      <c r="D276" s="5">
        <v>273</v>
      </c>
      <c r="E276" s="3">
        <v>7</v>
      </c>
      <c r="F276" s="3">
        <v>10</v>
      </c>
      <c r="G276" s="264" t="s">
        <v>4776</v>
      </c>
      <c r="H276" s="127" t="s">
        <v>138</v>
      </c>
      <c r="I276" s="127" t="s">
        <v>4706</v>
      </c>
      <c r="J276" s="126"/>
      <c r="K276" s="355" t="s">
        <v>4777</v>
      </c>
      <c r="L276" s="15"/>
      <c r="M276" s="15" t="s">
        <v>4778</v>
      </c>
      <c r="N276" s="15"/>
      <c r="O276" s="15" t="s">
        <v>4701</v>
      </c>
      <c r="P276" s="15"/>
      <c r="Q276" s="15"/>
      <c r="R276" s="331" t="s">
        <v>4677</v>
      </c>
      <c r="S276" s="15"/>
      <c r="T276" s="15"/>
      <c r="U276" s="15" t="s">
        <v>50</v>
      </c>
      <c r="V276" s="15"/>
      <c r="W276" s="129" t="s">
        <v>53</v>
      </c>
      <c r="X276" s="204"/>
      <c r="Y276" s="204"/>
    </row>
    <row r="277" spans="2:25" x14ac:dyDescent="0.15">
      <c r="B277" s="269"/>
      <c r="C277" s="5">
        <v>274</v>
      </c>
      <c r="D277" s="5">
        <v>274</v>
      </c>
      <c r="E277" s="206">
        <v>7</v>
      </c>
      <c r="F277" s="206">
        <v>16</v>
      </c>
      <c r="G277" s="264" t="s">
        <v>4779</v>
      </c>
      <c r="H277" s="267" t="s">
        <v>137</v>
      </c>
      <c r="I277" s="267" t="s">
        <v>4703</v>
      </c>
      <c r="J277" s="268"/>
      <c r="K277" s="355" t="s">
        <v>4780</v>
      </c>
      <c r="L277" s="212"/>
      <c r="M277" s="212" t="s">
        <v>4675</v>
      </c>
      <c r="N277" s="212" t="s">
        <v>4701</v>
      </c>
      <c r="O277" s="212" t="s">
        <v>4701</v>
      </c>
      <c r="P277" s="212"/>
      <c r="Q277" s="212"/>
      <c r="R277" s="358" t="s">
        <v>4677</v>
      </c>
      <c r="S277" s="212"/>
      <c r="T277" s="212" t="s">
        <v>4688</v>
      </c>
      <c r="U277" s="212" t="s">
        <v>50</v>
      </c>
      <c r="V277" s="212"/>
      <c r="W277" s="213" t="s">
        <v>53</v>
      </c>
      <c r="X277" s="214"/>
      <c r="Y277" s="214"/>
    </row>
    <row r="278" spans="2:25" x14ac:dyDescent="0.15">
      <c r="B278" s="269"/>
      <c r="C278" s="5">
        <v>275</v>
      </c>
      <c r="D278" s="5">
        <v>275</v>
      </c>
      <c r="E278" s="3">
        <v>7</v>
      </c>
      <c r="F278" s="3">
        <v>12</v>
      </c>
      <c r="G278" s="264" t="s">
        <v>4781</v>
      </c>
      <c r="H278" s="127" t="s">
        <v>138</v>
      </c>
      <c r="I278" s="127" t="s">
        <v>265</v>
      </c>
      <c r="J278" s="126"/>
      <c r="K278" s="355" t="s">
        <v>4782</v>
      </c>
      <c r="L278" s="15"/>
      <c r="M278" s="15" t="s">
        <v>4783</v>
      </c>
      <c r="N278" s="15"/>
      <c r="O278" s="15" t="s">
        <v>13</v>
      </c>
      <c r="P278" s="15"/>
      <c r="Q278" s="15"/>
      <c r="R278" s="331" t="s">
        <v>4784</v>
      </c>
      <c r="S278" s="15"/>
      <c r="T278" s="15"/>
      <c r="U278" s="15" t="s">
        <v>50</v>
      </c>
      <c r="V278" s="15"/>
      <c r="W278" s="129" t="s">
        <v>53</v>
      </c>
      <c r="X278" s="204"/>
      <c r="Y278" s="204"/>
    </row>
    <row r="279" spans="2:25" x14ac:dyDescent="0.15">
      <c r="B279" s="269"/>
      <c r="C279" s="5">
        <v>276</v>
      </c>
      <c r="D279" s="5">
        <v>276</v>
      </c>
      <c r="E279" s="3">
        <v>7</v>
      </c>
      <c r="F279" s="3">
        <v>15</v>
      </c>
      <c r="G279" s="264" t="s">
        <v>4785</v>
      </c>
      <c r="H279" s="127" t="s">
        <v>138</v>
      </c>
      <c r="I279" s="127" t="s">
        <v>4786</v>
      </c>
      <c r="J279" s="126"/>
      <c r="K279" s="355" t="s">
        <v>4787</v>
      </c>
      <c r="L279" s="15"/>
      <c r="M279" s="15" t="s">
        <v>4788</v>
      </c>
      <c r="N279" s="15"/>
      <c r="O279" s="15" t="s">
        <v>13</v>
      </c>
      <c r="P279" s="15"/>
      <c r="Q279" s="15"/>
      <c r="R279" s="331" t="s">
        <v>4784</v>
      </c>
      <c r="S279" s="15"/>
      <c r="T279" s="15" t="s">
        <v>289</v>
      </c>
      <c r="U279" s="15" t="s">
        <v>50</v>
      </c>
      <c r="V279" s="15"/>
      <c r="W279" s="129" t="s">
        <v>53</v>
      </c>
      <c r="X279" s="204"/>
      <c r="Y279" s="204"/>
    </row>
    <row r="280" spans="2:25" x14ac:dyDescent="0.15">
      <c r="B280" s="269"/>
      <c r="C280" s="5">
        <v>277</v>
      </c>
      <c r="D280" s="5">
        <v>277</v>
      </c>
      <c r="E280" s="3">
        <v>7</v>
      </c>
      <c r="F280" s="3">
        <v>12</v>
      </c>
      <c r="G280" s="264" t="s">
        <v>4789</v>
      </c>
      <c r="H280" s="127" t="s">
        <v>138</v>
      </c>
      <c r="I280" s="127" t="s">
        <v>4786</v>
      </c>
      <c r="J280" s="126"/>
      <c r="K280" s="355" t="s">
        <v>4790</v>
      </c>
      <c r="L280" s="15"/>
      <c r="M280" s="15" t="s">
        <v>4791</v>
      </c>
      <c r="N280" s="15" t="s">
        <v>4792</v>
      </c>
      <c r="O280" s="15" t="s">
        <v>11</v>
      </c>
      <c r="P280" s="15"/>
      <c r="Q280" s="15"/>
      <c r="R280" s="331" t="s">
        <v>4793</v>
      </c>
      <c r="S280" s="15"/>
      <c r="T280" s="15" t="s">
        <v>4794</v>
      </c>
      <c r="U280" s="15" t="s">
        <v>52</v>
      </c>
      <c r="V280" s="15" t="s">
        <v>4795</v>
      </c>
      <c r="W280" s="129" t="s">
        <v>53</v>
      </c>
      <c r="X280" s="204"/>
      <c r="Y280" s="204"/>
    </row>
    <row r="281" spans="2:25" x14ac:dyDescent="0.15">
      <c r="B281" s="269"/>
      <c r="C281" s="5">
        <v>278</v>
      </c>
      <c r="D281" s="5">
        <v>278</v>
      </c>
      <c r="E281" s="3">
        <v>7</v>
      </c>
      <c r="F281" s="3">
        <v>12</v>
      </c>
      <c r="G281" s="264" t="s">
        <v>4796</v>
      </c>
      <c r="H281" s="127" t="s">
        <v>138</v>
      </c>
      <c r="I281" s="127" t="s">
        <v>4786</v>
      </c>
      <c r="J281" s="126"/>
      <c r="K281" s="355" t="s">
        <v>4797</v>
      </c>
      <c r="L281" s="15"/>
      <c r="M281" s="15" t="s">
        <v>4791</v>
      </c>
      <c r="N281" s="15" t="s">
        <v>4798</v>
      </c>
      <c r="O281" s="15" t="s">
        <v>143</v>
      </c>
      <c r="P281" s="15"/>
      <c r="Q281" s="15"/>
      <c r="R281" s="331" t="s">
        <v>4791</v>
      </c>
      <c r="S281" s="15"/>
      <c r="T281" s="15" t="s">
        <v>4799</v>
      </c>
      <c r="U281" s="15" t="s">
        <v>16</v>
      </c>
      <c r="V281" s="15" t="s">
        <v>4800</v>
      </c>
      <c r="W281" s="129" t="s">
        <v>53</v>
      </c>
      <c r="X281" s="204"/>
      <c r="Y281" s="204"/>
    </row>
    <row r="282" spans="2:25" x14ac:dyDescent="0.15">
      <c r="B282" s="269"/>
      <c r="C282" s="5">
        <v>279</v>
      </c>
      <c r="D282" s="5">
        <v>279</v>
      </c>
      <c r="E282" s="3">
        <v>7</v>
      </c>
      <c r="F282" s="3">
        <v>15</v>
      </c>
      <c r="G282" s="264" t="s">
        <v>4801</v>
      </c>
      <c r="H282" s="127" t="s">
        <v>138</v>
      </c>
      <c r="I282" s="127" t="s">
        <v>265</v>
      </c>
      <c r="J282" s="126"/>
      <c r="K282" s="355" t="s">
        <v>4802</v>
      </c>
      <c r="L282" s="15"/>
      <c r="M282" s="15" t="s">
        <v>4788</v>
      </c>
      <c r="N282" s="15"/>
      <c r="O282" s="15" t="s">
        <v>12</v>
      </c>
      <c r="P282" s="15"/>
      <c r="Q282" s="15"/>
      <c r="R282" s="331" t="s">
        <v>4784</v>
      </c>
      <c r="S282" s="15"/>
      <c r="T282" s="15" t="s">
        <v>289</v>
      </c>
      <c r="U282" s="15" t="s">
        <v>50</v>
      </c>
      <c r="V282" s="15"/>
      <c r="W282" s="129" t="s">
        <v>53</v>
      </c>
      <c r="X282" s="204"/>
      <c r="Y282" s="204"/>
    </row>
    <row r="283" spans="2:25" x14ac:dyDescent="0.15">
      <c r="B283" s="269"/>
      <c r="C283" s="5">
        <v>280</v>
      </c>
      <c r="D283" s="5">
        <v>280</v>
      </c>
      <c r="E283" s="3">
        <v>7</v>
      </c>
      <c r="F283" s="3">
        <v>12</v>
      </c>
      <c r="G283" s="264" t="s">
        <v>4803</v>
      </c>
      <c r="H283" s="127" t="s">
        <v>4804</v>
      </c>
      <c r="I283" s="127" t="s">
        <v>655</v>
      </c>
      <c r="J283" s="126"/>
      <c r="K283" s="355" t="s">
        <v>4805</v>
      </c>
      <c r="L283" s="15"/>
      <c r="M283" s="15" t="s">
        <v>16</v>
      </c>
      <c r="N283" s="15" t="s">
        <v>4803</v>
      </c>
      <c r="O283" s="15" t="s">
        <v>4803</v>
      </c>
      <c r="P283" s="15"/>
      <c r="Q283" s="15"/>
      <c r="R283" s="331" t="s">
        <v>4784</v>
      </c>
      <c r="S283" s="15"/>
      <c r="T283" s="15" t="s">
        <v>4803</v>
      </c>
      <c r="U283" s="15" t="s">
        <v>50</v>
      </c>
      <c r="V283" s="15"/>
      <c r="W283" s="129" t="s">
        <v>53</v>
      </c>
      <c r="X283" s="204"/>
      <c r="Y283" s="204"/>
    </row>
    <row r="284" spans="2:25" x14ac:dyDescent="0.15">
      <c r="B284" s="269"/>
      <c r="C284" s="5">
        <v>281</v>
      </c>
      <c r="D284" s="5">
        <v>281</v>
      </c>
      <c r="E284" s="3">
        <v>7</v>
      </c>
      <c r="F284" s="3">
        <v>8</v>
      </c>
      <c r="G284" s="264" t="s">
        <v>4806</v>
      </c>
      <c r="H284" s="127" t="s">
        <v>140</v>
      </c>
      <c r="I284" s="127" t="s">
        <v>4807</v>
      </c>
      <c r="J284" s="126"/>
      <c r="K284" s="355" t="s">
        <v>4808</v>
      </c>
      <c r="L284" s="15"/>
      <c r="M284" s="15" t="s">
        <v>4791</v>
      </c>
      <c r="N284" s="15" t="s">
        <v>4809</v>
      </c>
      <c r="O284" s="15" t="s">
        <v>4803</v>
      </c>
      <c r="P284" s="15"/>
      <c r="Q284" s="15"/>
      <c r="R284" s="331"/>
      <c r="S284" s="15" t="s">
        <v>4810</v>
      </c>
      <c r="T284" s="15" t="s">
        <v>4811</v>
      </c>
      <c r="U284" s="15" t="s">
        <v>50</v>
      </c>
      <c r="V284" s="15"/>
      <c r="W284" s="129" t="s">
        <v>53</v>
      </c>
      <c r="X284" s="204"/>
      <c r="Y284" s="204"/>
    </row>
    <row r="285" spans="2:25" x14ac:dyDescent="0.15">
      <c r="B285" s="269"/>
      <c r="C285" s="5">
        <v>282</v>
      </c>
      <c r="D285" s="5">
        <v>282</v>
      </c>
      <c r="E285" s="3">
        <v>7</v>
      </c>
      <c r="F285" s="3">
        <v>13</v>
      </c>
      <c r="G285" s="264" t="s">
        <v>4812</v>
      </c>
      <c r="H285" s="127" t="s">
        <v>140</v>
      </c>
      <c r="I285" s="127" t="s">
        <v>260</v>
      </c>
      <c r="J285" s="126"/>
      <c r="K285" s="355" t="s">
        <v>4813</v>
      </c>
      <c r="L285" s="15"/>
      <c r="M285" s="15" t="s">
        <v>4814</v>
      </c>
      <c r="N285" s="15"/>
      <c r="O285" s="15" t="s">
        <v>11</v>
      </c>
      <c r="P285" s="15"/>
      <c r="Q285" s="15"/>
      <c r="R285" s="331" t="s">
        <v>45</v>
      </c>
      <c r="S285" s="15"/>
      <c r="T285" s="15"/>
      <c r="U285" s="15" t="s">
        <v>50</v>
      </c>
      <c r="V285" s="15"/>
      <c r="W285" s="129" t="s">
        <v>53</v>
      </c>
      <c r="X285" s="204"/>
      <c r="Y285" s="204"/>
    </row>
    <row r="286" spans="2:25" x14ac:dyDescent="0.15">
      <c r="B286" s="269"/>
      <c r="C286" s="5">
        <v>283</v>
      </c>
      <c r="D286" s="5">
        <v>283</v>
      </c>
      <c r="E286" s="3">
        <v>7</v>
      </c>
      <c r="F286" s="3">
        <v>15</v>
      </c>
      <c r="G286" s="264" t="s">
        <v>4816</v>
      </c>
      <c r="H286" s="127" t="s">
        <v>4817</v>
      </c>
      <c r="I286" s="127" t="s">
        <v>4818</v>
      </c>
      <c r="J286" s="126"/>
      <c r="K286" s="355" t="s">
        <v>4819</v>
      </c>
      <c r="L286" s="15"/>
      <c r="M286" s="15" t="s">
        <v>4815</v>
      </c>
      <c r="N286" s="15" t="s">
        <v>4820</v>
      </c>
      <c r="O286" s="15"/>
      <c r="P286" s="15"/>
      <c r="Q286" s="15" t="s">
        <v>4271</v>
      </c>
      <c r="R286" s="331" t="s">
        <v>4821</v>
      </c>
      <c r="S286" s="15"/>
      <c r="T286" s="15" t="s">
        <v>4822</v>
      </c>
      <c r="U286" s="15" t="s">
        <v>50</v>
      </c>
      <c r="V286" s="15"/>
      <c r="W286" s="129" t="s">
        <v>53</v>
      </c>
      <c r="X286" s="204"/>
      <c r="Y286" s="204"/>
    </row>
    <row r="287" spans="2:25" x14ac:dyDescent="0.15">
      <c r="B287" s="269"/>
      <c r="C287" s="5">
        <v>284</v>
      </c>
      <c r="D287" s="5">
        <v>284</v>
      </c>
      <c r="E287" s="3">
        <v>7</v>
      </c>
      <c r="F287" s="3">
        <v>17</v>
      </c>
      <c r="G287" s="264" t="s">
        <v>4823</v>
      </c>
      <c r="H287" s="127" t="s">
        <v>137</v>
      </c>
      <c r="I287" s="127" t="s">
        <v>4824</v>
      </c>
      <c r="J287" s="126"/>
      <c r="K287" s="355" t="s">
        <v>4825</v>
      </c>
      <c r="L287" s="15"/>
      <c r="M287" s="15" t="s">
        <v>4814</v>
      </c>
      <c r="N287" s="15"/>
      <c r="O287" s="15" t="s">
        <v>13</v>
      </c>
      <c r="P287" s="15"/>
      <c r="Q287" s="15"/>
      <c r="R287" s="331" t="s">
        <v>4821</v>
      </c>
      <c r="S287" s="15"/>
      <c r="T287" s="15" t="s">
        <v>4822</v>
      </c>
      <c r="U287" s="15" t="s">
        <v>50</v>
      </c>
      <c r="V287" s="15"/>
      <c r="W287" s="129" t="s">
        <v>53</v>
      </c>
      <c r="X287" s="204"/>
      <c r="Y287" s="204"/>
    </row>
    <row r="288" spans="2:25" x14ac:dyDescent="0.15">
      <c r="B288" s="269"/>
      <c r="C288" s="5">
        <v>285</v>
      </c>
      <c r="D288" s="5">
        <v>285</v>
      </c>
      <c r="E288" s="3">
        <v>7</v>
      </c>
      <c r="F288" s="3">
        <v>17</v>
      </c>
      <c r="G288" s="264" t="s">
        <v>4826</v>
      </c>
      <c r="H288" s="127" t="s">
        <v>137</v>
      </c>
      <c r="I288" s="127" t="s">
        <v>4827</v>
      </c>
      <c r="J288" s="126"/>
      <c r="K288" s="355" t="s">
        <v>4828</v>
      </c>
      <c r="L288" s="15"/>
      <c r="M288" s="15" t="s">
        <v>4814</v>
      </c>
      <c r="N288" s="15"/>
      <c r="O288" s="15" t="s">
        <v>4829</v>
      </c>
      <c r="P288" s="15"/>
      <c r="Q288" s="15"/>
      <c r="R288" s="331" t="s">
        <v>4821</v>
      </c>
      <c r="S288" s="15"/>
      <c r="T288" s="15" t="s">
        <v>289</v>
      </c>
      <c r="U288" s="15" t="s">
        <v>50</v>
      </c>
      <c r="V288" s="15"/>
      <c r="W288" s="129" t="s">
        <v>53</v>
      </c>
      <c r="X288" s="204"/>
      <c r="Y288" s="204"/>
    </row>
    <row r="289" spans="2:25" x14ac:dyDescent="0.15">
      <c r="B289" s="269"/>
      <c r="C289" s="5">
        <v>286</v>
      </c>
      <c r="D289" s="5">
        <v>286</v>
      </c>
      <c r="E289" s="3">
        <v>7</v>
      </c>
      <c r="F289" s="3">
        <v>18</v>
      </c>
      <c r="G289" s="264" t="s">
        <v>4829</v>
      </c>
      <c r="H289" s="127" t="s">
        <v>4817</v>
      </c>
      <c r="I289" s="127" t="s">
        <v>601</v>
      </c>
      <c r="J289" s="126"/>
      <c r="K289" s="355" t="s">
        <v>4830</v>
      </c>
      <c r="L289" s="15"/>
      <c r="M289" s="15" t="s">
        <v>4831</v>
      </c>
      <c r="N289" s="15"/>
      <c r="O289" s="15" t="s">
        <v>4829</v>
      </c>
      <c r="P289" s="15"/>
      <c r="Q289" s="15"/>
      <c r="R289" s="331" t="s">
        <v>4821</v>
      </c>
      <c r="S289" s="15"/>
      <c r="T289" s="15" t="s">
        <v>4822</v>
      </c>
      <c r="U289" s="15" t="s">
        <v>50</v>
      </c>
      <c r="V289" s="15"/>
      <c r="W289" s="129" t="s">
        <v>53</v>
      </c>
      <c r="X289" s="204"/>
      <c r="Y289" s="204"/>
    </row>
    <row r="290" spans="2:25" x14ac:dyDescent="0.15">
      <c r="B290" s="269"/>
      <c r="C290" s="5">
        <v>287</v>
      </c>
      <c r="D290" s="5">
        <v>287</v>
      </c>
      <c r="E290" s="3">
        <v>7</v>
      </c>
      <c r="F290" s="3">
        <v>25</v>
      </c>
      <c r="G290" s="264" t="s">
        <v>4832</v>
      </c>
      <c r="H290" s="127" t="s">
        <v>4817</v>
      </c>
      <c r="I290" s="127" t="s">
        <v>4833</v>
      </c>
      <c r="J290" s="126"/>
      <c r="K290" s="355" t="s">
        <v>4834</v>
      </c>
      <c r="L290" s="15"/>
      <c r="M290" s="15" t="s">
        <v>4815</v>
      </c>
      <c r="N290" s="15" t="s">
        <v>4835</v>
      </c>
      <c r="O290" s="15" t="s">
        <v>13</v>
      </c>
      <c r="P290" s="15"/>
      <c r="Q290" s="15"/>
      <c r="R290" s="331" t="s">
        <v>4821</v>
      </c>
      <c r="S290" s="15"/>
      <c r="T290" s="15" t="s">
        <v>308</v>
      </c>
      <c r="U290" s="15" t="s">
        <v>50</v>
      </c>
      <c r="V290" s="15"/>
      <c r="W290" s="129" t="s">
        <v>53</v>
      </c>
      <c r="X290" s="204"/>
      <c r="Y290" s="204"/>
    </row>
    <row r="291" spans="2:25" x14ac:dyDescent="0.15">
      <c r="B291" s="269"/>
      <c r="C291" s="5">
        <v>288</v>
      </c>
      <c r="D291" s="5">
        <v>288</v>
      </c>
      <c r="E291" s="3">
        <v>7</v>
      </c>
      <c r="F291" s="3">
        <v>25</v>
      </c>
      <c r="G291" s="264" t="s">
        <v>4836</v>
      </c>
      <c r="H291" s="127" t="s">
        <v>4837</v>
      </c>
      <c r="I291" s="127" t="s">
        <v>4838</v>
      </c>
      <c r="J291" s="126"/>
      <c r="K291" s="355" t="s">
        <v>4839</v>
      </c>
      <c r="L291" s="15"/>
      <c r="M291" s="15" t="s">
        <v>4831</v>
      </c>
      <c r="N291" s="15"/>
      <c r="O291" s="15" t="s">
        <v>13</v>
      </c>
      <c r="P291" s="15"/>
      <c r="Q291" s="15"/>
      <c r="R291" s="331" t="s">
        <v>4821</v>
      </c>
      <c r="S291" s="15"/>
      <c r="T291" s="15" t="s">
        <v>4822</v>
      </c>
      <c r="U291" s="15" t="s">
        <v>50</v>
      </c>
      <c r="V291" s="15"/>
      <c r="W291" s="129" t="s">
        <v>53</v>
      </c>
      <c r="X291" s="204"/>
      <c r="Y291" s="204"/>
    </row>
    <row r="292" spans="2:25" x14ac:dyDescent="0.15">
      <c r="B292" s="269"/>
      <c r="C292" s="5">
        <v>289</v>
      </c>
      <c r="D292" s="5">
        <v>289</v>
      </c>
      <c r="E292" s="3">
        <v>7</v>
      </c>
      <c r="F292" s="3">
        <v>18</v>
      </c>
      <c r="G292" s="264" t="s">
        <v>4840</v>
      </c>
      <c r="H292" s="127" t="s">
        <v>140</v>
      </c>
      <c r="I292" s="127" t="s">
        <v>260</v>
      </c>
      <c r="J292" s="126"/>
      <c r="K292" s="355" t="s">
        <v>4841</v>
      </c>
      <c r="L292" s="15"/>
      <c r="M292" s="15" t="s">
        <v>4815</v>
      </c>
      <c r="N292" s="15" t="s">
        <v>4820</v>
      </c>
      <c r="O292" s="15" t="s">
        <v>13</v>
      </c>
      <c r="P292" s="15"/>
      <c r="Q292" s="15"/>
      <c r="R292" s="331"/>
      <c r="S292" s="15" t="s">
        <v>4842</v>
      </c>
      <c r="T292" s="15" t="s">
        <v>4843</v>
      </c>
      <c r="U292" s="15" t="s">
        <v>52</v>
      </c>
      <c r="V292" s="15" t="s">
        <v>4844</v>
      </c>
      <c r="W292" s="129" t="s">
        <v>157</v>
      </c>
      <c r="X292" s="204"/>
      <c r="Y292" s="204"/>
    </row>
    <row r="293" spans="2:25" x14ac:dyDescent="0.15">
      <c r="B293" s="269"/>
      <c r="C293" s="5">
        <v>290</v>
      </c>
      <c r="D293" s="5">
        <v>290</v>
      </c>
      <c r="E293" s="3">
        <v>7</v>
      </c>
      <c r="F293" s="3">
        <v>18</v>
      </c>
      <c r="G293" s="264" t="s">
        <v>4845</v>
      </c>
      <c r="H293" s="127" t="s">
        <v>140</v>
      </c>
      <c r="I293" s="127" t="s">
        <v>260</v>
      </c>
      <c r="J293" s="126"/>
      <c r="K293" s="355" t="s">
        <v>4846</v>
      </c>
      <c r="L293" s="15"/>
      <c r="M293" s="15" t="s">
        <v>4815</v>
      </c>
      <c r="N293" s="15"/>
      <c r="O293" s="15" t="s">
        <v>4829</v>
      </c>
      <c r="P293" s="15"/>
      <c r="Q293" s="15"/>
      <c r="R293" s="331" t="s">
        <v>4821</v>
      </c>
      <c r="S293" s="15"/>
      <c r="T293" s="15"/>
      <c r="U293" s="15" t="s">
        <v>50</v>
      </c>
      <c r="V293" s="15"/>
      <c r="W293" s="129" t="s">
        <v>53</v>
      </c>
      <c r="X293" s="204"/>
      <c r="Y293" s="204"/>
    </row>
    <row r="294" spans="2:25" x14ac:dyDescent="0.15">
      <c r="B294" s="269"/>
      <c r="C294" s="5">
        <v>291</v>
      </c>
      <c r="D294" s="5">
        <v>291</v>
      </c>
      <c r="E294" s="3">
        <v>7</v>
      </c>
      <c r="F294" s="3">
        <v>8</v>
      </c>
      <c r="G294" s="264" t="s">
        <v>4847</v>
      </c>
      <c r="H294" s="127" t="s">
        <v>138</v>
      </c>
      <c r="I294" s="127" t="s">
        <v>4848</v>
      </c>
      <c r="J294" s="126"/>
      <c r="K294" s="355" t="s">
        <v>4849</v>
      </c>
      <c r="L294" s="15"/>
      <c r="M294" s="15" t="s">
        <v>4814</v>
      </c>
      <c r="N294" s="15"/>
      <c r="O294" s="15" t="s">
        <v>13</v>
      </c>
      <c r="P294" s="15"/>
      <c r="Q294" s="15"/>
      <c r="R294" s="331" t="s">
        <v>4821</v>
      </c>
      <c r="S294" s="15"/>
      <c r="T294" s="15"/>
      <c r="U294" s="15" t="s">
        <v>50</v>
      </c>
      <c r="V294" s="15"/>
      <c r="W294" s="129" t="s">
        <v>53</v>
      </c>
      <c r="X294" s="204"/>
      <c r="Y294" s="204"/>
    </row>
    <row r="295" spans="2:25" x14ac:dyDescent="0.15">
      <c r="B295" s="269"/>
      <c r="C295" s="5">
        <v>292</v>
      </c>
      <c r="D295" s="5">
        <v>292</v>
      </c>
      <c r="E295" s="3">
        <v>7</v>
      </c>
      <c r="F295" s="3">
        <v>9</v>
      </c>
      <c r="G295" s="264" t="s">
        <v>4850</v>
      </c>
      <c r="H295" s="127" t="s">
        <v>138</v>
      </c>
      <c r="I295" s="127" t="s">
        <v>265</v>
      </c>
      <c r="J295" s="126"/>
      <c r="K295" s="355" t="s">
        <v>4851</v>
      </c>
      <c r="L295" s="15"/>
      <c r="M295" s="15" t="s">
        <v>4852</v>
      </c>
      <c r="N295" s="15"/>
      <c r="O295" s="15" t="s">
        <v>12</v>
      </c>
      <c r="P295" s="15"/>
      <c r="Q295" s="15"/>
      <c r="R295" s="331" t="s">
        <v>4821</v>
      </c>
      <c r="S295" s="15"/>
      <c r="T295" s="15"/>
      <c r="U295" s="15" t="s">
        <v>50</v>
      </c>
      <c r="V295" s="15"/>
      <c r="W295" s="129" t="s">
        <v>53</v>
      </c>
      <c r="X295" s="204"/>
      <c r="Y295" s="204"/>
    </row>
    <row r="296" spans="2:25" x14ac:dyDescent="0.15">
      <c r="B296" s="269"/>
      <c r="C296" s="5">
        <v>293</v>
      </c>
      <c r="D296" s="5">
        <v>293</v>
      </c>
      <c r="E296" s="3">
        <v>7</v>
      </c>
      <c r="F296" s="3">
        <v>9</v>
      </c>
      <c r="G296" s="264" t="s">
        <v>4853</v>
      </c>
      <c r="H296" s="127" t="s">
        <v>138</v>
      </c>
      <c r="I296" s="127" t="s">
        <v>265</v>
      </c>
      <c r="J296" s="126"/>
      <c r="K296" s="355" t="s">
        <v>4854</v>
      </c>
      <c r="L296" s="15"/>
      <c r="M296" s="15" t="s">
        <v>4852</v>
      </c>
      <c r="N296" s="15"/>
      <c r="O296" s="15"/>
      <c r="P296" s="15" t="s">
        <v>37</v>
      </c>
      <c r="Q296" s="15"/>
      <c r="R296" s="331" t="s">
        <v>4821</v>
      </c>
      <c r="S296" s="15"/>
      <c r="T296" s="15"/>
      <c r="U296" s="15" t="s">
        <v>50</v>
      </c>
      <c r="V296" s="15"/>
      <c r="W296" s="129" t="s">
        <v>53</v>
      </c>
      <c r="X296" s="204"/>
      <c r="Y296" s="204"/>
    </row>
    <row r="297" spans="2:25" x14ac:dyDescent="0.15">
      <c r="B297" s="269"/>
      <c r="C297" s="5">
        <v>294</v>
      </c>
      <c r="D297" s="5">
        <v>294</v>
      </c>
      <c r="E297" s="3">
        <v>7</v>
      </c>
      <c r="F297" s="3">
        <v>16</v>
      </c>
      <c r="G297" s="264" t="s">
        <v>4855</v>
      </c>
      <c r="H297" s="127" t="s">
        <v>138</v>
      </c>
      <c r="I297" s="127" t="s">
        <v>265</v>
      </c>
      <c r="J297" s="126"/>
      <c r="K297" s="355" t="s">
        <v>4856</v>
      </c>
      <c r="L297" s="15"/>
      <c r="M297" s="15" t="s">
        <v>29</v>
      </c>
      <c r="N297" s="15"/>
      <c r="O297" s="15" t="s">
        <v>13</v>
      </c>
      <c r="P297" s="15"/>
      <c r="Q297" s="15"/>
      <c r="R297" s="331" t="s">
        <v>4821</v>
      </c>
      <c r="S297" s="15"/>
      <c r="T297" s="15"/>
      <c r="U297" s="15" t="s">
        <v>50</v>
      </c>
      <c r="V297" s="15"/>
      <c r="W297" s="129" t="s">
        <v>53</v>
      </c>
      <c r="X297" s="204"/>
      <c r="Y297" s="204"/>
    </row>
    <row r="298" spans="2:25" x14ac:dyDescent="0.15">
      <c r="B298" s="269"/>
      <c r="C298" s="5">
        <v>295</v>
      </c>
      <c r="D298" s="5">
        <v>295</v>
      </c>
      <c r="E298" s="3">
        <v>7</v>
      </c>
      <c r="F298" s="3">
        <v>16</v>
      </c>
      <c r="G298" s="264" t="s">
        <v>4857</v>
      </c>
      <c r="H298" s="127" t="s">
        <v>138</v>
      </c>
      <c r="I298" s="127" t="s">
        <v>265</v>
      </c>
      <c r="J298" s="126"/>
      <c r="K298" s="355" t="s">
        <v>4858</v>
      </c>
      <c r="L298" s="15"/>
      <c r="M298" s="15" t="s">
        <v>4859</v>
      </c>
      <c r="N298" s="15"/>
      <c r="O298" s="15" t="s">
        <v>143</v>
      </c>
      <c r="P298" s="15"/>
      <c r="Q298" s="15"/>
      <c r="R298" s="331" t="s">
        <v>4821</v>
      </c>
      <c r="S298" s="15"/>
      <c r="T298" s="15"/>
      <c r="U298" s="15" t="s">
        <v>50</v>
      </c>
      <c r="V298" s="15"/>
      <c r="W298" s="129" t="s">
        <v>53</v>
      </c>
      <c r="X298" s="204"/>
      <c r="Y298" s="204"/>
    </row>
    <row r="299" spans="2:25" x14ac:dyDescent="0.15">
      <c r="B299" s="269"/>
      <c r="C299" s="5">
        <v>296</v>
      </c>
      <c r="D299" s="5">
        <v>296</v>
      </c>
      <c r="E299" s="3">
        <v>7</v>
      </c>
      <c r="F299" s="3">
        <v>15</v>
      </c>
      <c r="G299" s="264" t="s">
        <v>4836</v>
      </c>
      <c r="H299" s="127" t="s">
        <v>138</v>
      </c>
      <c r="I299" s="127" t="s">
        <v>265</v>
      </c>
      <c r="J299" s="126"/>
      <c r="K299" s="355" t="s">
        <v>4860</v>
      </c>
      <c r="L299" s="15"/>
      <c r="M299" s="15" t="s">
        <v>16</v>
      </c>
      <c r="N299" s="15" t="s">
        <v>4820</v>
      </c>
      <c r="O299" s="15" t="s">
        <v>13</v>
      </c>
      <c r="P299" s="15"/>
      <c r="Q299" s="15"/>
      <c r="R299" s="331" t="s">
        <v>4821</v>
      </c>
      <c r="S299" s="15"/>
      <c r="T299" s="15"/>
      <c r="U299" s="15" t="s">
        <v>50</v>
      </c>
      <c r="V299" s="15"/>
      <c r="W299" s="129" t="s">
        <v>53</v>
      </c>
      <c r="X299" s="204"/>
      <c r="Y299" s="204"/>
    </row>
    <row r="300" spans="2:25" x14ac:dyDescent="0.15">
      <c r="B300" s="269"/>
      <c r="C300" s="5">
        <v>297</v>
      </c>
      <c r="D300" s="5">
        <v>297</v>
      </c>
      <c r="E300" s="3">
        <v>7</v>
      </c>
      <c r="F300" s="3">
        <v>19</v>
      </c>
      <c r="G300" s="264" t="s">
        <v>4861</v>
      </c>
      <c r="H300" s="127" t="s">
        <v>138</v>
      </c>
      <c r="I300" s="127" t="s">
        <v>274</v>
      </c>
      <c r="J300" s="126"/>
      <c r="K300" s="355" t="s">
        <v>4862</v>
      </c>
      <c r="L300" s="15"/>
      <c r="M300" s="15" t="s">
        <v>4815</v>
      </c>
      <c r="N300" s="15" t="s">
        <v>4863</v>
      </c>
      <c r="O300" s="15" t="s">
        <v>12</v>
      </c>
      <c r="P300" s="15"/>
      <c r="Q300" s="15"/>
      <c r="R300" s="331"/>
      <c r="S300" s="15" t="s">
        <v>4842</v>
      </c>
      <c r="T300" s="15" t="s">
        <v>4864</v>
      </c>
      <c r="U300" s="15" t="s">
        <v>50</v>
      </c>
      <c r="V300" s="15"/>
      <c r="W300" s="129" t="s">
        <v>53</v>
      </c>
      <c r="X300" s="204"/>
      <c r="Y300" s="204"/>
    </row>
    <row r="301" spans="2:25" x14ac:dyDescent="0.15">
      <c r="B301" s="269"/>
      <c r="C301" s="5">
        <v>298</v>
      </c>
      <c r="D301" s="5">
        <v>298</v>
      </c>
      <c r="E301" s="3">
        <v>7</v>
      </c>
      <c r="F301" s="3">
        <v>25</v>
      </c>
      <c r="G301" s="264" t="s">
        <v>4865</v>
      </c>
      <c r="H301" s="127" t="s">
        <v>140</v>
      </c>
      <c r="I301" s="127" t="s">
        <v>260</v>
      </c>
      <c r="J301" s="126"/>
      <c r="K301" s="355" t="s">
        <v>4866</v>
      </c>
      <c r="L301" s="15"/>
      <c r="M301" s="15" t="s">
        <v>4814</v>
      </c>
      <c r="N301" s="15"/>
      <c r="O301" s="15" t="s">
        <v>13</v>
      </c>
      <c r="P301" s="15"/>
      <c r="Q301" s="15"/>
      <c r="R301" s="331" t="s">
        <v>4821</v>
      </c>
      <c r="S301" s="15"/>
      <c r="T301" s="15" t="s">
        <v>4822</v>
      </c>
      <c r="U301" s="15" t="s">
        <v>50</v>
      </c>
      <c r="V301" s="15"/>
      <c r="W301" s="129" t="s">
        <v>53</v>
      </c>
      <c r="X301" s="204"/>
      <c r="Y301" s="204"/>
    </row>
    <row r="302" spans="2:25" x14ac:dyDescent="0.15">
      <c r="B302" s="269"/>
      <c r="C302" s="5">
        <v>299</v>
      </c>
      <c r="D302" s="5">
        <v>299</v>
      </c>
      <c r="E302" s="3">
        <v>7</v>
      </c>
      <c r="F302" s="3">
        <v>25</v>
      </c>
      <c r="G302" s="264" t="s">
        <v>4867</v>
      </c>
      <c r="H302" s="127" t="s">
        <v>140</v>
      </c>
      <c r="I302" s="127" t="s">
        <v>260</v>
      </c>
      <c r="J302" s="126"/>
      <c r="K302" s="355" t="s">
        <v>4868</v>
      </c>
      <c r="L302" s="15"/>
      <c r="M302" s="15" t="s">
        <v>4831</v>
      </c>
      <c r="N302" s="15"/>
      <c r="O302" s="15" t="s">
        <v>143</v>
      </c>
      <c r="P302" s="15"/>
      <c r="Q302" s="15"/>
      <c r="R302" s="331" t="s">
        <v>4821</v>
      </c>
      <c r="S302" s="15"/>
      <c r="T302" s="15" t="s">
        <v>2049</v>
      </c>
      <c r="U302" s="15" t="s">
        <v>50</v>
      </c>
      <c r="V302" s="15"/>
      <c r="W302" s="129" t="s">
        <v>53</v>
      </c>
      <c r="X302" s="204"/>
      <c r="Y302" s="204"/>
    </row>
    <row r="303" spans="2:25" x14ac:dyDescent="0.15">
      <c r="B303" s="269"/>
      <c r="C303" s="5">
        <v>300</v>
      </c>
      <c r="D303" s="5">
        <v>300</v>
      </c>
      <c r="E303" s="3">
        <v>7</v>
      </c>
      <c r="F303" s="3">
        <v>26</v>
      </c>
      <c r="G303" s="264" t="s">
        <v>4869</v>
      </c>
      <c r="H303" s="127" t="s">
        <v>4870</v>
      </c>
      <c r="I303" s="127" t="s">
        <v>277</v>
      </c>
      <c r="J303" s="126"/>
      <c r="K303" s="355" t="s">
        <v>4871</v>
      </c>
      <c r="L303" s="15"/>
      <c r="M303" s="15" t="s">
        <v>4814</v>
      </c>
      <c r="N303" s="15"/>
      <c r="O303" s="15" t="s">
        <v>13</v>
      </c>
      <c r="P303" s="15"/>
      <c r="Q303" s="15"/>
      <c r="R303" s="331" t="s">
        <v>4821</v>
      </c>
      <c r="S303" s="15"/>
      <c r="T303" s="15" t="s">
        <v>4872</v>
      </c>
      <c r="U303" s="15" t="s">
        <v>50</v>
      </c>
      <c r="V303" s="15"/>
      <c r="W303" s="129" t="s">
        <v>53</v>
      </c>
      <c r="X303" s="204"/>
      <c r="Y303" s="204"/>
    </row>
    <row r="304" spans="2:25" x14ac:dyDescent="0.15">
      <c r="B304" s="269"/>
      <c r="C304" s="5">
        <v>301</v>
      </c>
      <c r="D304" s="5">
        <v>301</v>
      </c>
      <c r="E304" s="3">
        <v>7</v>
      </c>
      <c r="F304" s="3">
        <v>26</v>
      </c>
      <c r="G304" s="264" t="s">
        <v>4873</v>
      </c>
      <c r="H304" s="127" t="s">
        <v>4837</v>
      </c>
      <c r="I304" s="127" t="s">
        <v>4838</v>
      </c>
      <c r="J304" s="126"/>
      <c r="K304" s="355" t="s">
        <v>4874</v>
      </c>
      <c r="L304" s="15"/>
      <c r="M304" s="15" t="s">
        <v>4815</v>
      </c>
      <c r="N304" s="15" t="s">
        <v>4875</v>
      </c>
      <c r="O304" s="15" t="s">
        <v>143</v>
      </c>
      <c r="P304" s="15"/>
      <c r="Q304" s="15"/>
      <c r="R304" s="331" t="s">
        <v>4821</v>
      </c>
      <c r="S304" s="15"/>
      <c r="T304" s="15" t="s">
        <v>289</v>
      </c>
      <c r="U304" s="15" t="s">
        <v>50</v>
      </c>
      <c r="V304" s="15"/>
      <c r="W304" s="129" t="s">
        <v>53</v>
      </c>
      <c r="X304" s="204"/>
      <c r="Y304" s="204"/>
    </row>
    <row r="305" spans="2:25" x14ac:dyDescent="0.15">
      <c r="B305" s="269"/>
      <c r="C305" s="5">
        <v>302</v>
      </c>
      <c r="D305" s="5">
        <v>302</v>
      </c>
      <c r="E305" s="3">
        <v>7</v>
      </c>
      <c r="F305" s="3">
        <v>25</v>
      </c>
      <c r="G305" s="264" t="s">
        <v>4876</v>
      </c>
      <c r="H305" s="127" t="s">
        <v>140</v>
      </c>
      <c r="I305" s="127" t="s">
        <v>260</v>
      </c>
      <c r="J305" s="126"/>
      <c r="K305" s="355" t="s">
        <v>4877</v>
      </c>
      <c r="L305" s="15"/>
      <c r="M305" s="15" t="s">
        <v>4815</v>
      </c>
      <c r="N305" s="15" t="s">
        <v>4878</v>
      </c>
      <c r="O305" s="15" t="s">
        <v>13</v>
      </c>
      <c r="P305" s="15"/>
      <c r="Q305" s="15"/>
      <c r="R305" s="331"/>
      <c r="S305" s="15" t="s">
        <v>4842</v>
      </c>
      <c r="T305" s="15" t="s">
        <v>4879</v>
      </c>
      <c r="U305" s="15" t="s">
        <v>52</v>
      </c>
      <c r="V305" s="15" t="s">
        <v>4880</v>
      </c>
      <c r="W305" s="129" t="s">
        <v>157</v>
      </c>
      <c r="X305" s="204"/>
      <c r="Y305" s="204"/>
    </row>
    <row r="306" spans="2:25" x14ac:dyDescent="0.15">
      <c r="B306" s="269"/>
      <c r="C306" s="5">
        <v>303</v>
      </c>
      <c r="D306" s="5">
        <v>303</v>
      </c>
      <c r="E306" s="3">
        <v>7</v>
      </c>
      <c r="F306" s="3">
        <v>25</v>
      </c>
      <c r="G306" s="264" t="s">
        <v>4881</v>
      </c>
      <c r="H306" s="127" t="s">
        <v>140</v>
      </c>
      <c r="I306" s="127" t="s">
        <v>260</v>
      </c>
      <c r="J306" s="126"/>
      <c r="K306" s="355" t="s">
        <v>4882</v>
      </c>
      <c r="L306" s="15"/>
      <c r="M306" s="15" t="s">
        <v>4815</v>
      </c>
      <c r="N306" s="15" t="s">
        <v>4820</v>
      </c>
      <c r="O306" s="15" t="s">
        <v>4829</v>
      </c>
      <c r="P306" s="15"/>
      <c r="Q306" s="15"/>
      <c r="R306" s="331"/>
      <c r="S306" s="15" t="s">
        <v>4842</v>
      </c>
      <c r="T306" s="15" t="s">
        <v>4883</v>
      </c>
      <c r="U306" s="15" t="s">
        <v>51</v>
      </c>
      <c r="V306" s="15"/>
      <c r="W306" s="129" t="s">
        <v>53</v>
      </c>
      <c r="X306" s="204"/>
      <c r="Y306" s="204"/>
    </row>
    <row r="307" spans="2:25" x14ac:dyDescent="0.15">
      <c r="B307" s="269"/>
      <c r="C307" s="5">
        <v>304</v>
      </c>
      <c r="D307" s="5">
        <v>304</v>
      </c>
      <c r="E307" s="3">
        <v>7</v>
      </c>
      <c r="F307" s="3">
        <v>25</v>
      </c>
      <c r="G307" s="264" t="s">
        <v>4884</v>
      </c>
      <c r="H307" s="127" t="s">
        <v>140</v>
      </c>
      <c r="I307" s="127" t="s">
        <v>260</v>
      </c>
      <c r="J307" s="126"/>
      <c r="K307" s="355" t="s">
        <v>4885</v>
      </c>
      <c r="L307" s="15"/>
      <c r="M307" s="15" t="s">
        <v>4814</v>
      </c>
      <c r="N307" s="15"/>
      <c r="O307" s="15" t="s">
        <v>143</v>
      </c>
      <c r="P307" s="15"/>
      <c r="Q307" s="15"/>
      <c r="R307" s="331" t="s">
        <v>4821</v>
      </c>
      <c r="S307" s="15"/>
      <c r="T307" s="15" t="s">
        <v>289</v>
      </c>
      <c r="U307" s="15" t="s">
        <v>50</v>
      </c>
      <c r="V307" s="15"/>
      <c r="W307" s="129" t="s">
        <v>53</v>
      </c>
      <c r="X307" s="204"/>
      <c r="Y307" s="204"/>
    </row>
    <row r="308" spans="2:25" x14ac:dyDescent="0.15">
      <c r="B308" s="269"/>
      <c r="C308" s="5">
        <v>305</v>
      </c>
      <c r="D308" s="5">
        <v>305</v>
      </c>
      <c r="E308" s="3">
        <v>7</v>
      </c>
      <c r="F308" s="3">
        <v>25</v>
      </c>
      <c r="G308" s="264" t="s">
        <v>4886</v>
      </c>
      <c r="H308" s="127" t="s">
        <v>4817</v>
      </c>
      <c r="I308" s="127" t="s">
        <v>4827</v>
      </c>
      <c r="J308" s="126"/>
      <c r="K308" s="355" t="s">
        <v>4887</v>
      </c>
      <c r="L308" s="15"/>
      <c r="M308" s="15" t="s">
        <v>4814</v>
      </c>
      <c r="N308" s="15"/>
      <c r="O308" s="15" t="s">
        <v>143</v>
      </c>
      <c r="P308" s="15"/>
      <c r="Q308" s="15"/>
      <c r="R308" s="331" t="s">
        <v>4821</v>
      </c>
      <c r="S308" s="15"/>
      <c r="T308" s="15"/>
      <c r="U308" s="15" t="s">
        <v>50</v>
      </c>
      <c r="V308" s="15"/>
      <c r="W308" s="129" t="s">
        <v>53</v>
      </c>
      <c r="X308" s="204"/>
      <c r="Y308" s="204"/>
    </row>
    <row r="309" spans="2:25" x14ac:dyDescent="0.15">
      <c r="B309" s="269"/>
      <c r="C309" s="5">
        <v>306</v>
      </c>
      <c r="D309" s="5">
        <v>306</v>
      </c>
      <c r="E309" s="3">
        <v>7</v>
      </c>
      <c r="F309" s="3">
        <v>23</v>
      </c>
      <c r="G309" s="264" t="s">
        <v>4888</v>
      </c>
      <c r="H309" s="127" t="s">
        <v>137</v>
      </c>
      <c r="I309" s="127" t="s">
        <v>4818</v>
      </c>
      <c r="J309" s="126"/>
      <c r="K309" s="355" t="s">
        <v>4889</v>
      </c>
      <c r="L309" s="15"/>
      <c r="M309" s="15" t="s">
        <v>4831</v>
      </c>
      <c r="N309" s="15"/>
      <c r="O309" s="15" t="s">
        <v>13</v>
      </c>
      <c r="P309" s="15"/>
      <c r="Q309" s="15"/>
      <c r="R309" s="331" t="s">
        <v>4821</v>
      </c>
      <c r="S309" s="15"/>
      <c r="T309" s="15" t="s">
        <v>289</v>
      </c>
      <c r="U309" s="15" t="s">
        <v>50</v>
      </c>
      <c r="V309" s="15"/>
      <c r="W309" s="129" t="s">
        <v>53</v>
      </c>
      <c r="X309" s="204"/>
      <c r="Y309" s="204"/>
    </row>
    <row r="310" spans="2:25" x14ac:dyDescent="0.15">
      <c r="B310" s="269"/>
      <c r="C310" s="5">
        <v>307</v>
      </c>
      <c r="D310" s="5">
        <v>307</v>
      </c>
      <c r="E310" s="3">
        <v>7</v>
      </c>
      <c r="F310" s="3">
        <v>23</v>
      </c>
      <c r="G310" s="264" t="s">
        <v>4890</v>
      </c>
      <c r="H310" s="127" t="s">
        <v>138</v>
      </c>
      <c r="I310" s="127" t="s">
        <v>4891</v>
      </c>
      <c r="J310" s="126"/>
      <c r="K310" s="355" t="s">
        <v>4892</v>
      </c>
      <c r="L310" s="15"/>
      <c r="M310" s="15" t="s">
        <v>4815</v>
      </c>
      <c r="N310" s="15" t="s">
        <v>4893</v>
      </c>
      <c r="O310" s="15" t="s">
        <v>143</v>
      </c>
      <c r="P310" s="15"/>
      <c r="Q310" s="15"/>
      <c r="R310" s="331"/>
      <c r="S310" s="15" t="s">
        <v>4842</v>
      </c>
      <c r="T310" s="15" t="s">
        <v>4864</v>
      </c>
      <c r="U310" s="15" t="s">
        <v>51</v>
      </c>
      <c r="V310" s="15"/>
      <c r="W310" s="129" t="s">
        <v>158</v>
      </c>
      <c r="X310" s="204"/>
      <c r="Y310" s="204"/>
    </row>
    <row r="311" spans="2:25" x14ac:dyDescent="0.15">
      <c r="B311" s="269"/>
      <c r="C311" s="5">
        <v>308</v>
      </c>
      <c r="D311" s="5">
        <v>308</v>
      </c>
      <c r="E311" s="3">
        <v>7</v>
      </c>
      <c r="F311" s="3">
        <v>21</v>
      </c>
      <c r="G311" s="264" t="s">
        <v>4894</v>
      </c>
      <c r="H311" s="127" t="s">
        <v>140</v>
      </c>
      <c r="I311" s="127" t="s">
        <v>260</v>
      </c>
      <c r="J311" s="126"/>
      <c r="K311" s="355" t="s">
        <v>4895</v>
      </c>
      <c r="L311" s="15"/>
      <c r="M311" s="15" t="s">
        <v>4815</v>
      </c>
      <c r="N311" s="15" t="s">
        <v>4896</v>
      </c>
      <c r="O311" s="15" t="s">
        <v>143</v>
      </c>
      <c r="P311" s="15"/>
      <c r="Q311" s="15"/>
      <c r="R311" s="331"/>
      <c r="S311" s="15" t="s">
        <v>4842</v>
      </c>
      <c r="T311" s="15" t="s">
        <v>4897</v>
      </c>
      <c r="U311" s="15" t="s">
        <v>50</v>
      </c>
      <c r="V311" s="15"/>
      <c r="W311" s="129" t="s">
        <v>157</v>
      </c>
      <c r="X311" s="204"/>
      <c r="Y311" s="204"/>
    </row>
    <row r="312" spans="2:25" x14ac:dyDescent="0.15">
      <c r="B312" s="269"/>
      <c r="C312" s="5">
        <v>309</v>
      </c>
      <c r="D312" s="5">
        <v>309</v>
      </c>
      <c r="E312" s="3">
        <v>7</v>
      </c>
      <c r="F312" s="3">
        <v>22</v>
      </c>
      <c r="G312" s="264" t="s">
        <v>4898</v>
      </c>
      <c r="H312" s="127" t="s">
        <v>140</v>
      </c>
      <c r="I312" s="127" t="s">
        <v>260</v>
      </c>
      <c r="J312" s="126"/>
      <c r="K312" s="355" t="s">
        <v>4899</v>
      </c>
      <c r="L312" s="15"/>
      <c r="M312" s="15" t="s">
        <v>4852</v>
      </c>
      <c r="N312" s="15"/>
      <c r="O312" s="15" t="s">
        <v>143</v>
      </c>
      <c r="P312" s="15"/>
      <c r="Q312" s="15"/>
      <c r="R312" s="331" t="s">
        <v>4821</v>
      </c>
      <c r="S312" s="15"/>
      <c r="T312" s="15"/>
      <c r="U312" s="15" t="s">
        <v>50</v>
      </c>
      <c r="V312" s="15"/>
      <c r="W312" s="129" t="s">
        <v>53</v>
      </c>
      <c r="X312" s="204"/>
      <c r="Y312" s="204"/>
    </row>
    <row r="313" spans="2:25" x14ac:dyDescent="0.15">
      <c r="B313" s="269"/>
      <c r="C313" s="5">
        <v>310</v>
      </c>
      <c r="D313" s="5">
        <v>310</v>
      </c>
      <c r="E313" s="3">
        <v>7</v>
      </c>
      <c r="F313" s="3">
        <v>23</v>
      </c>
      <c r="G313" s="264" t="s">
        <v>4881</v>
      </c>
      <c r="H313" s="127" t="s">
        <v>140</v>
      </c>
      <c r="I313" s="127" t="s">
        <v>260</v>
      </c>
      <c r="J313" s="126"/>
      <c r="K313" s="355" t="s">
        <v>4900</v>
      </c>
      <c r="L313" s="15"/>
      <c r="M313" s="15" t="s">
        <v>4815</v>
      </c>
      <c r="N313" s="15" t="s">
        <v>4875</v>
      </c>
      <c r="O313" s="15" t="s">
        <v>143</v>
      </c>
      <c r="P313" s="15"/>
      <c r="Q313" s="15"/>
      <c r="R313" s="331"/>
      <c r="S313" s="15" t="s">
        <v>4842</v>
      </c>
      <c r="T313" s="15" t="s">
        <v>4901</v>
      </c>
      <c r="U313" s="15" t="s">
        <v>50</v>
      </c>
      <c r="V313" s="15"/>
      <c r="W313" s="129" t="s">
        <v>53</v>
      </c>
      <c r="X313" s="204"/>
      <c r="Y313" s="204"/>
    </row>
    <row r="314" spans="2:25" x14ac:dyDescent="0.15">
      <c r="B314" s="269"/>
      <c r="C314" s="5">
        <v>311</v>
      </c>
      <c r="D314" s="5">
        <v>311</v>
      </c>
      <c r="E314" s="3">
        <v>7</v>
      </c>
      <c r="F314" s="3">
        <v>23</v>
      </c>
      <c r="G314" s="264" t="s">
        <v>4902</v>
      </c>
      <c r="H314" s="127" t="s">
        <v>140</v>
      </c>
      <c r="I314" s="127" t="s">
        <v>260</v>
      </c>
      <c r="J314" s="126"/>
      <c r="K314" s="355" t="s">
        <v>4903</v>
      </c>
      <c r="L314" s="15"/>
      <c r="M314" s="15" t="s">
        <v>4814</v>
      </c>
      <c r="N314" s="15"/>
      <c r="O314" s="15" t="s">
        <v>13</v>
      </c>
      <c r="P314" s="15"/>
      <c r="Q314" s="15"/>
      <c r="R314" s="331" t="s">
        <v>4821</v>
      </c>
      <c r="S314" s="15"/>
      <c r="T314" s="15" t="s">
        <v>289</v>
      </c>
      <c r="U314" s="15" t="s">
        <v>50</v>
      </c>
      <c r="V314" s="15"/>
      <c r="W314" s="129" t="s">
        <v>53</v>
      </c>
      <c r="X314" s="377"/>
      <c r="Y314" s="204"/>
    </row>
    <row r="315" spans="2:25" x14ac:dyDescent="0.15">
      <c r="B315" s="269"/>
      <c r="C315" s="5">
        <v>312</v>
      </c>
      <c r="D315" s="5">
        <v>312</v>
      </c>
      <c r="E315" s="3">
        <v>7</v>
      </c>
      <c r="F315" s="3">
        <v>24</v>
      </c>
      <c r="G315" s="264" t="s">
        <v>4865</v>
      </c>
      <c r="H315" s="127" t="s">
        <v>140</v>
      </c>
      <c r="I315" s="127" t="s">
        <v>260</v>
      </c>
      <c r="J315" s="126"/>
      <c r="K315" s="355" t="s">
        <v>4904</v>
      </c>
      <c r="L315" s="15"/>
      <c r="M315" s="15" t="s">
        <v>4815</v>
      </c>
      <c r="N315" s="15" t="s">
        <v>4905</v>
      </c>
      <c r="O315" s="15" t="s">
        <v>4829</v>
      </c>
      <c r="P315" s="15"/>
      <c r="Q315" s="15"/>
      <c r="R315" s="331"/>
      <c r="S315" s="15" t="s">
        <v>4842</v>
      </c>
      <c r="T315" s="15"/>
      <c r="U315" s="15" t="s">
        <v>52</v>
      </c>
      <c r="V315" s="15" t="s">
        <v>4906</v>
      </c>
      <c r="W315" s="129" t="s">
        <v>53</v>
      </c>
      <c r="X315" s="377"/>
      <c r="Y315" s="204"/>
    </row>
    <row r="316" spans="2:25" x14ac:dyDescent="0.15">
      <c r="B316" s="269"/>
      <c r="C316" s="5">
        <v>313</v>
      </c>
      <c r="D316" s="5">
        <v>313</v>
      </c>
      <c r="E316" s="3">
        <v>7</v>
      </c>
      <c r="F316" s="3">
        <v>25</v>
      </c>
      <c r="G316" s="264" t="s">
        <v>4907</v>
      </c>
      <c r="H316" s="127" t="s">
        <v>137</v>
      </c>
      <c r="I316" s="127" t="s">
        <v>4908</v>
      </c>
      <c r="J316" s="126"/>
      <c r="K316" s="355" t="s">
        <v>4909</v>
      </c>
      <c r="L316" s="15"/>
      <c r="M316" s="15" t="s">
        <v>4815</v>
      </c>
      <c r="N316" s="15"/>
      <c r="O316" s="15" t="s">
        <v>13</v>
      </c>
      <c r="P316" s="15"/>
      <c r="Q316" s="15"/>
      <c r="R316" s="331" t="s">
        <v>4821</v>
      </c>
      <c r="S316" s="15"/>
      <c r="T316" s="15"/>
      <c r="U316" s="15" t="s">
        <v>50</v>
      </c>
      <c r="V316" s="15"/>
      <c r="W316" s="129" t="s">
        <v>53</v>
      </c>
      <c r="X316" s="204"/>
      <c r="Y316" s="204"/>
    </row>
    <row r="317" spans="2:25" x14ac:dyDescent="0.15">
      <c r="B317" s="269"/>
      <c r="C317" s="5">
        <v>314</v>
      </c>
      <c r="D317" s="5">
        <v>314</v>
      </c>
      <c r="E317" s="3">
        <v>7</v>
      </c>
      <c r="F317" s="3">
        <v>26</v>
      </c>
      <c r="G317" s="264" t="s">
        <v>4829</v>
      </c>
      <c r="H317" s="127" t="s">
        <v>4837</v>
      </c>
      <c r="I317" s="127" t="s">
        <v>4838</v>
      </c>
      <c r="J317" s="126"/>
      <c r="K317" s="355" t="s">
        <v>4910</v>
      </c>
      <c r="L317" s="15"/>
      <c r="M317" s="15" t="s">
        <v>4815</v>
      </c>
      <c r="N317" s="15" t="s">
        <v>4875</v>
      </c>
      <c r="O317" s="15" t="s">
        <v>4829</v>
      </c>
      <c r="P317" s="15"/>
      <c r="Q317" s="15"/>
      <c r="R317" s="331"/>
      <c r="S317" s="15" t="s">
        <v>3862</v>
      </c>
      <c r="T317" s="15" t="s">
        <v>4911</v>
      </c>
      <c r="U317" s="15" t="s">
        <v>52</v>
      </c>
      <c r="V317" s="15" t="s">
        <v>4912</v>
      </c>
      <c r="W317" s="129" t="s">
        <v>53</v>
      </c>
      <c r="X317" s="204"/>
      <c r="Y317" s="204"/>
    </row>
    <row r="318" spans="2:25" x14ac:dyDescent="0.15">
      <c r="B318" s="269"/>
      <c r="C318" s="5">
        <v>315</v>
      </c>
      <c r="D318" s="5">
        <v>315</v>
      </c>
      <c r="E318" s="3">
        <v>7</v>
      </c>
      <c r="F318" s="3">
        <v>25</v>
      </c>
      <c r="G318" s="264" t="s">
        <v>4861</v>
      </c>
      <c r="H318" s="127" t="s">
        <v>4837</v>
      </c>
      <c r="I318" s="127" t="s">
        <v>4838</v>
      </c>
      <c r="J318" s="126"/>
      <c r="K318" s="355" t="s">
        <v>4913</v>
      </c>
      <c r="L318" s="15"/>
      <c r="M318" s="15" t="s">
        <v>4831</v>
      </c>
      <c r="N318" s="15"/>
      <c r="O318" s="15" t="s">
        <v>13</v>
      </c>
      <c r="P318" s="15"/>
      <c r="Q318" s="15"/>
      <c r="R318" s="331" t="s">
        <v>4821</v>
      </c>
      <c r="S318" s="15"/>
      <c r="T318" s="15" t="s">
        <v>4822</v>
      </c>
      <c r="U318" s="15" t="s">
        <v>50</v>
      </c>
      <c r="V318" s="15"/>
      <c r="W318" s="129" t="s">
        <v>53</v>
      </c>
      <c r="X318" s="204"/>
      <c r="Y318" s="204"/>
    </row>
    <row r="319" spans="2:25" x14ac:dyDescent="0.15">
      <c r="B319" s="269"/>
      <c r="C319" s="5">
        <v>316</v>
      </c>
      <c r="D319" s="5">
        <v>316</v>
      </c>
      <c r="E319" s="3">
        <v>7</v>
      </c>
      <c r="F319" s="3">
        <v>25</v>
      </c>
      <c r="G319" s="264" t="s">
        <v>4914</v>
      </c>
      <c r="H319" s="127" t="s">
        <v>4817</v>
      </c>
      <c r="I319" s="127" t="s">
        <v>4915</v>
      </c>
      <c r="J319" s="126"/>
      <c r="K319" s="355" t="s">
        <v>4916</v>
      </c>
      <c r="L319" s="15"/>
      <c r="M319" s="15" t="s">
        <v>4814</v>
      </c>
      <c r="N319" s="15"/>
      <c r="O319" s="15" t="s">
        <v>13</v>
      </c>
      <c r="P319" s="15"/>
      <c r="Q319" s="15"/>
      <c r="R319" s="331" t="s">
        <v>4821</v>
      </c>
      <c r="S319" s="15"/>
      <c r="T319" s="15" t="s">
        <v>4917</v>
      </c>
      <c r="U319" s="15" t="s">
        <v>50</v>
      </c>
      <c r="V319" s="15"/>
      <c r="W319" s="129" t="s">
        <v>53</v>
      </c>
      <c r="X319" s="204"/>
      <c r="Y319" s="204"/>
    </row>
    <row r="320" spans="2:25" x14ac:dyDescent="0.15">
      <c r="B320" s="269"/>
      <c r="C320" s="5">
        <v>317</v>
      </c>
      <c r="D320" s="5">
        <v>317</v>
      </c>
      <c r="E320" s="3">
        <v>7</v>
      </c>
      <c r="F320" s="3">
        <v>25</v>
      </c>
      <c r="G320" s="264" t="s">
        <v>4918</v>
      </c>
      <c r="H320" s="127" t="s">
        <v>4817</v>
      </c>
      <c r="I320" s="127" t="s">
        <v>655</v>
      </c>
      <c r="J320" s="126"/>
      <c r="K320" s="355" t="s">
        <v>4919</v>
      </c>
      <c r="L320" s="15"/>
      <c r="M320" s="15" t="s">
        <v>4815</v>
      </c>
      <c r="N320" s="15" t="s">
        <v>4920</v>
      </c>
      <c r="O320" s="15" t="s">
        <v>143</v>
      </c>
      <c r="P320" s="15"/>
      <c r="Q320" s="15"/>
      <c r="R320" s="331" t="s">
        <v>4821</v>
      </c>
      <c r="S320" s="15"/>
      <c r="T320" s="15" t="s">
        <v>4921</v>
      </c>
      <c r="U320" s="15" t="s">
        <v>16</v>
      </c>
      <c r="V320" s="15" t="s">
        <v>4922</v>
      </c>
      <c r="W320" s="129" t="s">
        <v>53</v>
      </c>
      <c r="X320" s="204"/>
      <c r="Y320" s="204"/>
    </row>
    <row r="321" spans="2:25" x14ac:dyDescent="0.15">
      <c r="B321" s="269"/>
      <c r="C321" s="5">
        <v>318</v>
      </c>
      <c r="D321" s="5">
        <v>318</v>
      </c>
      <c r="E321" s="3">
        <v>7</v>
      </c>
      <c r="F321" s="3">
        <v>25</v>
      </c>
      <c r="G321" s="264" t="s">
        <v>4923</v>
      </c>
      <c r="H321" s="127" t="s">
        <v>4817</v>
      </c>
      <c r="I321" s="127" t="s">
        <v>655</v>
      </c>
      <c r="J321" s="126"/>
      <c r="K321" s="355" t="s">
        <v>4924</v>
      </c>
      <c r="L321" s="15"/>
      <c r="M321" s="15" t="s">
        <v>4815</v>
      </c>
      <c r="N321" s="15" t="s">
        <v>4925</v>
      </c>
      <c r="O321" s="15" t="s">
        <v>12</v>
      </c>
      <c r="P321" s="15"/>
      <c r="Q321" s="15"/>
      <c r="R321" s="331" t="s">
        <v>4821</v>
      </c>
      <c r="S321" s="15"/>
      <c r="T321" s="15" t="s">
        <v>4926</v>
      </c>
      <c r="U321" s="15" t="s">
        <v>50</v>
      </c>
      <c r="V321" s="15"/>
      <c r="W321" s="129" t="s">
        <v>53</v>
      </c>
      <c r="X321" s="204"/>
      <c r="Y321" s="204"/>
    </row>
    <row r="322" spans="2:25" x14ac:dyDescent="0.15">
      <c r="B322" s="269"/>
      <c r="C322" s="5">
        <v>319</v>
      </c>
      <c r="D322" s="5">
        <v>319</v>
      </c>
      <c r="E322" s="3">
        <v>7</v>
      </c>
      <c r="F322" s="3">
        <v>25</v>
      </c>
      <c r="G322" s="264" t="s">
        <v>4881</v>
      </c>
      <c r="H322" s="127" t="s">
        <v>4817</v>
      </c>
      <c r="I322" s="127" t="s">
        <v>4818</v>
      </c>
      <c r="J322" s="126"/>
      <c r="K322" s="355" t="s">
        <v>4927</v>
      </c>
      <c r="L322" s="15"/>
      <c r="M322" s="15" t="s">
        <v>4831</v>
      </c>
      <c r="N322" s="15"/>
      <c r="O322" s="15" t="s">
        <v>4829</v>
      </c>
      <c r="P322" s="15"/>
      <c r="Q322" s="15"/>
      <c r="R322" s="331" t="s">
        <v>4821</v>
      </c>
      <c r="S322" s="15"/>
      <c r="T322" s="15"/>
      <c r="U322" s="15" t="s">
        <v>50</v>
      </c>
      <c r="V322" s="15"/>
      <c r="W322" s="129" t="s">
        <v>53</v>
      </c>
      <c r="X322" s="204"/>
      <c r="Y322" s="204"/>
    </row>
    <row r="323" spans="2:25" x14ac:dyDescent="0.15">
      <c r="B323" s="269"/>
      <c r="C323" s="5">
        <v>320</v>
      </c>
      <c r="D323" s="5">
        <v>320</v>
      </c>
      <c r="E323" s="3">
        <v>7</v>
      </c>
      <c r="F323" s="3">
        <v>24</v>
      </c>
      <c r="G323" s="264" t="s">
        <v>4928</v>
      </c>
      <c r="H323" s="127" t="s">
        <v>4817</v>
      </c>
      <c r="I323" s="127" t="s">
        <v>4818</v>
      </c>
      <c r="J323" s="126"/>
      <c r="K323" s="355" t="s">
        <v>4929</v>
      </c>
      <c r="L323" s="15"/>
      <c r="M323" s="15" t="s">
        <v>4831</v>
      </c>
      <c r="N323" s="15"/>
      <c r="O323" s="15" t="s">
        <v>4829</v>
      </c>
      <c r="P323" s="15"/>
      <c r="Q323" s="15"/>
      <c r="R323" s="331" t="s">
        <v>4821</v>
      </c>
      <c r="S323" s="15"/>
      <c r="T323" s="15" t="s">
        <v>289</v>
      </c>
      <c r="U323" s="15" t="s">
        <v>50</v>
      </c>
      <c r="V323" s="15"/>
      <c r="W323" s="129" t="s">
        <v>53</v>
      </c>
      <c r="X323" s="204"/>
      <c r="Y323" s="204"/>
    </row>
    <row r="324" spans="2:25" x14ac:dyDescent="0.15">
      <c r="B324" s="269"/>
      <c r="C324" s="5">
        <v>321</v>
      </c>
      <c r="D324" s="5">
        <v>321</v>
      </c>
      <c r="E324" s="3">
        <v>7</v>
      </c>
      <c r="F324" s="3">
        <v>12</v>
      </c>
      <c r="G324" s="264" t="s">
        <v>4930</v>
      </c>
      <c r="H324" s="127" t="s">
        <v>4817</v>
      </c>
      <c r="I324" s="127" t="s">
        <v>4908</v>
      </c>
      <c r="J324" s="126"/>
      <c r="K324" s="355" t="s">
        <v>4931</v>
      </c>
      <c r="L324" s="15"/>
      <c r="M324" s="15" t="s">
        <v>4815</v>
      </c>
      <c r="N324" s="15" t="s">
        <v>4829</v>
      </c>
      <c r="O324" s="15" t="s">
        <v>4829</v>
      </c>
      <c r="P324" s="15"/>
      <c r="Q324" s="15"/>
      <c r="R324" s="331" t="s">
        <v>4821</v>
      </c>
      <c r="S324" s="15"/>
      <c r="T324" s="15" t="s">
        <v>4932</v>
      </c>
      <c r="U324" s="15" t="s">
        <v>50</v>
      </c>
      <c r="V324" s="15"/>
      <c r="W324" s="129" t="s">
        <v>53</v>
      </c>
      <c r="X324" s="204"/>
      <c r="Y324" s="204"/>
    </row>
    <row r="325" spans="2:25" x14ac:dyDescent="0.15">
      <c r="B325" s="269"/>
      <c r="C325" s="5">
        <v>322</v>
      </c>
      <c r="D325" s="5">
        <v>322</v>
      </c>
      <c r="E325" s="3">
        <v>7</v>
      </c>
      <c r="F325" s="3">
        <v>7</v>
      </c>
      <c r="G325" s="264" t="s">
        <v>4933</v>
      </c>
      <c r="H325" s="127" t="s">
        <v>140</v>
      </c>
      <c r="I325" s="127" t="s">
        <v>260</v>
      </c>
      <c r="J325" s="126"/>
      <c r="K325" s="355" t="s">
        <v>4934</v>
      </c>
      <c r="L325" s="15"/>
      <c r="M325" s="15" t="s">
        <v>4831</v>
      </c>
      <c r="N325" s="15"/>
      <c r="O325" s="15" t="s">
        <v>13</v>
      </c>
      <c r="P325" s="15"/>
      <c r="Q325" s="15"/>
      <c r="R325" s="331" t="s">
        <v>4821</v>
      </c>
      <c r="S325" s="15"/>
      <c r="T325" s="15" t="s">
        <v>4822</v>
      </c>
      <c r="U325" s="15" t="s">
        <v>50</v>
      </c>
      <c r="V325" s="15"/>
      <c r="W325" s="129" t="s">
        <v>53</v>
      </c>
      <c r="X325" s="15"/>
      <c r="Y325" s="204"/>
    </row>
    <row r="326" spans="2:25" x14ac:dyDescent="0.15">
      <c r="B326" s="269"/>
      <c r="C326" s="5">
        <v>323</v>
      </c>
      <c r="D326" s="5">
        <v>323</v>
      </c>
      <c r="E326" s="3">
        <v>7</v>
      </c>
      <c r="F326" s="3">
        <v>6</v>
      </c>
      <c r="G326" s="264" t="s">
        <v>4890</v>
      </c>
      <c r="H326" s="127" t="s">
        <v>140</v>
      </c>
      <c r="I326" s="127" t="s">
        <v>260</v>
      </c>
      <c r="J326" s="126"/>
      <c r="K326" s="355" t="s">
        <v>4935</v>
      </c>
      <c r="L326" s="15"/>
      <c r="M326" s="15" t="s">
        <v>4814</v>
      </c>
      <c r="N326" s="15"/>
      <c r="O326" s="15" t="s">
        <v>13</v>
      </c>
      <c r="P326" s="15"/>
      <c r="Q326" s="15"/>
      <c r="R326" s="331" t="s">
        <v>4821</v>
      </c>
      <c r="S326" s="15"/>
      <c r="T326" s="15" t="s">
        <v>4822</v>
      </c>
      <c r="U326" s="15" t="s">
        <v>50</v>
      </c>
      <c r="V326" s="15"/>
      <c r="W326" s="129" t="s">
        <v>53</v>
      </c>
      <c r="X326" s="204"/>
      <c r="Y326" s="204"/>
    </row>
    <row r="327" spans="2:25" x14ac:dyDescent="0.15">
      <c r="B327" s="269"/>
      <c r="C327" s="5">
        <v>324</v>
      </c>
      <c r="D327" s="5">
        <v>324</v>
      </c>
      <c r="E327" s="3">
        <v>7</v>
      </c>
      <c r="F327" s="3">
        <v>18</v>
      </c>
      <c r="G327" s="264" t="s">
        <v>4936</v>
      </c>
      <c r="H327" s="127" t="s">
        <v>137</v>
      </c>
      <c r="I327" s="127" t="s">
        <v>3679</v>
      </c>
      <c r="J327" s="126"/>
      <c r="K327" s="355" t="s">
        <v>4937</v>
      </c>
      <c r="L327" s="15"/>
      <c r="M327" s="15" t="s">
        <v>4815</v>
      </c>
      <c r="N327" s="15" t="s">
        <v>4829</v>
      </c>
      <c r="O327" s="15" t="s">
        <v>12</v>
      </c>
      <c r="P327" s="15"/>
      <c r="Q327" s="15"/>
      <c r="R327" s="331" t="s">
        <v>4821</v>
      </c>
      <c r="S327" s="15"/>
      <c r="T327" s="15" t="s">
        <v>4938</v>
      </c>
      <c r="U327" s="15" t="s">
        <v>50</v>
      </c>
      <c r="V327" s="15"/>
      <c r="W327" s="129" t="s">
        <v>53</v>
      </c>
      <c r="X327" s="204"/>
      <c r="Y327" s="204"/>
    </row>
    <row r="328" spans="2:25" x14ac:dyDescent="0.15">
      <c r="B328" s="269"/>
      <c r="C328" s="5">
        <v>325</v>
      </c>
      <c r="D328" s="5">
        <v>325</v>
      </c>
      <c r="E328" s="3">
        <v>7</v>
      </c>
      <c r="F328" s="3">
        <v>18</v>
      </c>
      <c r="G328" s="264" t="s">
        <v>4939</v>
      </c>
      <c r="H328" s="127" t="s">
        <v>4817</v>
      </c>
      <c r="I328" s="127" t="s">
        <v>4908</v>
      </c>
      <c r="J328" s="126"/>
      <c r="K328" s="355" t="s">
        <v>4940</v>
      </c>
      <c r="L328" s="15"/>
      <c r="M328" s="15" t="s">
        <v>4831</v>
      </c>
      <c r="N328" s="15"/>
      <c r="O328" s="15" t="s">
        <v>4829</v>
      </c>
      <c r="P328" s="15"/>
      <c r="Q328" s="15"/>
      <c r="R328" s="331" t="s">
        <v>4821</v>
      </c>
      <c r="S328" s="15"/>
      <c r="T328" s="15"/>
      <c r="U328" s="15" t="s">
        <v>50</v>
      </c>
      <c r="V328" s="15"/>
      <c r="W328" s="129" t="s">
        <v>53</v>
      </c>
      <c r="X328" s="204"/>
      <c r="Y328" s="204"/>
    </row>
    <row r="329" spans="2:25" x14ac:dyDescent="0.15">
      <c r="B329" s="269"/>
      <c r="C329" s="5">
        <v>326</v>
      </c>
      <c r="D329" s="5">
        <v>326</v>
      </c>
      <c r="E329" s="3">
        <v>7</v>
      </c>
      <c r="F329" s="3">
        <v>18</v>
      </c>
      <c r="G329" s="264" t="s">
        <v>4855</v>
      </c>
      <c r="H329" s="127" t="s">
        <v>4817</v>
      </c>
      <c r="I329" s="127" t="s">
        <v>4833</v>
      </c>
      <c r="J329" s="126"/>
      <c r="K329" s="355" t="s">
        <v>4941</v>
      </c>
      <c r="L329" s="15"/>
      <c r="M329" s="15" t="s">
        <v>4814</v>
      </c>
      <c r="N329" s="15"/>
      <c r="O329" s="15" t="s">
        <v>13</v>
      </c>
      <c r="P329" s="15"/>
      <c r="Q329" s="15"/>
      <c r="R329" s="331" t="s">
        <v>4821</v>
      </c>
      <c r="S329" s="15"/>
      <c r="T329" s="15" t="s">
        <v>4822</v>
      </c>
      <c r="U329" s="15" t="s">
        <v>50</v>
      </c>
      <c r="V329" s="15"/>
      <c r="W329" s="129" t="s">
        <v>53</v>
      </c>
      <c r="X329" s="204"/>
      <c r="Y329" s="204"/>
    </row>
    <row r="330" spans="2:25" x14ac:dyDescent="0.15">
      <c r="B330" s="269"/>
      <c r="C330" s="5">
        <v>327</v>
      </c>
      <c r="D330" s="5">
        <v>327</v>
      </c>
      <c r="E330" s="3">
        <v>7</v>
      </c>
      <c r="F330" s="3">
        <v>18</v>
      </c>
      <c r="G330" s="264" t="s">
        <v>4829</v>
      </c>
      <c r="H330" s="127" t="s">
        <v>4817</v>
      </c>
      <c r="I330" s="127" t="s">
        <v>4827</v>
      </c>
      <c r="J330" s="126"/>
      <c r="K330" s="355" t="s">
        <v>4942</v>
      </c>
      <c r="L330" s="15"/>
      <c r="M330" s="15" t="s">
        <v>4831</v>
      </c>
      <c r="N330" s="15"/>
      <c r="O330" s="15" t="s">
        <v>4829</v>
      </c>
      <c r="P330" s="15"/>
      <c r="Q330" s="15"/>
      <c r="R330" s="331" t="s">
        <v>4821</v>
      </c>
      <c r="S330" s="15"/>
      <c r="T330" s="15" t="s">
        <v>4822</v>
      </c>
      <c r="U330" s="15" t="s">
        <v>50</v>
      </c>
      <c r="V330" s="15"/>
      <c r="W330" s="129" t="s">
        <v>53</v>
      </c>
      <c r="X330" s="204"/>
      <c r="Y330" s="204"/>
    </row>
    <row r="331" spans="2:25" x14ac:dyDescent="0.15">
      <c r="B331" s="269"/>
      <c r="C331" s="5">
        <v>328</v>
      </c>
      <c r="D331" s="5">
        <v>328</v>
      </c>
      <c r="E331" s="3">
        <v>7</v>
      </c>
      <c r="F331" s="3">
        <v>17</v>
      </c>
      <c r="G331" s="264" t="s">
        <v>4845</v>
      </c>
      <c r="H331" s="127" t="s">
        <v>140</v>
      </c>
      <c r="I331" s="127" t="s">
        <v>260</v>
      </c>
      <c r="J331" s="126"/>
      <c r="K331" s="355" t="s">
        <v>4943</v>
      </c>
      <c r="L331" s="15"/>
      <c r="M331" s="15" t="s">
        <v>4944</v>
      </c>
      <c r="N331" s="15"/>
      <c r="O331" s="15" t="s">
        <v>12</v>
      </c>
      <c r="P331" s="15"/>
      <c r="Q331" s="15"/>
      <c r="R331" s="331" t="s">
        <v>4821</v>
      </c>
      <c r="S331" s="15"/>
      <c r="T331" s="15" t="s">
        <v>4822</v>
      </c>
      <c r="U331" s="15" t="s">
        <v>50</v>
      </c>
      <c r="V331" s="15"/>
      <c r="W331" s="129" t="s">
        <v>53</v>
      </c>
      <c r="X331" s="204"/>
      <c r="Y331" s="204"/>
    </row>
    <row r="332" spans="2:25" x14ac:dyDescent="0.15">
      <c r="B332" s="269"/>
      <c r="C332" s="5">
        <v>329</v>
      </c>
      <c r="D332" s="5">
        <v>329</v>
      </c>
      <c r="E332" s="3">
        <v>7</v>
      </c>
      <c r="F332" s="3">
        <v>18</v>
      </c>
      <c r="G332" s="264" t="s">
        <v>4945</v>
      </c>
      <c r="H332" s="127" t="s">
        <v>140</v>
      </c>
      <c r="I332" s="127" t="s">
        <v>260</v>
      </c>
      <c r="J332" s="126"/>
      <c r="K332" s="355" t="s">
        <v>4946</v>
      </c>
      <c r="L332" s="15"/>
      <c r="M332" s="15" t="s">
        <v>4944</v>
      </c>
      <c r="N332" s="15"/>
      <c r="O332" s="15" t="s">
        <v>12</v>
      </c>
      <c r="P332" s="15"/>
      <c r="Q332" s="15"/>
      <c r="R332" s="331" t="s">
        <v>4821</v>
      </c>
      <c r="S332" s="15"/>
      <c r="T332" s="15" t="s">
        <v>4947</v>
      </c>
      <c r="U332" s="15" t="s">
        <v>50</v>
      </c>
      <c r="V332" s="15"/>
      <c r="W332" s="129" t="s">
        <v>53</v>
      </c>
      <c r="X332" s="204"/>
      <c r="Y332" s="204"/>
    </row>
    <row r="333" spans="2:25" x14ac:dyDescent="0.15">
      <c r="B333" s="269"/>
      <c r="C333" s="5">
        <v>330</v>
      </c>
      <c r="D333" s="5">
        <v>330</v>
      </c>
      <c r="E333" s="3">
        <v>7</v>
      </c>
      <c r="F333" s="3">
        <v>18</v>
      </c>
      <c r="G333" s="264" t="s">
        <v>4829</v>
      </c>
      <c r="H333" s="127" t="s">
        <v>4817</v>
      </c>
      <c r="I333" s="127" t="s">
        <v>4827</v>
      </c>
      <c r="J333" s="126"/>
      <c r="K333" s="355" t="s">
        <v>4948</v>
      </c>
      <c r="L333" s="15"/>
      <c r="M333" s="15" t="s">
        <v>4815</v>
      </c>
      <c r="N333" s="15" t="s">
        <v>4949</v>
      </c>
      <c r="O333" s="15" t="s">
        <v>4829</v>
      </c>
      <c r="P333" s="15"/>
      <c r="Q333" s="15"/>
      <c r="R333" s="331" t="s">
        <v>4821</v>
      </c>
      <c r="S333" s="15"/>
      <c r="T333" s="15"/>
      <c r="U333" s="15" t="s">
        <v>50</v>
      </c>
      <c r="V333" s="15"/>
      <c r="W333" s="129" t="s">
        <v>53</v>
      </c>
      <c r="X333" s="204"/>
      <c r="Y333" s="204"/>
    </row>
    <row r="334" spans="2:25" x14ac:dyDescent="0.15">
      <c r="B334" s="269"/>
      <c r="C334" s="5">
        <v>331</v>
      </c>
      <c r="D334" s="5">
        <v>331</v>
      </c>
      <c r="E334" s="3">
        <v>7</v>
      </c>
      <c r="F334" s="3">
        <v>16</v>
      </c>
      <c r="G334" s="264" t="s">
        <v>4950</v>
      </c>
      <c r="H334" s="127" t="s">
        <v>138</v>
      </c>
      <c r="I334" s="127" t="s">
        <v>4891</v>
      </c>
      <c r="J334" s="126"/>
      <c r="K334" s="355" t="s">
        <v>4951</v>
      </c>
      <c r="L334" s="15"/>
      <c r="M334" s="15" t="s">
        <v>4831</v>
      </c>
      <c r="N334" s="15"/>
      <c r="O334" s="15"/>
      <c r="P334" s="15"/>
      <c r="Q334" s="15" t="s">
        <v>4515</v>
      </c>
      <c r="R334" s="331" t="s">
        <v>4821</v>
      </c>
      <c r="S334" s="15"/>
      <c r="T334" s="15"/>
      <c r="U334" s="15" t="s">
        <v>52</v>
      </c>
      <c r="V334" s="15" t="s">
        <v>4952</v>
      </c>
      <c r="W334" s="129" t="s">
        <v>53</v>
      </c>
      <c r="X334" s="204"/>
      <c r="Y334" s="204"/>
    </row>
    <row r="335" spans="2:25" x14ac:dyDescent="0.15">
      <c r="B335" s="269"/>
      <c r="C335" s="5">
        <v>332</v>
      </c>
      <c r="D335" s="5">
        <v>332</v>
      </c>
      <c r="E335" s="3">
        <v>7</v>
      </c>
      <c r="F335" s="3">
        <v>17</v>
      </c>
      <c r="G335" s="264" t="s">
        <v>4953</v>
      </c>
      <c r="H335" s="127" t="s">
        <v>138</v>
      </c>
      <c r="I335" s="127" t="s">
        <v>4891</v>
      </c>
      <c r="J335" s="126"/>
      <c r="K335" s="355" t="s">
        <v>4954</v>
      </c>
      <c r="L335" s="15"/>
      <c r="M335" s="15" t="s">
        <v>4815</v>
      </c>
      <c r="N335" s="15" t="s">
        <v>4955</v>
      </c>
      <c r="O335" s="15" t="s">
        <v>11</v>
      </c>
      <c r="P335" s="15"/>
      <c r="Q335" s="15"/>
      <c r="R335" s="331" t="s">
        <v>4821</v>
      </c>
      <c r="S335" s="15"/>
      <c r="T335" s="15" t="s">
        <v>4822</v>
      </c>
      <c r="U335" s="15" t="s">
        <v>50</v>
      </c>
      <c r="V335" s="15"/>
      <c r="W335" s="129" t="s">
        <v>53</v>
      </c>
      <c r="X335" s="204"/>
      <c r="Y335" s="204"/>
    </row>
    <row r="336" spans="2:25" x14ac:dyDescent="0.15">
      <c r="B336" s="269"/>
      <c r="C336" s="5">
        <v>333</v>
      </c>
      <c r="D336" s="5">
        <v>333</v>
      </c>
      <c r="E336" s="3">
        <v>7</v>
      </c>
      <c r="F336" s="3">
        <v>12</v>
      </c>
      <c r="G336" s="264" t="s">
        <v>4956</v>
      </c>
      <c r="H336" s="127" t="s">
        <v>138</v>
      </c>
      <c r="I336" s="127" t="s">
        <v>4957</v>
      </c>
      <c r="J336" s="126"/>
      <c r="K336" s="355" t="s">
        <v>4958</v>
      </c>
      <c r="L336" s="15"/>
      <c r="M336" s="15" t="s">
        <v>4814</v>
      </c>
      <c r="N336" s="15"/>
      <c r="O336" s="15" t="s">
        <v>13</v>
      </c>
      <c r="P336" s="15"/>
      <c r="Q336" s="15"/>
      <c r="R336" s="331" t="s">
        <v>4821</v>
      </c>
      <c r="S336" s="15"/>
      <c r="T336" s="15" t="s">
        <v>4938</v>
      </c>
      <c r="U336" s="15" t="s">
        <v>50</v>
      </c>
      <c r="V336" s="15"/>
      <c r="W336" s="129" t="s">
        <v>53</v>
      </c>
      <c r="X336" s="204"/>
      <c r="Y336" s="204"/>
    </row>
    <row r="337" spans="2:25" x14ac:dyDescent="0.15">
      <c r="B337" s="269"/>
      <c r="C337" s="5">
        <v>334</v>
      </c>
      <c r="D337" s="5">
        <v>334</v>
      </c>
      <c r="E337" s="3">
        <v>7</v>
      </c>
      <c r="F337" s="3">
        <v>12</v>
      </c>
      <c r="G337" s="264" t="s">
        <v>4959</v>
      </c>
      <c r="H337" s="127" t="s">
        <v>138</v>
      </c>
      <c r="I337" s="127" t="s">
        <v>4957</v>
      </c>
      <c r="J337" s="126"/>
      <c r="K337" s="355" t="s">
        <v>4960</v>
      </c>
      <c r="L337" s="15"/>
      <c r="M337" s="15" t="s">
        <v>4814</v>
      </c>
      <c r="N337" s="15"/>
      <c r="O337" s="15" t="s">
        <v>13</v>
      </c>
      <c r="P337" s="15"/>
      <c r="Q337" s="15"/>
      <c r="R337" s="331" t="s">
        <v>4821</v>
      </c>
      <c r="S337" s="15"/>
      <c r="T337" s="15" t="s">
        <v>4814</v>
      </c>
      <c r="U337" s="15" t="s">
        <v>50</v>
      </c>
      <c r="V337" s="15"/>
      <c r="W337" s="129" t="s">
        <v>53</v>
      </c>
      <c r="X337" s="204"/>
      <c r="Y337" s="204"/>
    </row>
    <row r="338" spans="2:25" x14ac:dyDescent="0.15">
      <c r="B338" s="269"/>
      <c r="C338" s="5">
        <v>335</v>
      </c>
      <c r="D338" s="5">
        <v>335</v>
      </c>
      <c r="E338" s="3">
        <v>7</v>
      </c>
      <c r="F338" s="3">
        <v>13</v>
      </c>
      <c r="G338" s="264" t="s">
        <v>4861</v>
      </c>
      <c r="H338" s="127" t="s">
        <v>138</v>
      </c>
      <c r="I338" s="127" t="s">
        <v>4957</v>
      </c>
      <c r="J338" s="126"/>
      <c r="K338" s="355" t="s">
        <v>4961</v>
      </c>
      <c r="L338" s="15"/>
      <c r="M338" s="15" t="s">
        <v>4852</v>
      </c>
      <c r="N338" s="15" t="s">
        <v>4962</v>
      </c>
      <c r="O338" s="15" t="s">
        <v>4829</v>
      </c>
      <c r="P338" s="15"/>
      <c r="Q338" s="15"/>
      <c r="R338" s="331"/>
      <c r="S338" s="15" t="s">
        <v>4842</v>
      </c>
      <c r="T338" s="15" t="s">
        <v>4962</v>
      </c>
      <c r="U338" s="15" t="s">
        <v>50</v>
      </c>
      <c r="V338" s="15"/>
      <c r="W338" s="129" t="s">
        <v>53</v>
      </c>
      <c r="X338" s="204"/>
      <c r="Y338" s="204"/>
    </row>
    <row r="339" spans="2:25" x14ac:dyDescent="0.15">
      <c r="B339" s="269"/>
      <c r="C339" s="5">
        <v>336</v>
      </c>
      <c r="D339" s="5">
        <v>336</v>
      </c>
      <c r="E339" s="3">
        <v>7</v>
      </c>
      <c r="F339" s="3">
        <v>13</v>
      </c>
      <c r="G339" s="264" t="s">
        <v>4963</v>
      </c>
      <c r="H339" s="127" t="s">
        <v>138</v>
      </c>
      <c r="I339" s="127" t="s">
        <v>4957</v>
      </c>
      <c r="J339" s="126"/>
      <c r="K339" s="355" t="s">
        <v>4964</v>
      </c>
      <c r="L339" s="15"/>
      <c r="M339" s="15" t="s">
        <v>4852</v>
      </c>
      <c r="N339" s="15" t="s">
        <v>4965</v>
      </c>
      <c r="O339" s="15" t="s">
        <v>13</v>
      </c>
      <c r="P339" s="15"/>
      <c r="Q339" s="15"/>
      <c r="R339" s="331" t="s">
        <v>44</v>
      </c>
      <c r="S339" s="15"/>
      <c r="T339" s="15" t="s">
        <v>4966</v>
      </c>
      <c r="U339" s="15" t="s">
        <v>50</v>
      </c>
      <c r="V339" s="15"/>
      <c r="W339" s="129" t="s">
        <v>53</v>
      </c>
      <c r="X339" s="204"/>
      <c r="Y339" s="204"/>
    </row>
    <row r="340" spans="2:25" x14ac:dyDescent="0.15">
      <c r="B340" s="269"/>
      <c r="C340" s="5">
        <v>337</v>
      </c>
      <c r="D340" s="5">
        <v>337</v>
      </c>
      <c r="E340" s="3">
        <v>7</v>
      </c>
      <c r="F340" s="3">
        <v>17</v>
      </c>
      <c r="G340" s="264" t="s">
        <v>4967</v>
      </c>
      <c r="H340" s="127" t="s">
        <v>138</v>
      </c>
      <c r="I340" s="127" t="s">
        <v>4957</v>
      </c>
      <c r="J340" s="126"/>
      <c r="K340" s="355" t="s">
        <v>4968</v>
      </c>
      <c r="L340" s="15"/>
      <c r="M340" s="15" t="s">
        <v>4831</v>
      </c>
      <c r="N340" s="15"/>
      <c r="O340" s="15"/>
      <c r="P340" s="15" t="s">
        <v>32</v>
      </c>
      <c r="Q340" s="15"/>
      <c r="R340" s="331" t="s">
        <v>4821</v>
      </c>
      <c r="S340" s="15"/>
      <c r="T340" s="15" t="s">
        <v>4822</v>
      </c>
      <c r="U340" s="15" t="s">
        <v>50</v>
      </c>
      <c r="V340" s="15"/>
      <c r="W340" s="129" t="s">
        <v>53</v>
      </c>
      <c r="X340" s="204"/>
      <c r="Y340" s="204"/>
    </row>
    <row r="341" spans="2:25" x14ac:dyDescent="0.15">
      <c r="B341" s="269"/>
      <c r="C341" s="5">
        <v>338</v>
      </c>
      <c r="D341" s="5">
        <v>338</v>
      </c>
      <c r="E341" s="3">
        <v>7</v>
      </c>
      <c r="F341" s="3">
        <v>18</v>
      </c>
      <c r="G341" s="264" t="s">
        <v>4969</v>
      </c>
      <c r="H341" s="127" t="s">
        <v>4817</v>
      </c>
      <c r="I341" s="127" t="s">
        <v>4970</v>
      </c>
      <c r="J341" s="126"/>
      <c r="K341" s="355" t="s">
        <v>4971</v>
      </c>
      <c r="L341" s="15"/>
      <c r="M341" s="15" t="s">
        <v>4815</v>
      </c>
      <c r="N341" s="15" t="s">
        <v>4972</v>
      </c>
      <c r="O341" s="15" t="s">
        <v>12</v>
      </c>
      <c r="P341" s="15"/>
      <c r="Q341" s="15"/>
      <c r="R341" s="331" t="s">
        <v>4821</v>
      </c>
      <c r="S341" s="15"/>
      <c r="T341" s="15" t="s">
        <v>4829</v>
      </c>
      <c r="U341" s="15" t="s">
        <v>50</v>
      </c>
      <c r="V341" s="15"/>
      <c r="W341" s="129" t="s">
        <v>53</v>
      </c>
      <c r="X341" s="204"/>
      <c r="Y341" s="204"/>
    </row>
    <row r="342" spans="2:25" x14ac:dyDescent="0.15">
      <c r="B342" s="269"/>
      <c r="C342" s="5">
        <v>339</v>
      </c>
      <c r="D342" s="5">
        <v>339</v>
      </c>
      <c r="E342" s="3">
        <v>7</v>
      </c>
      <c r="F342" s="3">
        <v>17</v>
      </c>
      <c r="G342" s="264" t="s">
        <v>4894</v>
      </c>
      <c r="H342" s="127" t="s">
        <v>4837</v>
      </c>
      <c r="I342" s="127" t="s">
        <v>4973</v>
      </c>
      <c r="J342" s="126"/>
      <c r="K342" s="355" t="s">
        <v>4974</v>
      </c>
      <c r="L342" s="15"/>
      <c r="M342" s="15" t="s">
        <v>4814</v>
      </c>
      <c r="N342" s="15"/>
      <c r="O342" s="15" t="s">
        <v>4829</v>
      </c>
      <c r="P342" s="15"/>
      <c r="Q342" s="15"/>
      <c r="R342" s="331" t="s">
        <v>4821</v>
      </c>
      <c r="S342" s="15"/>
      <c r="T342" s="15"/>
      <c r="U342" s="15" t="s">
        <v>50</v>
      </c>
      <c r="V342" s="15"/>
      <c r="W342" s="129" t="s">
        <v>53</v>
      </c>
      <c r="X342" s="204"/>
      <c r="Y342" s="204"/>
    </row>
    <row r="343" spans="2:25" x14ac:dyDescent="0.15">
      <c r="B343" s="269"/>
      <c r="C343" s="5">
        <v>340</v>
      </c>
      <c r="D343" s="5">
        <v>340</v>
      </c>
      <c r="E343" s="3">
        <v>7</v>
      </c>
      <c r="F343" s="3">
        <v>19</v>
      </c>
      <c r="G343" s="264" t="s">
        <v>4975</v>
      </c>
      <c r="H343" s="127" t="s">
        <v>4837</v>
      </c>
      <c r="I343" s="127" t="s">
        <v>4973</v>
      </c>
      <c r="J343" s="126"/>
      <c r="K343" s="355" t="s">
        <v>4976</v>
      </c>
      <c r="L343" s="15"/>
      <c r="M343" s="15" t="s">
        <v>25</v>
      </c>
      <c r="N343" s="15"/>
      <c r="O343" s="15" t="s">
        <v>4829</v>
      </c>
      <c r="P343" s="15"/>
      <c r="Q343" s="15"/>
      <c r="R343" s="331"/>
      <c r="S343" s="15" t="s">
        <v>16</v>
      </c>
      <c r="T343" s="15" t="s">
        <v>4977</v>
      </c>
      <c r="U343" s="15" t="s">
        <v>50</v>
      </c>
      <c r="V343" s="15"/>
      <c r="W343" s="129" t="s">
        <v>53</v>
      </c>
      <c r="X343" s="204"/>
      <c r="Y343" s="204"/>
    </row>
    <row r="344" spans="2:25" x14ac:dyDescent="0.15">
      <c r="B344" s="269"/>
      <c r="C344" s="5">
        <v>341</v>
      </c>
      <c r="D344" s="5">
        <v>341</v>
      </c>
      <c r="E344" s="3">
        <v>7</v>
      </c>
      <c r="F344" s="3">
        <v>19</v>
      </c>
      <c r="G344" s="264" t="s">
        <v>4978</v>
      </c>
      <c r="H344" s="127" t="s">
        <v>4837</v>
      </c>
      <c r="I344" s="127" t="s">
        <v>4838</v>
      </c>
      <c r="J344" s="126"/>
      <c r="K344" s="355" t="s">
        <v>4979</v>
      </c>
      <c r="L344" s="15"/>
      <c r="M344" s="15" t="s">
        <v>4831</v>
      </c>
      <c r="N344" s="15"/>
      <c r="O344" s="15" t="s">
        <v>13</v>
      </c>
      <c r="P344" s="15"/>
      <c r="Q344" s="15"/>
      <c r="R344" s="331" t="s">
        <v>4821</v>
      </c>
      <c r="S344" s="15"/>
      <c r="T344" s="15" t="s">
        <v>289</v>
      </c>
      <c r="U344" s="15" t="s">
        <v>50</v>
      </c>
      <c r="V344" s="15"/>
      <c r="W344" s="129" t="s">
        <v>53</v>
      </c>
      <c r="X344" s="204"/>
      <c r="Y344" s="204"/>
    </row>
    <row r="345" spans="2:25" x14ac:dyDescent="0.15">
      <c r="B345" s="269"/>
      <c r="C345" s="5">
        <v>342</v>
      </c>
      <c r="D345" s="5">
        <v>342</v>
      </c>
      <c r="E345" s="3">
        <v>7</v>
      </c>
      <c r="F345" s="3">
        <v>19</v>
      </c>
      <c r="G345" s="264" t="s">
        <v>4980</v>
      </c>
      <c r="H345" s="127" t="s">
        <v>4817</v>
      </c>
      <c r="I345" s="127" t="s">
        <v>4818</v>
      </c>
      <c r="J345" s="126"/>
      <c r="K345" s="355" t="s">
        <v>4981</v>
      </c>
      <c r="L345" s="15"/>
      <c r="M345" s="15" t="s">
        <v>4831</v>
      </c>
      <c r="N345" s="15"/>
      <c r="O345" s="15" t="s">
        <v>12</v>
      </c>
      <c r="P345" s="15"/>
      <c r="Q345" s="15"/>
      <c r="R345" s="331" t="s">
        <v>44</v>
      </c>
      <c r="S345" s="15"/>
      <c r="T345" s="15" t="s">
        <v>4982</v>
      </c>
      <c r="U345" s="15" t="s">
        <v>50</v>
      </c>
      <c r="V345" s="15"/>
      <c r="W345" s="129" t="s">
        <v>53</v>
      </c>
      <c r="X345" s="204"/>
      <c r="Y345" s="204"/>
    </row>
    <row r="346" spans="2:25" x14ac:dyDescent="0.15">
      <c r="B346" s="269"/>
      <c r="C346" s="5">
        <v>343</v>
      </c>
      <c r="D346" s="5">
        <v>343</v>
      </c>
      <c r="E346" s="3">
        <v>7</v>
      </c>
      <c r="F346" s="3">
        <v>19</v>
      </c>
      <c r="G346" s="264" t="s">
        <v>4983</v>
      </c>
      <c r="H346" s="127" t="s">
        <v>4817</v>
      </c>
      <c r="I346" s="127" t="s">
        <v>4915</v>
      </c>
      <c r="J346" s="126"/>
      <c r="K346" s="355" t="s">
        <v>4984</v>
      </c>
      <c r="L346" s="15"/>
      <c r="M346" s="15" t="s">
        <v>4814</v>
      </c>
      <c r="N346" s="15"/>
      <c r="O346" s="15" t="s">
        <v>143</v>
      </c>
      <c r="P346" s="15"/>
      <c r="Q346" s="15"/>
      <c r="R346" s="331" t="s">
        <v>4821</v>
      </c>
      <c r="S346" s="15"/>
      <c r="T346" s="15" t="s">
        <v>289</v>
      </c>
      <c r="U346" s="15" t="s">
        <v>50</v>
      </c>
      <c r="V346" s="15"/>
      <c r="W346" s="129" t="s">
        <v>53</v>
      </c>
      <c r="X346" s="204"/>
      <c r="Y346" s="204"/>
    </row>
    <row r="347" spans="2:25" x14ac:dyDescent="0.15">
      <c r="B347" s="269"/>
      <c r="C347" s="5">
        <v>344</v>
      </c>
      <c r="D347" s="5">
        <v>344</v>
      </c>
      <c r="E347" s="3">
        <v>7</v>
      </c>
      <c r="F347" s="3">
        <v>21</v>
      </c>
      <c r="G347" s="264" t="s">
        <v>4855</v>
      </c>
      <c r="H347" s="127" t="s">
        <v>138</v>
      </c>
      <c r="I347" s="127" t="s">
        <v>4848</v>
      </c>
      <c r="J347" s="126"/>
      <c r="K347" s="355" t="s">
        <v>4985</v>
      </c>
      <c r="L347" s="15"/>
      <c r="M347" s="15" t="s">
        <v>4852</v>
      </c>
      <c r="N347" s="15"/>
      <c r="O347" s="15" t="s">
        <v>13</v>
      </c>
      <c r="P347" s="15"/>
      <c r="Q347" s="15"/>
      <c r="R347" s="331" t="s">
        <v>4821</v>
      </c>
      <c r="S347" s="15"/>
      <c r="T347" s="15"/>
      <c r="U347" s="15" t="s">
        <v>50</v>
      </c>
      <c r="V347" s="15"/>
      <c r="W347" s="129" t="s">
        <v>53</v>
      </c>
      <c r="X347" s="204"/>
      <c r="Y347" s="204"/>
    </row>
    <row r="348" spans="2:25" x14ac:dyDescent="0.15">
      <c r="B348" s="269"/>
      <c r="C348" s="5">
        <v>345</v>
      </c>
      <c r="D348" s="5">
        <v>345</v>
      </c>
      <c r="E348" s="3">
        <v>7</v>
      </c>
      <c r="F348" s="3">
        <v>22</v>
      </c>
      <c r="G348" s="264" t="s">
        <v>4986</v>
      </c>
      <c r="H348" s="127" t="s">
        <v>138</v>
      </c>
      <c r="I348" s="127" t="s">
        <v>265</v>
      </c>
      <c r="J348" s="126"/>
      <c r="K348" s="355" t="s">
        <v>4987</v>
      </c>
      <c r="L348" s="15"/>
      <c r="M348" s="15" t="s">
        <v>4852</v>
      </c>
      <c r="N348" s="15"/>
      <c r="O348" s="15" t="s">
        <v>13</v>
      </c>
      <c r="P348" s="15"/>
      <c r="Q348" s="15"/>
      <c r="R348" s="331" t="s">
        <v>4821</v>
      </c>
      <c r="S348" s="15"/>
      <c r="T348" s="15"/>
      <c r="U348" s="15" t="s">
        <v>50</v>
      </c>
      <c r="V348" s="15"/>
      <c r="W348" s="129" t="s">
        <v>53</v>
      </c>
      <c r="X348" s="204"/>
      <c r="Y348" s="204"/>
    </row>
    <row r="349" spans="2:25" x14ac:dyDescent="0.15">
      <c r="B349" s="269"/>
      <c r="C349" s="5">
        <v>346</v>
      </c>
      <c r="D349" s="5">
        <v>346</v>
      </c>
      <c r="E349" s="3">
        <v>7</v>
      </c>
      <c r="F349" s="3">
        <v>19</v>
      </c>
      <c r="G349" s="264" t="s">
        <v>4988</v>
      </c>
      <c r="H349" s="127" t="s">
        <v>140</v>
      </c>
      <c r="I349" s="127" t="s">
        <v>260</v>
      </c>
      <c r="J349" s="126"/>
      <c r="K349" s="355" t="s">
        <v>4989</v>
      </c>
      <c r="L349" s="15"/>
      <c r="M349" s="15" t="s">
        <v>4814</v>
      </c>
      <c r="N349" s="15"/>
      <c r="O349" s="15" t="s">
        <v>13</v>
      </c>
      <c r="P349" s="15"/>
      <c r="Q349" s="15"/>
      <c r="R349" s="331" t="s">
        <v>4821</v>
      </c>
      <c r="S349" s="15"/>
      <c r="T349" s="15" t="s">
        <v>4917</v>
      </c>
      <c r="U349" s="15" t="s">
        <v>50</v>
      </c>
      <c r="V349" s="15"/>
      <c r="W349" s="129" t="s">
        <v>53</v>
      </c>
      <c r="X349" s="204"/>
      <c r="Y349" s="204"/>
    </row>
    <row r="350" spans="2:25" x14ac:dyDescent="0.15">
      <c r="B350" s="269"/>
      <c r="C350" s="5">
        <v>347</v>
      </c>
      <c r="D350" s="5">
        <v>347</v>
      </c>
      <c r="E350" s="3">
        <v>7</v>
      </c>
      <c r="F350" s="3">
        <v>22</v>
      </c>
      <c r="G350" s="264" t="s">
        <v>4990</v>
      </c>
      <c r="H350" s="127" t="s">
        <v>140</v>
      </c>
      <c r="I350" s="127" t="s">
        <v>4991</v>
      </c>
      <c r="J350" s="126"/>
      <c r="K350" s="355" t="s">
        <v>4992</v>
      </c>
      <c r="L350" s="15"/>
      <c r="M350" s="15" t="s">
        <v>4815</v>
      </c>
      <c r="N350" s="15" t="s">
        <v>4829</v>
      </c>
      <c r="O350" s="15" t="s">
        <v>143</v>
      </c>
      <c r="P350" s="15"/>
      <c r="Q350" s="15"/>
      <c r="R350" s="331" t="s">
        <v>16</v>
      </c>
      <c r="S350" s="15"/>
      <c r="T350" s="15" t="s">
        <v>4829</v>
      </c>
      <c r="U350" s="15" t="s">
        <v>50</v>
      </c>
      <c r="V350" s="15"/>
      <c r="W350" s="129" t="s">
        <v>53</v>
      </c>
      <c r="X350" s="204"/>
      <c r="Y350" s="204"/>
    </row>
    <row r="351" spans="2:25" x14ac:dyDescent="0.15">
      <c r="B351" s="269"/>
      <c r="C351" s="5">
        <v>348</v>
      </c>
      <c r="D351" s="5">
        <v>348</v>
      </c>
      <c r="E351" s="3">
        <v>7</v>
      </c>
      <c r="F351" s="3">
        <v>21</v>
      </c>
      <c r="G351" s="264" t="s">
        <v>4993</v>
      </c>
      <c r="H351" s="127" t="s">
        <v>140</v>
      </c>
      <c r="I351" s="127" t="s">
        <v>260</v>
      </c>
      <c r="J351" s="126"/>
      <c r="K351" s="355" t="s">
        <v>4994</v>
      </c>
      <c r="L351" s="15"/>
      <c r="M351" s="15" t="s">
        <v>4859</v>
      </c>
      <c r="N351" s="15"/>
      <c r="O351" s="15" t="s">
        <v>13</v>
      </c>
      <c r="P351" s="15"/>
      <c r="Q351" s="15"/>
      <c r="R351" s="331" t="s">
        <v>44</v>
      </c>
      <c r="S351" s="15"/>
      <c r="T351" s="15" t="s">
        <v>4995</v>
      </c>
      <c r="U351" s="15" t="s">
        <v>50</v>
      </c>
      <c r="V351" s="15"/>
      <c r="W351" s="129" t="s">
        <v>53</v>
      </c>
      <c r="X351" s="204"/>
      <c r="Y351" s="204"/>
    </row>
    <row r="352" spans="2:25" x14ac:dyDescent="0.15">
      <c r="B352" s="269"/>
      <c r="C352" s="5">
        <v>349</v>
      </c>
      <c r="D352" s="5">
        <v>349</v>
      </c>
      <c r="E352" s="3">
        <v>7</v>
      </c>
      <c r="F352" s="3">
        <v>21</v>
      </c>
      <c r="G352" s="264" t="s">
        <v>4861</v>
      </c>
      <c r="H352" s="127" t="s">
        <v>4837</v>
      </c>
      <c r="I352" s="127" t="s">
        <v>4838</v>
      </c>
      <c r="J352" s="126"/>
      <c r="K352" s="355" t="s">
        <v>4996</v>
      </c>
      <c r="L352" s="15"/>
      <c r="M352" s="15" t="s">
        <v>4831</v>
      </c>
      <c r="N352" s="15"/>
      <c r="O352" s="15" t="s">
        <v>4829</v>
      </c>
      <c r="P352" s="15"/>
      <c r="Q352" s="15"/>
      <c r="R352" s="331"/>
      <c r="S352" s="15" t="s">
        <v>4842</v>
      </c>
      <c r="T352" s="15"/>
      <c r="U352" s="15" t="s">
        <v>50</v>
      </c>
      <c r="V352" s="15"/>
      <c r="W352" s="129" t="s">
        <v>53</v>
      </c>
      <c r="X352" s="204"/>
      <c r="Y352" s="204"/>
    </row>
    <row r="353" spans="2:25" x14ac:dyDescent="0.15">
      <c r="B353" s="269"/>
      <c r="C353" s="5">
        <v>350</v>
      </c>
      <c r="D353" s="5">
        <v>350</v>
      </c>
      <c r="E353" s="3">
        <v>7</v>
      </c>
      <c r="F353" s="3">
        <v>16</v>
      </c>
      <c r="G353" s="264" t="s">
        <v>4997</v>
      </c>
      <c r="H353" s="127" t="s">
        <v>138</v>
      </c>
      <c r="I353" s="127" t="s">
        <v>4891</v>
      </c>
      <c r="J353" s="126"/>
      <c r="K353" s="355" t="s">
        <v>4998</v>
      </c>
      <c r="L353" s="15"/>
      <c r="M353" s="15" t="s">
        <v>4831</v>
      </c>
      <c r="N353" s="15"/>
      <c r="O353" s="15" t="s">
        <v>12</v>
      </c>
      <c r="P353" s="15"/>
      <c r="Q353" s="15"/>
      <c r="R353" s="331" t="s">
        <v>4821</v>
      </c>
      <c r="S353" s="15"/>
      <c r="T353" s="15"/>
      <c r="U353" s="15" t="s">
        <v>50</v>
      </c>
      <c r="V353" s="15"/>
      <c r="W353" s="129" t="s">
        <v>53</v>
      </c>
      <c r="X353" s="204"/>
      <c r="Y353" s="204"/>
    </row>
    <row r="354" spans="2:25" x14ac:dyDescent="0.15">
      <c r="B354" s="269"/>
      <c r="C354" s="5">
        <v>351</v>
      </c>
      <c r="D354" s="5">
        <v>351</v>
      </c>
      <c r="E354" s="3">
        <v>7</v>
      </c>
      <c r="F354" s="3">
        <v>19</v>
      </c>
      <c r="G354" s="264" t="s">
        <v>4840</v>
      </c>
      <c r="H354" s="127" t="s">
        <v>138</v>
      </c>
      <c r="I354" s="127" t="s">
        <v>4848</v>
      </c>
      <c r="J354" s="126"/>
      <c r="K354" s="355" t="s">
        <v>4999</v>
      </c>
      <c r="L354" s="15"/>
      <c r="M354" s="15" t="s">
        <v>4815</v>
      </c>
      <c r="N354" s="15" t="s">
        <v>5000</v>
      </c>
      <c r="O354" s="15" t="s">
        <v>13</v>
      </c>
      <c r="P354" s="15"/>
      <c r="Q354" s="15"/>
      <c r="R354" s="331" t="s">
        <v>4821</v>
      </c>
      <c r="S354" s="15"/>
      <c r="T354" s="15"/>
      <c r="U354" s="15" t="s">
        <v>52</v>
      </c>
      <c r="V354" s="15" t="s">
        <v>4912</v>
      </c>
      <c r="W354" s="129" t="s">
        <v>53</v>
      </c>
      <c r="X354" s="204"/>
      <c r="Y354" s="204"/>
    </row>
    <row r="355" spans="2:25" x14ac:dyDescent="0.15">
      <c r="B355" s="269"/>
      <c r="C355" s="5">
        <v>352</v>
      </c>
      <c r="D355" s="5">
        <v>352</v>
      </c>
      <c r="E355" s="3">
        <v>7</v>
      </c>
      <c r="F355" s="3">
        <v>20</v>
      </c>
      <c r="G355" s="264" t="s">
        <v>5001</v>
      </c>
      <c r="H355" s="127" t="s">
        <v>138</v>
      </c>
      <c r="I355" s="127" t="s">
        <v>4891</v>
      </c>
      <c r="J355" s="126"/>
      <c r="K355" s="355" t="s">
        <v>5002</v>
      </c>
      <c r="L355" s="15"/>
      <c r="M355" s="15" t="s">
        <v>4831</v>
      </c>
      <c r="N355" s="15"/>
      <c r="O355" s="15" t="s">
        <v>13</v>
      </c>
      <c r="P355" s="15"/>
      <c r="Q355" s="15"/>
      <c r="R355" s="331" t="s">
        <v>4821</v>
      </c>
      <c r="S355" s="15"/>
      <c r="T355" s="15"/>
      <c r="U355" s="15" t="s">
        <v>50</v>
      </c>
      <c r="V355" s="15"/>
      <c r="W355" s="129" t="s">
        <v>53</v>
      </c>
      <c r="X355" s="204"/>
      <c r="Y355" s="204"/>
    </row>
    <row r="356" spans="2:25" x14ac:dyDescent="0.15">
      <c r="B356" s="269"/>
      <c r="C356" s="5">
        <v>353</v>
      </c>
      <c r="D356" s="5">
        <v>353</v>
      </c>
      <c r="E356" s="3">
        <v>7</v>
      </c>
      <c r="F356" s="3">
        <v>22</v>
      </c>
      <c r="G356" s="264" t="s">
        <v>5003</v>
      </c>
      <c r="H356" s="127" t="s">
        <v>4817</v>
      </c>
      <c r="I356" s="127" t="s">
        <v>4908</v>
      </c>
      <c r="J356" s="126"/>
      <c r="K356" s="355" t="s">
        <v>5004</v>
      </c>
      <c r="L356" s="15"/>
      <c r="M356" s="15" t="s">
        <v>4815</v>
      </c>
      <c r="N356" s="15" t="s">
        <v>4829</v>
      </c>
      <c r="O356" s="15" t="s">
        <v>13</v>
      </c>
      <c r="P356" s="15"/>
      <c r="Q356" s="15"/>
      <c r="R356" s="331" t="s">
        <v>4821</v>
      </c>
      <c r="S356" s="15"/>
      <c r="T356" s="15"/>
      <c r="U356" s="15" t="s">
        <v>50</v>
      </c>
      <c r="V356" s="15"/>
      <c r="W356" s="129" t="s">
        <v>53</v>
      </c>
      <c r="X356" s="204"/>
      <c r="Y356" s="204"/>
    </row>
    <row r="357" spans="2:25" x14ac:dyDescent="0.15">
      <c r="B357" s="269"/>
      <c r="C357" s="5">
        <v>354</v>
      </c>
      <c r="D357" s="5">
        <v>354</v>
      </c>
      <c r="E357" s="3">
        <v>7</v>
      </c>
      <c r="F357" s="3">
        <v>22</v>
      </c>
      <c r="G357" s="264" t="s">
        <v>5005</v>
      </c>
      <c r="H357" s="127" t="s">
        <v>4837</v>
      </c>
      <c r="I357" s="127" t="s">
        <v>4838</v>
      </c>
      <c r="J357" s="126"/>
      <c r="K357" s="355" t="s">
        <v>5006</v>
      </c>
      <c r="L357" s="15"/>
      <c r="M357" s="15" t="s">
        <v>4944</v>
      </c>
      <c r="N357" s="15"/>
      <c r="O357" s="15" t="s">
        <v>13</v>
      </c>
      <c r="P357" s="15"/>
      <c r="Q357" s="15"/>
      <c r="R357" s="331" t="s">
        <v>4821</v>
      </c>
      <c r="S357" s="15"/>
      <c r="T357" s="15"/>
      <c r="U357" s="15"/>
      <c r="V357" s="15"/>
      <c r="W357" s="129"/>
      <c r="X357" s="204"/>
      <c r="Y357" s="204"/>
    </row>
    <row r="358" spans="2:25" x14ac:dyDescent="0.15">
      <c r="B358" s="269"/>
      <c r="C358" s="5">
        <v>355</v>
      </c>
      <c r="D358" s="5">
        <v>355</v>
      </c>
      <c r="E358" s="3">
        <v>7</v>
      </c>
      <c r="F358" s="3">
        <v>22</v>
      </c>
      <c r="G358" s="264" t="s">
        <v>4829</v>
      </c>
      <c r="H358" s="127" t="s">
        <v>4817</v>
      </c>
      <c r="I358" s="127" t="s">
        <v>4915</v>
      </c>
      <c r="J358" s="126"/>
      <c r="K358" s="355" t="s">
        <v>5007</v>
      </c>
      <c r="L358" s="15"/>
      <c r="M358" s="15" t="s">
        <v>4815</v>
      </c>
      <c r="N358" s="15" t="s">
        <v>5008</v>
      </c>
      <c r="O358" s="15" t="s">
        <v>143</v>
      </c>
      <c r="P358" s="15"/>
      <c r="Q358" s="15"/>
      <c r="R358" s="331" t="s">
        <v>44</v>
      </c>
      <c r="S358" s="15"/>
      <c r="T358" s="15" t="s">
        <v>5009</v>
      </c>
      <c r="U358" s="15" t="s">
        <v>5010</v>
      </c>
      <c r="V358" s="15" t="s">
        <v>5011</v>
      </c>
      <c r="W358" s="129" t="s">
        <v>5012</v>
      </c>
      <c r="X358" s="204"/>
      <c r="Y358" s="204"/>
    </row>
    <row r="359" spans="2:25" x14ac:dyDescent="0.15">
      <c r="B359" s="269"/>
      <c r="C359" s="5">
        <v>356</v>
      </c>
      <c r="D359" s="5">
        <v>356</v>
      </c>
      <c r="E359" s="3">
        <v>7</v>
      </c>
      <c r="F359" s="3">
        <v>22</v>
      </c>
      <c r="G359" s="264" t="s">
        <v>5013</v>
      </c>
      <c r="H359" s="127" t="s">
        <v>140</v>
      </c>
      <c r="I359" s="127" t="s">
        <v>260</v>
      </c>
      <c r="J359" s="126"/>
      <c r="K359" s="355" t="s">
        <v>5014</v>
      </c>
      <c r="L359" s="15"/>
      <c r="M359" s="15" t="s">
        <v>4815</v>
      </c>
      <c r="N359" s="15" t="s">
        <v>5015</v>
      </c>
      <c r="O359" s="15" t="s">
        <v>143</v>
      </c>
      <c r="P359" s="15"/>
      <c r="Q359" s="15"/>
      <c r="R359" s="331"/>
      <c r="S359" s="15" t="s">
        <v>4842</v>
      </c>
      <c r="T359" s="15" t="s">
        <v>5016</v>
      </c>
      <c r="U359" s="15" t="s">
        <v>50</v>
      </c>
      <c r="V359" s="15"/>
      <c r="W359" s="129" t="s">
        <v>158</v>
      </c>
      <c r="X359" s="204"/>
      <c r="Y359" s="204"/>
    </row>
    <row r="360" spans="2:25" x14ac:dyDescent="0.15">
      <c r="B360" s="269"/>
      <c r="C360" s="5">
        <v>357</v>
      </c>
      <c r="D360" s="5">
        <v>357</v>
      </c>
      <c r="E360" s="3">
        <v>7</v>
      </c>
      <c r="F360" s="3">
        <v>22</v>
      </c>
      <c r="G360" s="264" t="s">
        <v>5017</v>
      </c>
      <c r="H360" s="127" t="s">
        <v>137</v>
      </c>
      <c r="I360" s="127" t="s">
        <v>4915</v>
      </c>
      <c r="J360" s="126"/>
      <c r="K360" s="355" t="s">
        <v>5018</v>
      </c>
      <c r="L360" s="15"/>
      <c r="M360" s="15" t="s">
        <v>4814</v>
      </c>
      <c r="N360" s="15"/>
      <c r="O360" s="15" t="s">
        <v>13</v>
      </c>
      <c r="P360" s="15"/>
      <c r="Q360" s="15"/>
      <c r="R360" s="331" t="s">
        <v>4821</v>
      </c>
      <c r="S360" s="15"/>
      <c r="T360" s="15"/>
      <c r="U360" s="15" t="s">
        <v>50</v>
      </c>
      <c r="V360" s="15"/>
      <c r="W360" s="129" t="s">
        <v>53</v>
      </c>
      <c r="X360" s="204"/>
      <c r="Y360" s="204"/>
    </row>
    <row r="361" spans="2:25" x14ac:dyDescent="0.15">
      <c r="B361" s="269"/>
      <c r="C361" s="5">
        <v>358</v>
      </c>
      <c r="D361" s="5">
        <v>358</v>
      </c>
      <c r="E361" s="3">
        <v>7</v>
      </c>
      <c r="F361" s="3">
        <v>20</v>
      </c>
      <c r="G361" s="264" t="s">
        <v>5019</v>
      </c>
      <c r="H361" s="127" t="s">
        <v>137</v>
      </c>
      <c r="I361" s="127" t="s">
        <v>4818</v>
      </c>
      <c r="J361" s="126"/>
      <c r="K361" s="355" t="s">
        <v>4819</v>
      </c>
      <c r="L361" s="15"/>
      <c r="M361" s="15" t="s">
        <v>4814</v>
      </c>
      <c r="N361" s="15"/>
      <c r="O361" s="15" t="s">
        <v>11</v>
      </c>
      <c r="P361" s="15"/>
      <c r="Q361" s="15"/>
      <c r="R361" s="331" t="s">
        <v>4821</v>
      </c>
      <c r="S361" s="15"/>
      <c r="T361" s="15" t="s">
        <v>4822</v>
      </c>
      <c r="U361" s="15" t="s">
        <v>50</v>
      </c>
      <c r="V361" s="15"/>
      <c r="W361" s="129" t="s">
        <v>53</v>
      </c>
      <c r="X361" s="204"/>
      <c r="Y361" s="204"/>
    </row>
    <row r="362" spans="2:25" x14ac:dyDescent="0.15">
      <c r="B362" s="269"/>
      <c r="C362" s="5">
        <v>359</v>
      </c>
      <c r="D362" s="5">
        <v>359</v>
      </c>
      <c r="E362" s="3">
        <v>7</v>
      </c>
      <c r="F362" s="3">
        <v>19</v>
      </c>
      <c r="G362" s="264" t="s">
        <v>5020</v>
      </c>
      <c r="H362" s="127" t="s">
        <v>137</v>
      </c>
      <c r="I362" s="127" t="s">
        <v>4818</v>
      </c>
      <c r="J362" s="126"/>
      <c r="K362" s="355" t="s">
        <v>5021</v>
      </c>
      <c r="L362" s="15"/>
      <c r="M362" s="15" t="s">
        <v>4815</v>
      </c>
      <c r="N362" s="15" t="s">
        <v>5022</v>
      </c>
      <c r="O362" s="15" t="s">
        <v>143</v>
      </c>
      <c r="P362" s="15"/>
      <c r="Q362" s="15"/>
      <c r="R362" s="331" t="s">
        <v>44</v>
      </c>
      <c r="S362" s="15"/>
      <c r="T362" s="15" t="s">
        <v>5023</v>
      </c>
      <c r="U362" s="15" t="s">
        <v>50</v>
      </c>
      <c r="V362" s="15"/>
      <c r="W362" s="129" t="s">
        <v>157</v>
      </c>
      <c r="X362" s="204"/>
      <c r="Y362" s="204"/>
    </row>
    <row r="363" spans="2:25" x14ac:dyDescent="0.15">
      <c r="B363" s="269"/>
      <c r="C363" s="5">
        <v>360</v>
      </c>
      <c r="D363" s="5">
        <v>360</v>
      </c>
      <c r="E363" s="3">
        <v>7</v>
      </c>
      <c r="F363" s="3">
        <v>20</v>
      </c>
      <c r="G363" s="264" t="s">
        <v>5024</v>
      </c>
      <c r="H363" s="127" t="s">
        <v>137</v>
      </c>
      <c r="I363" s="127" t="s">
        <v>4970</v>
      </c>
      <c r="J363" s="126"/>
      <c r="K363" s="355" t="s">
        <v>4919</v>
      </c>
      <c r="L363" s="15"/>
      <c r="M363" s="15" t="s">
        <v>4831</v>
      </c>
      <c r="N363" s="15"/>
      <c r="O363" s="15" t="s">
        <v>13</v>
      </c>
      <c r="P363" s="15"/>
      <c r="Q363" s="15"/>
      <c r="R363" s="331" t="s">
        <v>4821</v>
      </c>
      <c r="S363" s="15"/>
      <c r="T363" s="15"/>
      <c r="U363" s="15" t="s">
        <v>50</v>
      </c>
      <c r="V363" s="15"/>
      <c r="W363" s="129" t="s">
        <v>53</v>
      </c>
      <c r="X363" s="204"/>
      <c r="Y363" s="204"/>
    </row>
    <row r="364" spans="2:25" x14ac:dyDescent="0.15">
      <c r="B364" s="269"/>
      <c r="C364" s="5">
        <v>361</v>
      </c>
      <c r="D364" s="5">
        <v>361</v>
      </c>
      <c r="E364" s="3">
        <v>7</v>
      </c>
      <c r="F364" s="3">
        <v>18</v>
      </c>
      <c r="G364" s="264" t="s">
        <v>5019</v>
      </c>
      <c r="H364" s="127" t="s">
        <v>137</v>
      </c>
      <c r="I364" s="127" t="s">
        <v>4818</v>
      </c>
      <c r="J364" s="126"/>
      <c r="K364" s="355" t="s">
        <v>5025</v>
      </c>
      <c r="L364" s="15"/>
      <c r="M364" s="15" t="s">
        <v>4815</v>
      </c>
      <c r="N364" s="15" t="s">
        <v>5026</v>
      </c>
      <c r="O364" s="15"/>
      <c r="P364" s="15" t="s">
        <v>34</v>
      </c>
      <c r="Q364" s="15"/>
      <c r="R364" s="331" t="s">
        <v>4821</v>
      </c>
      <c r="S364" s="15"/>
      <c r="T364" s="15"/>
      <c r="U364" s="15" t="s">
        <v>50</v>
      </c>
      <c r="V364" s="15"/>
      <c r="W364" s="129" t="s">
        <v>53</v>
      </c>
      <c r="X364" s="204"/>
      <c r="Y364" s="204"/>
    </row>
    <row r="365" spans="2:25" x14ac:dyDescent="0.15">
      <c r="B365" s="269"/>
      <c r="C365" s="5">
        <v>362</v>
      </c>
      <c r="D365" s="5">
        <v>362</v>
      </c>
      <c r="E365" s="3">
        <v>7</v>
      </c>
      <c r="F365" s="3">
        <v>18</v>
      </c>
      <c r="G365" s="264" t="s">
        <v>5027</v>
      </c>
      <c r="H365" s="127" t="s">
        <v>137</v>
      </c>
      <c r="I365" s="127" t="s">
        <v>4818</v>
      </c>
      <c r="J365" s="126"/>
      <c r="K365" s="355" t="s">
        <v>5028</v>
      </c>
      <c r="L365" s="15"/>
      <c r="M365" s="15" t="s">
        <v>4831</v>
      </c>
      <c r="N365" s="15"/>
      <c r="O365" s="15" t="s">
        <v>13</v>
      </c>
      <c r="P365" s="15"/>
      <c r="Q365" s="15"/>
      <c r="R365" s="331" t="s">
        <v>4821</v>
      </c>
      <c r="S365" s="15"/>
      <c r="T365" s="15" t="s">
        <v>4822</v>
      </c>
      <c r="U365" s="15" t="s">
        <v>50</v>
      </c>
      <c r="V365" s="15"/>
      <c r="W365" s="129" t="s">
        <v>53</v>
      </c>
      <c r="X365" s="204"/>
      <c r="Y365" s="204"/>
    </row>
    <row r="366" spans="2:25" x14ac:dyDescent="0.15">
      <c r="B366" s="269"/>
      <c r="C366" s="5">
        <v>363</v>
      </c>
      <c r="D366" s="5">
        <v>363</v>
      </c>
      <c r="E366" s="3">
        <v>7</v>
      </c>
      <c r="F366" s="3">
        <v>22</v>
      </c>
      <c r="G366" s="264" t="s">
        <v>5029</v>
      </c>
      <c r="H366" s="127" t="s">
        <v>138</v>
      </c>
      <c r="I366" s="127" t="s">
        <v>4891</v>
      </c>
      <c r="J366" s="126"/>
      <c r="K366" s="355" t="s">
        <v>5030</v>
      </c>
      <c r="L366" s="15"/>
      <c r="M366" s="15" t="s">
        <v>4852</v>
      </c>
      <c r="N366" s="15" t="s">
        <v>5031</v>
      </c>
      <c r="O366" s="15" t="s">
        <v>4829</v>
      </c>
      <c r="P366" s="15"/>
      <c r="Q366" s="15"/>
      <c r="R366" s="331"/>
      <c r="S366" s="15" t="s">
        <v>4842</v>
      </c>
      <c r="T366" s="15" t="s">
        <v>5032</v>
      </c>
      <c r="U366" s="15" t="s">
        <v>50</v>
      </c>
      <c r="V366" s="15"/>
      <c r="W366" s="129" t="s">
        <v>158</v>
      </c>
      <c r="X366" s="204"/>
      <c r="Y366" s="204"/>
    </row>
    <row r="367" spans="2:25" x14ac:dyDescent="0.15">
      <c r="B367" s="269"/>
      <c r="C367" s="5">
        <v>364</v>
      </c>
      <c r="D367" s="5">
        <v>364</v>
      </c>
      <c r="E367" s="3">
        <v>7</v>
      </c>
      <c r="F367" s="3">
        <v>22</v>
      </c>
      <c r="G367" s="264" t="s">
        <v>5033</v>
      </c>
      <c r="H367" s="127" t="s">
        <v>4817</v>
      </c>
      <c r="I367" s="127" t="s">
        <v>4970</v>
      </c>
      <c r="J367" s="126"/>
      <c r="K367" s="355" t="s">
        <v>5034</v>
      </c>
      <c r="L367" s="15"/>
      <c r="M367" s="15" t="s">
        <v>4815</v>
      </c>
      <c r="N367" s="15" t="s">
        <v>5035</v>
      </c>
      <c r="O367" s="15" t="s">
        <v>12</v>
      </c>
      <c r="P367" s="15"/>
      <c r="Q367" s="15"/>
      <c r="R367" s="331" t="s">
        <v>4821</v>
      </c>
      <c r="S367" s="15"/>
      <c r="T367" s="15"/>
      <c r="U367" s="15" t="s">
        <v>50</v>
      </c>
      <c r="V367" s="15"/>
      <c r="W367" s="129" t="s">
        <v>53</v>
      </c>
      <c r="X367" s="204"/>
      <c r="Y367" s="204"/>
    </row>
    <row r="368" spans="2:25" x14ac:dyDescent="0.15">
      <c r="B368" s="269"/>
      <c r="C368" s="5">
        <v>365</v>
      </c>
      <c r="D368" s="5">
        <v>365</v>
      </c>
      <c r="E368" s="3">
        <v>7</v>
      </c>
      <c r="F368" s="3">
        <v>23</v>
      </c>
      <c r="G368" s="264" t="s">
        <v>5036</v>
      </c>
      <c r="H368" s="127" t="s">
        <v>4837</v>
      </c>
      <c r="I368" s="127" t="s">
        <v>4838</v>
      </c>
      <c r="J368" s="126"/>
      <c r="K368" s="355" t="s">
        <v>5037</v>
      </c>
      <c r="L368" s="15"/>
      <c r="M368" s="15" t="s">
        <v>4831</v>
      </c>
      <c r="N368" s="15"/>
      <c r="O368" s="15"/>
      <c r="P368" s="15"/>
      <c r="Q368" s="15" t="s">
        <v>5038</v>
      </c>
      <c r="R368" s="331" t="s">
        <v>4821</v>
      </c>
      <c r="S368" s="15"/>
      <c r="T368" s="15" t="s">
        <v>4822</v>
      </c>
      <c r="U368" s="15" t="s">
        <v>50</v>
      </c>
      <c r="V368" s="15"/>
      <c r="W368" s="129" t="s">
        <v>53</v>
      </c>
      <c r="X368" s="204"/>
      <c r="Y368" s="204"/>
    </row>
    <row r="369" spans="2:25" x14ac:dyDescent="0.15">
      <c r="B369" s="269"/>
      <c r="C369" s="5">
        <v>366</v>
      </c>
      <c r="D369" s="5">
        <v>366</v>
      </c>
      <c r="E369" s="3">
        <v>7</v>
      </c>
      <c r="F369" s="3">
        <v>22</v>
      </c>
      <c r="G369" s="264" t="s">
        <v>4956</v>
      </c>
      <c r="H369" s="127" t="s">
        <v>4817</v>
      </c>
      <c r="I369" s="127" t="s">
        <v>4833</v>
      </c>
      <c r="J369" s="126"/>
      <c r="K369" s="355" t="s">
        <v>5039</v>
      </c>
      <c r="L369" s="15"/>
      <c r="M369" s="15" t="s">
        <v>4815</v>
      </c>
      <c r="N369" s="15" t="s">
        <v>4896</v>
      </c>
      <c r="O369" s="15" t="s">
        <v>13</v>
      </c>
      <c r="P369" s="15"/>
      <c r="Q369" s="15"/>
      <c r="R369" s="331" t="s">
        <v>4821</v>
      </c>
      <c r="S369" s="15"/>
      <c r="T369" s="15" t="s">
        <v>4822</v>
      </c>
      <c r="U369" s="15" t="s">
        <v>50</v>
      </c>
      <c r="V369" s="15"/>
      <c r="W369" s="129" t="s">
        <v>53</v>
      </c>
      <c r="X369" s="204"/>
      <c r="Y369" s="204"/>
    </row>
    <row r="370" spans="2:25" x14ac:dyDescent="0.15">
      <c r="B370" s="269"/>
      <c r="C370" s="5">
        <v>367</v>
      </c>
      <c r="D370" s="5">
        <v>367</v>
      </c>
      <c r="E370" s="3">
        <v>7</v>
      </c>
      <c r="F370" s="3">
        <v>10</v>
      </c>
      <c r="G370" s="264" t="s">
        <v>4829</v>
      </c>
      <c r="H370" s="127" t="s">
        <v>138</v>
      </c>
      <c r="I370" s="127" t="s">
        <v>4891</v>
      </c>
      <c r="J370" s="126"/>
      <c r="K370" s="355" t="s">
        <v>5030</v>
      </c>
      <c r="L370" s="15"/>
      <c r="M370" s="15" t="s">
        <v>4852</v>
      </c>
      <c r="N370" s="15" t="s">
        <v>5031</v>
      </c>
      <c r="O370" s="15" t="s">
        <v>143</v>
      </c>
      <c r="P370" s="15"/>
      <c r="Q370" s="15"/>
      <c r="R370" s="331"/>
      <c r="S370" s="15" t="s">
        <v>4842</v>
      </c>
      <c r="T370" s="15" t="s">
        <v>5031</v>
      </c>
      <c r="U370" s="15" t="s">
        <v>50</v>
      </c>
      <c r="V370" s="15"/>
      <c r="W370" s="129" t="s">
        <v>53</v>
      </c>
      <c r="X370" s="204"/>
      <c r="Y370" s="204"/>
    </row>
    <row r="371" spans="2:25" x14ac:dyDescent="0.15">
      <c r="B371" s="269"/>
      <c r="C371" s="5">
        <v>368</v>
      </c>
      <c r="D371" s="5">
        <v>368</v>
      </c>
      <c r="E371" s="3">
        <v>7</v>
      </c>
      <c r="F371" s="3">
        <v>11</v>
      </c>
      <c r="G371" s="264" t="s">
        <v>5040</v>
      </c>
      <c r="H371" s="127" t="s">
        <v>4837</v>
      </c>
      <c r="I371" s="127" t="s">
        <v>160</v>
      </c>
      <c r="J371" s="126"/>
      <c r="K371" s="355" t="s">
        <v>5041</v>
      </c>
      <c r="L371" s="15"/>
      <c r="M371" s="15" t="s">
        <v>4831</v>
      </c>
      <c r="N371" s="15"/>
      <c r="O371" s="15" t="s">
        <v>12</v>
      </c>
      <c r="P371" s="15"/>
      <c r="Q371" s="15"/>
      <c r="R371" s="331" t="s">
        <v>4821</v>
      </c>
      <c r="S371" s="15"/>
      <c r="T371" s="15"/>
      <c r="U371" s="15" t="s">
        <v>50</v>
      </c>
      <c r="V371" s="15"/>
      <c r="W371" s="129" t="s">
        <v>53</v>
      </c>
      <c r="X371" s="204"/>
      <c r="Y371" s="204"/>
    </row>
    <row r="372" spans="2:25" x14ac:dyDescent="0.15">
      <c r="B372" s="269"/>
      <c r="C372" s="5">
        <v>369</v>
      </c>
      <c r="D372" s="5">
        <v>369</v>
      </c>
      <c r="E372" s="3">
        <v>7</v>
      </c>
      <c r="F372" s="3">
        <v>6</v>
      </c>
      <c r="G372" s="264" t="s">
        <v>4857</v>
      </c>
      <c r="H372" s="127" t="s">
        <v>4817</v>
      </c>
      <c r="I372" s="127" t="s">
        <v>4908</v>
      </c>
      <c r="J372" s="126"/>
      <c r="K372" s="355" t="s">
        <v>4931</v>
      </c>
      <c r="L372" s="15"/>
      <c r="M372" s="15" t="s">
        <v>4815</v>
      </c>
      <c r="N372" s="15" t="s">
        <v>4829</v>
      </c>
      <c r="O372" s="15" t="s">
        <v>13</v>
      </c>
      <c r="P372" s="15"/>
      <c r="Q372" s="15"/>
      <c r="R372" s="331" t="s">
        <v>4821</v>
      </c>
      <c r="S372" s="15"/>
      <c r="T372" s="15" t="s">
        <v>4829</v>
      </c>
      <c r="U372" s="15" t="s">
        <v>50</v>
      </c>
      <c r="V372" s="15"/>
      <c r="W372" s="129" t="s">
        <v>53</v>
      </c>
      <c r="X372" s="204"/>
      <c r="Y372" s="204"/>
    </row>
    <row r="373" spans="2:25" x14ac:dyDescent="0.15">
      <c r="B373" s="269"/>
      <c r="C373" s="5">
        <v>370</v>
      </c>
      <c r="D373" s="5">
        <v>370</v>
      </c>
      <c r="E373" s="3">
        <v>7</v>
      </c>
      <c r="F373" s="3">
        <v>7</v>
      </c>
      <c r="G373" s="264" t="s">
        <v>5027</v>
      </c>
      <c r="H373" s="127" t="s">
        <v>4817</v>
      </c>
      <c r="I373" s="127" t="s">
        <v>4818</v>
      </c>
      <c r="J373" s="126"/>
      <c r="K373" s="355" t="s">
        <v>5042</v>
      </c>
      <c r="L373" s="15"/>
      <c r="M373" s="15" t="s">
        <v>4831</v>
      </c>
      <c r="N373" s="15"/>
      <c r="O373" s="15" t="s">
        <v>13</v>
      </c>
      <c r="P373" s="15"/>
      <c r="Q373" s="15"/>
      <c r="R373" s="331" t="s">
        <v>4821</v>
      </c>
      <c r="S373" s="15"/>
      <c r="T373" s="15" t="s">
        <v>4822</v>
      </c>
      <c r="U373" s="15" t="s">
        <v>50</v>
      </c>
      <c r="V373" s="15"/>
      <c r="W373" s="129" t="s">
        <v>53</v>
      </c>
      <c r="X373" s="204"/>
      <c r="Y373" s="204"/>
    </row>
    <row r="374" spans="2:25" x14ac:dyDescent="0.15">
      <c r="B374" s="269"/>
      <c r="C374" s="5">
        <v>371</v>
      </c>
      <c r="D374" s="5">
        <v>371</v>
      </c>
      <c r="E374" s="3">
        <v>7</v>
      </c>
      <c r="F374" s="3">
        <v>7</v>
      </c>
      <c r="G374" s="264" t="s">
        <v>4967</v>
      </c>
      <c r="H374" s="127" t="s">
        <v>4817</v>
      </c>
      <c r="I374" s="127" t="s">
        <v>4970</v>
      </c>
      <c r="J374" s="126"/>
      <c r="K374" s="355" t="s">
        <v>5043</v>
      </c>
      <c r="L374" s="15"/>
      <c r="M374" s="15" t="s">
        <v>4831</v>
      </c>
      <c r="N374" s="15"/>
      <c r="O374" s="15"/>
      <c r="P374" s="15" t="s">
        <v>34</v>
      </c>
      <c r="Q374" s="15"/>
      <c r="R374" s="331" t="s">
        <v>4821</v>
      </c>
      <c r="S374" s="15"/>
      <c r="T374" s="15" t="s">
        <v>4822</v>
      </c>
      <c r="U374" s="15" t="s">
        <v>50</v>
      </c>
      <c r="V374" s="15"/>
      <c r="W374" s="129" t="s">
        <v>53</v>
      </c>
      <c r="X374" s="204"/>
      <c r="Y374" s="204"/>
    </row>
    <row r="375" spans="2:25" x14ac:dyDescent="0.15">
      <c r="B375" s="269"/>
      <c r="C375" s="5">
        <v>372</v>
      </c>
      <c r="D375" s="5">
        <v>372</v>
      </c>
      <c r="E375" s="3">
        <v>7</v>
      </c>
      <c r="F375" s="3">
        <v>8</v>
      </c>
      <c r="G375" s="264" t="s">
        <v>4890</v>
      </c>
      <c r="H375" s="127" t="s">
        <v>4837</v>
      </c>
      <c r="I375" s="127" t="s">
        <v>4838</v>
      </c>
      <c r="J375" s="126"/>
      <c r="K375" s="355" t="s">
        <v>5044</v>
      </c>
      <c r="L375" s="15"/>
      <c r="M375" s="15" t="s">
        <v>4814</v>
      </c>
      <c r="N375" s="15"/>
      <c r="O375" s="15" t="s">
        <v>12</v>
      </c>
      <c r="P375" s="15"/>
      <c r="Q375" s="15"/>
      <c r="R375" s="331" t="s">
        <v>4821</v>
      </c>
      <c r="S375" s="15"/>
      <c r="T375" s="15"/>
      <c r="U375" s="15" t="s">
        <v>50</v>
      </c>
      <c r="V375" s="15"/>
      <c r="W375" s="129" t="s">
        <v>53</v>
      </c>
      <c r="X375" s="204"/>
      <c r="Y375" s="204"/>
    </row>
    <row r="376" spans="2:25" x14ac:dyDescent="0.15">
      <c r="B376" s="269"/>
      <c r="C376" s="5">
        <v>373</v>
      </c>
      <c r="D376" s="5">
        <v>373</v>
      </c>
      <c r="E376" s="3">
        <v>7</v>
      </c>
      <c r="F376" s="3">
        <v>8</v>
      </c>
      <c r="G376" s="264" t="s">
        <v>5045</v>
      </c>
      <c r="H376" s="127" t="s">
        <v>4837</v>
      </c>
      <c r="I376" s="127" t="s">
        <v>4838</v>
      </c>
      <c r="J376" s="126"/>
      <c r="K376" s="355" t="s">
        <v>5046</v>
      </c>
      <c r="L376" s="15"/>
      <c r="M376" s="15" t="s">
        <v>4831</v>
      </c>
      <c r="N376" s="15"/>
      <c r="O376" s="15" t="s">
        <v>12</v>
      </c>
      <c r="P376" s="15"/>
      <c r="Q376" s="15"/>
      <c r="R376" s="331" t="s">
        <v>4821</v>
      </c>
      <c r="S376" s="15"/>
      <c r="T376" s="15" t="s">
        <v>4822</v>
      </c>
      <c r="U376" s="15" t="s">
        <v>50</v>
      </c>
      <c r="V376" s="15"/>
      <c r="W376" s="129" t="s">
        <v>53</v>
      </c>
      <c r="X376" s="204"/>
      <c r="Y376" s="204"/>
    </row>
    <row r="377" spans="2:25" x14ac:dyDescent="0.15">
      <c r="B377" s="269"/>
      <c r="C377" s="5">
        <v>374</v>
      </c>
      <c r="D377" s="5">
        <v>374</v>
      </c>
      <c r="E377" s="3">
        <v>7</v>
      </c>
      <c r="F377" s="3">
        <v>10</v>
      </c>
      <c r="G377" s="264" t="s">
        <v>5029</v>
      </c>
      <c r="H377" s="127" t="s">
        <v>140</v>
      </c>
      <c r="I377" s="127" t="s">
        <v>260</v>
      </c>
      <c r="J377" s="126"/>
      <c r="K377" s="355" t="s">
        <v>5047</v>
      </c>
      <c r="L377" s="15"/>
      <c r="M377" s="15" t="s">
        <v>4944</v>
      </c>
      <c r="N377" s="15"/>
      <c r="O377" s="15" t="s">
        <v>13</v>
      </c>
      <c r="P377" s="15"/>
      <c r="Q377" s="15"/>
      <c r="R377" s="331"/>
      <c r="S377" s="15" t="s">
        <v>5048</v>
      </c>
      <c r="T377" s="15"/>
      <c r="U377" s="15" t="s">
        <v>50</v>
      </c>
      <c r="V377" s="15"/>
      <c r="W377" s="129" t="s">
        <v>53</v>
      </c>
      <c r="X377" s="204"/>
      <c r="Y377" s="204"/>
    </row>
    <row r="378" spans="2:25" x14ac:dyDescent="0.15">
      <c r="B378" s="269"/>
      <c r="C378" s="5">
        <v>375</v>
      </c>
      <c r="D378" s="5">
        <v>375</v>
      </c>
      <c r="E378" s="3">
        <v>7</v>
      </c>
      <c r="F378" s="3">
        <v>10</v>
      </c>
      <c r="G378" s="264" t="s">
        <v>4840</v>
      </c>
      <c r="H378" s="127" t="s">
        <v>4817</v>
      </c>
      <c r="I378" s="127" t="s">
        <v>4908</v>
      </c>
      <c r="J378" s="126"/>
      <c r="K378" s="355" t="s">
        <v>4937</v>
      </c>
      <c r="L378" s="15"/>
      <c r="M378" s="15" t="s">
        <v>4815</v>
      </c>
      <c r="N378" s="15" t="s">
        <v>4829</v>
      </c>
      <c r="O378" s="15" t="s">
        <v>12</v>
      </c>
      <c r="P378" s="15"/>
      <c r="Q378" s="15"/>
      <c r="R378" s="331" t="s">
        <v>4821</v>
      </c>
      <c r="S378" s="15"/>
      <c r="T378" s="15"/>
      <c r="U378" s="15" t="s">
        <v>50</v>
      </c>
      <c r="V378" s="15"/>
      <c r="W378" s="129" t="s">
        <v>53</v>
      </c>
      <c r="X378" s="204"/>
      <c r="Y378" s="204"/>
    </row>
    <row r="379" spans="2:25" x14ac:dyDescent="0.15">
      <c r="B379" s="269"/>
      <c r="C379" s="5">
        <v>376</v>
      </c>
      <c r="D379" s="5">
        <v>376</v>
      </c>
      <c r="E379" s="3">
        <v>7</v>
      </c>
      <c r="F379" s="3">
        <v>9</v>
      </c>
      <c r="G379" s="264" t="s">
        <v>5049</v>
      </c>
      <c r="H379" s="127" t="s">
        <v>140</v>
      </c>
      <c r="I379" s="127" t="s">
        <v>260</v>
      </c>
      <c r="J379" s="126"/>
      <c r="K379" s="355" t="s">
        <v>5050</v>
      </c>
      <c r="L379" s="15"/>
      <c r="M379" s="15" t="s">
        <v>4814</v>
      </c>
      <c r="N379" s="15"/>
      <c r="O379" s="15" t="s">
        <v>4829</v>
      </c>
      <c r="P379" s="15"/>
      <c r="Q379" s="15"/>
      <c r="R379" s="331" t="s">
        <v>4821</v>
      </c>
      <c r="S379" s="15"/>
      <c r="T379" s="15" t="s">
        <v>289</v>
      </c>
      <c r="U379" s="15" t="s">
        <v>50</v>
      </c>
      <c r="V379" s="15"/>
      <c r="W379" s="129" t="s">
        <v>53</v>
      </c>
      <c r="X379" s="204"/>
      <c r="Y379" s="204"/>
    </row>
    <row r="380" spans="2:25" x14ac:dyDescent="0.15">
      <c r="B380" s="269"/>
      <c r="C380" s="5">
        <v>377</v>
      </c>
      <c r="D380" s="5">
        <v>377</v>
      </c>
      <c r="E380" s="3">
        <v>7</v>
      </c>
      <c r="F380" s="3">
        <v>10</v>
      </c>
      <c r="G380" s="264" t="s">
        <v>5051</v>
      </c>
      <c r="H380" s="127" t="s">
        <v>140</v>
      </c>
      <c r="I380" s="127" t="s">
        <v>260</v>
      </c>
      <c r="J380" s="126"/>
      <c r="K380" s="355" t="s">
        <v>5052</v>
      </c>
      <c r="L380" s="15"/>
      <c r="M380" s="15" t="s">
        <v>4814</v>
      </c>
      <c r="N380" s="15"/>
      <c r="O380" s="15" t="s">
        <v>13</v>
      </c>
      <c r="P380" s="15"/>
      <c r="Q380" s="15"/>
      <c r="R380" s="331" t="s">
        <v>4821</v>
      </c>
      <c r="S380" s="15"/>
      <c r="T380" s="15" t="s">
        <v>4822</v>
      </c>
      <c r="U380" s="15" t="s">
        <v>50</v>
      </c>
      <c r="V380" s="15"/>
      <c r="W380" s="129" t="s">
        <v>53</v>
      </c>
      <c r="X380" s="204"/>
      <c r="Y380" s="204"/>
    </row>
    <row r="381" spans="2:25" x14ac:dyDescent="0.15">
      <c r="B381" s="269"/>
      <c r="C381" s="5">
        <v>378</v>
      </c>
      <c r="D381" s="5">
        <v>378</v>
      </c>
      <c r="E381" s="3">
        <v>7</v>
      </c>
      <c r="F381" s="3">
        <v>9</v>
      </c>
      <c r="G381" s="264" t="s">
        <v>5053</v>
      </c>
      <c r="H381" s="127" t="s">
        <v>4837</v>
      </c>
      <c r="I381" s="127" t="s">
        <v>4838</v>
      </c>
      <c r="J381" s="126"/>
      <c r="K381" s="355" t="s">
        <v>5054</v>
      </c>
      <c r="L381" s="15"/>
      <c r="M381" s="15" t="s">
        <v>5055</v>
      </c>
      <c r="N381" s="15" t="s">
        <v>5056</v>
      </c>
      <c r="O381" s="15" t="s">
        <v>13</v>
      </c>
      <c r="P381" s="15"/>
      <c r="Q381" s="15"/>
      <c r="R381" s="331"/>
      <c r="S381" s="15" t="s">
        <v>4842</v>
      </c>
      <c r="T381" s="15" t="s">
        <v>5057</v>
      </c>
      <c r="U381" s="15" t="s">
        <v>52</v>
      </c>
      <c r="V381" s="15" t="s">
        <v>4912</v>
      </c>
      <c r="W381" s="129" t="s">
        <v>158</v>
      </c>
      <c r="X381" s="204"/>
      <c r="Y381" s="204"/>
    </row>
    <row r="382" spans="2:25" x14ac:dyDescent="0.15">
      <c r="B382" s="269"/>
      <c r="C382" s="5">
        <v>379</v>
      </c>
      <c r="D382" s="5">
        <v>379</v>
      </c>
      <c r="E382" s="3">
        <v>7</v>
      </c>
      <c r="F382" s="3">
        <v>8</v>
      </c>
      <c r="G382" s="264" t="s">
        <v>5058</v>
      </c>
      <c r="H382" s="127" t="s">
        <v>138</v>
      </c>
      <c r="I382" s="127" t="s">
        <v>4891</v>
      </c>
      <c r="J382" s="126"/>
      <c r="K382" s="355" t="s">
        <v>5059</v>
      </c>
      <c r="L382" s="15"/>
      <c r="M382" s="15" t="s">
        <v>4852</v>
      </c>
      <c r="N382" s="15" t="s">
        <v>5031</v>
      </c>
      <c r="O382" s="15" t="s">
        <v>4829</v>
      </c>
      <c r="P382" s="15"/>
      <c r="Q382" s="15"/>
      <c r="R382" s="331"/>
      <c r="S382" s="15" t="s">
        <v>4842</v>
      </c>
      <c r="T382" s="15" t="s">
        <v>5060</v>
      </c>
      <c r="U382" s="15" t="s">
        <v>52</v>
      </c>
      <c r="V382" s="15" t="s">
        <v>4912</v>
      </c>
      <c r="W382" s="129" t="s">
        <v>53</v>
      </c>
      <c r="X382" s="204"/>
      <c r="Y382" s="204"/>
    </row>
    <row r="383" spans="2:25" x14ac:dyDescent="0.15">
      <c r="B383" s="269"/>
      <c r="C383" s="5">
        <v>380</v>
      </c>
      <c r="D383" s="5">
        <v>380</v>
      </c>
      <c r="E383" s="3">
        <v>7</v>
      </c>
      <c r="F383" s="3">
        <v>8</v>
      </c>
      <c r="G383" s="264" t="s">
        <v>5061</v>
      </c>
      <c r="H383" s="127" t="s">
        <v>4817</v>
      </c>
      <c r="I383" s="127" t="s">
        <v>4915</v>
      </c>
      <c r="J383" s="126"/>
      <c r="K383" s="355" t="s">
        <v>5062</v>
      </c>
      <c r="L383" s="15"/>
      <c r="M383" s="15" t="s">
        <v>4852</v>
      </c>
      <c r="N383" s="15"/>
      <c r="O383" s="15" t="s">
        <v>13</v>
      </c>
      <c r="P383" s="15"/>
      <c r="Q383" s="15"/>
      <c r="R383" s="331" t="s">
        <v>4821</v>
      </c>
      <c r="S383" s="15"/>
      <c r="T383" s="15"/>
      <c r="U383" s="15" t="s">
        <v>50</v>
      </c>
      <c r="V383" s="15"/>
      <c r="W383" s="129" t="s">
        <v>53</v>
      </c>
      <c r="X383" s="204"/>
      <c r="Y383" s="204"/>
    </row>
    <row r="384" spans="2:25" s="70" customFormat="1" x14ac:dyDescent="0.15">
      <c r="B384" s="352"/>
      <c r="C384" s="353">
        <v>381</v>
      </c>
      <c r="D384" s="353">
        <v>381</v>
      </c>
      <c r="E384" s="206">
        <v>7</v>
      </c>
      <c r="F384" s="206">
        <v>4</v>
      </c>
      <c r="G384" s="264" t="s">
        <v>4945</v>
      </c>
      <c r="H384" s="267" t="s">
        <v>4817</v>
      </c>
      <c r="I384" s="267" t="s">
        <v>4833</v>
      </c>
      <c r="J384" s="268"/>
      <c r="K384" s="355" t="s">
        <v>5063</v>
      </c>
      <c r="L384" s="212"/>
      <c r="M384" s="212" t="s">
        <v>4815</v>
      </c>
      <c r="N384" s="212" t="s">
        <v>5064</v>
      </c>
      <c r="O384" s="212" t="s">
        <v>4829</v>
      </c>
      <c r="P384" s="212"/>
      <c r="Q384" s="212"/>
      <c r="R384" s="358" t="s">
        <v>4821</v>
      </c>
      <c r="S384" s="212"/>
      <c r="T384" s="212"/>
      <c r="U384" s="212" t="s">
        <v>50</v>
      </c>
      <c r="V384" s="212"/>
      <c r="W384" s="213" t="s">
        <v>53</v>
      </c>
      <c r="X384" s="214"/>
      <c r="Y384" s="214"/>
    </row>
    <row r="385" spans="2:25" x14ac:dyDescent="0.15">
      <c r="B385" s="269"/>
      <c r="C385" s="5">
        <v>382</v>
      </c>
      <c r="D385" s="5">
        <v>382</v>
      </c>
      <c r="E385" s="3">
        <v>7</v>
      </c>
      <c r="F385" s="3">
        <v>13</v>
      </c>
      <c r="G385" s="264" t="s">
        <v>5065</v>
      </c>
      <c r="H385" s="127" t="s">
        <v>4817</v>
      </c>
      <c r="I385" s="127" t="s">
        <v>4818</v>
      </c>
      <c r="J385" s="126"/>
      <c r="K385" s="355" t="s">
        <v>5066</v>
      </c>
      <c r="L385" s="15"/>
      <c r="M385" s="15" t="s">
        <v>4831</v>
      </c>
      <c r="N385" s="15"/>
      <c r="O385" s="15" t="s">
        <v>13</v>
      </c>
      <c r="P385" s="15"/>
      <c r="Q385" s="15"/>
      <c r="R385" s="331" t="s">
        <v>4821</v>
      </c>
      <c r="S385" s="15"/>
      <c r="T385" s="15"/>
      <c r="U385" s="15" t="s">
        <v>50</v>
      </c>
      <c r="V385" s="15"/>
      <c r="W385" s="129" t="s">
        <v>53</v>
      </c>
      <c r="X385" s="204"/>
      <c r="Y385" s="204"/>
    </row>
    <row r="386" spans="2:25" x14ac:dyDescent="0.15">
      <c r="B386" s="269"/>
      <c r="C386" s="5">
        <v>383</v>
      </c>
      <c r="D386" s="5">
        <v>383</v>
      </c>
      <c r="E386" s="3">
        <v>7</v>
      </c>
      <c r="F386" s="3">
        <v>12</v>
      </c>
      <c r="G386" s="264" t="s">
        <v>5067</v>
      </c>
      <c r="H386" s="127" t="s">
        <v>4817</v>
      </c>
      <c r="I386" s="127" t="s">
        <v>4833</v>
      </c>
      <c r="J386" s="126"/>
      <c r="K386" s="355" t="s">
        <v>5068</v>
      </c>
      <c r="L386" s="15"/>
      <c r="M386" s="15" t="s">
        <v>4815</v>
      </c>
      <c r="N386" s="15" t="s">
        <v>5069</v>
      </c>
      <c r="O386" s="15" t="s">
        <v>12</v>
      </c>
      <c r="P386" s="15"/>
      <c r="Q386" s="15"/>
      <c r="R386" s="331" t="s">
        <v>4821</v>
      </c>
      <c r="S386" s="15"/>
      <c r="T386" s="15" t="s">
        <v>4822</v>
      </c>
      <c r="U386" s="15" t="s">
        <v>50</v>
      </c>
      <c r="V386" s="15"/>
      <c r="W386" s="129" t="s">
        <v>53</v>
      </c>
      <c r="X386" s="204"/>
      <c r="Y386" s="204"/>
    </row>
    <row r="387" spans="2:25" x14ac:dyDescent="0.15">
      <c r="B387" s="269"/>
      <c r="C387" s="5">
        <v>384</v>
      </c>
      <c r="D387" s="5">
        <v>384</v>
      </c>
      <c r="E387" s="3">
        <v>7</v>
      </c>
      <c r="F387" s="3">
        <v>2</v>
      </c>
      <c r="G387" s="264" t="s">
        <v>5070</v>
      </c>
      <c r="H387" s="127" t="s">
        <v>140</v>
      </c>
      <c r="I387" s="127" t="s">
        <v>260</v>
      </c>
      <c r="J387" s="126"/>
      <c r="K387" s="355" t="s">
        <v>5071</v>
      </c>
      <c r="L387" s="15"/>
      <c r="M387" s="15" t="s">
        <v>4814</v>
      </c>
      <c r="N387" s="15"/>
      <c r="O387" s="15" t="s">
        <v>13</v>
      </c>
      <c r="P387" s="15"/>
      <c r="Q387" s="15"/>
      <c r="R387" s="331" t="s">
        <v>4821</v>
      </c>
      <c r="S387" s="15"/>
      <c r="T387" s="15"/>
      <c r="U387" s="15" t="s">
        <v>50</v>
      </c>
      <c r="V387" s="15"/>
      <c r="W387" s="129" t="s">
        <v>53</v>
      </c>
      <c r="X387" s="204"/>
      <c r="Y387" s="204"/>
    </row>
    <row r="388" spans="2:25" x14ac:dyDescent="0.15">
      <c r="B388" s="269"/>
      <c r="C388" s="5">
        <v>385</v>
      </c>
      <c r="D388" s="5">
        <v>385</v>
      </c>
      <c r="E388" s="3">
        <v>6</v>
      </c>
      <c r="F388" s="3">
        <v>30</v>
      </c>
      <c r="G388" s="264" t="s">
        <v>4832</v>
      </c>
      <c r="H388" s="127" t="s">
        <v>4837</v>
      </c>
      <c r="I388" s="127" t="s">
        <v>5072</v>
      </c>
      <c r="J388" s="126"/>
      <c r="K388" s="355" t="s">
        <v>5073</v>
      </c>
      <c r="L388" s="15"/>
      <c r="M388" s="15" t="s">
        <v>4815</v>
      </c>
      <c r="N388" s="15" t="s">
        <v>5074</v>
      </c>
      <c r="O388" s="15" t="s">
        <v>13</v>
      </c>
      <c r="P388" s="15"/>
      <c r="Q388" s="15"/>
      <c r="R388" s="331" t="s">
        <v>4821</v>
      </c>
      <c r="S388" s="15"/>
      <c r="T388" s="15"/>
      <c r="U388" s="15" t="s">
        <v>50</v>
      </c>
      <c r="V388" s="15"/>
      <c r="W388" s="129" t="s">
        <v>157</v>
      </c>
      <c r="X388" s="204"/>
      <c r="Y388" s="204"/>
    </row>
    <row r="389" spans="2:25" x14ac:dyDescent="0.15">
      <c r="B389" s="269"/>
      <c r="C389" s="5">
        <v>386</v>
      </c>
      <c r="D389" s="5">
        <v>386</v>
      </c>
      <c r="E389" s="3">
        <v>7</v>
      </c>
      <c r="F389" s="3">
        <v>4</v>
      </c>
      <c r="G389" s="264" t="s">
        <v>5045</v>
      </c>
      <c r="H389" s="127" t="s">
        <v>4837</v>
      </c>
      <c r="I389" s="127" t="s">
        <v>4838</v>
      </c>
      <c r="J389" s="126"/>
      <c r="K389" s="355" t="s">
        <v>5075</v>
      </c>
      <c r="L389" s="15"/>
      <c r="M389" s="15" t="s">
        <v>5055</v>
      </c>
      <c r="N389" s="15" t="s">
        <v>5076</v>
      </c>
      <c r="O389" s="15" t="s">
        <v>13</v>
      </c>
      <c r="P389" s="15"/>
      <c r="Q389" s="15"/>
      <c r="R389" s="331" t="s">
        <v>4821</v>
      </c>
      <c r="S389" s="15"/>
      <c r="T389" s="15"/>
      <c r="U389" s="15" t="s">
        <v>50</v>
      </c>
      <c r="V389" s="15"/>
      <c r="W389" s="129" t="s">
        <v>158</v>
      </c>
      <c r="X389" s="204"/>
      <c r="Y389" s="204"/>
    </row>
    <row r="390" spans="2:25" x14ac:dyDescent="0.15">
      <c r="B390" s="269"/>
      <c r="C390" s="5">
        <v>387</v>
      </c>
      <c r="D390" s="5">
        <v>387</v>
      </c>
      <c r="E390" s="3">
        <v>7</v>
      </c>
      <c r="F390" s="3">
        <v>3</v>
      </c>
      <c r="G390" s="264" t="s">
        <v>5077</v>
      </c>
      <c r="H390" s="127" t="s">
        <v>140</v>
      </c>
      <c r="I390" s="127" t="s">
        <v>4991</v>
      </c>
      <c r="J390" s="126"/>
      <c r="K390" s="355" t="s">
        <v>5078</v>
      </c>
      <c r="L390" s="15"/>
      <c r="M390" s="15" t="s">
        <v>4859</v>
      </c>
      <c r="N390" s="15"/>
      <c r="O390" s="15" t="s">
        <v>4829</v>
      </c>
      <c r="P390" s="15"/>
      <c r="Q390" s="15"/>
      <c r="R390" s="331" t="s">
        <v>4821</v>
      </c>
      <c r="S390" s="15"/>
      <c r="T390" s="15"/>
      <c r="U390" s="212" t="s">
        <v>50</v>
      </c>
      <c r="V390" s="15"/>
      <c r="W390" s="129" t="s">
        <v>53</v>
      </c>
      <c r="X390" s="204"/>
      <c r="Y390" s="204"/>
    </row>
    <row r="391" spans="2:25" x14ac:dyDescent="0.15">
      <c r="B391" s="269"/>
      <c r="C391" s="5">
        <v>388</v>
      </c>
      <c r="D391" s="5">
        <v>388</v>
      </c>
      <c r="E391" s="3">
        <v>7</v>
      </c>
      <c r="F391" s="3">
        <v>3</v>
      </c>
      <c r="G391" s="264" t="s">
        <v>5079</v>
      </c>
      <c r="H391" s="127" t="s">
        <v>140</v>
      </c>
      <c r="I391" s="127" t="s">
        <v>260</v>
      </c>
      <c r="J391" s="126"/>
      <c r="K391" s="355" t="s">
        <v>5080</v>
      </c>
      <c r="L391" s="15"/>
      <c r="M391" s="15" t="s">
        <v>4814</v>
      </c>
      <c r="N391" s="15"/>
      <c r="O391" s="15" t="s">
        <v>11</v>
      </c>
      <c r="P391" s="15"/>
      <c r="Q391" s="15"/>
      <c r="R391" s="331" t="s">
        <v>4821</v>
      </c>
      <c r="S391" s="15"/>
      <c r="T391" s="15"/>
      <c r="U391" s="15" t="s">
        <v>50</v>
      </c>
      <c r="V391" s="15"/>
      <c r="W391" s="129" t="s">
        <v>53</v>
      </c>
      <c r="X391" s="204"/>
      <c r="Y391" s="204"/>
    </row>
    <row r="392" spans="2:25" x14ac:dyDescent="0.15">
      <c r="B392" s="269"/>
      <c r="C392" s="5">
        <v>389</v>
      </c>
      <c r="D392" s="5">
        <v>389</v>
      </c>
      <c r="E392" s="3">
        <v>7</v>
      </c>
      <c r="F392" s="3">
        <v>3</v>
      </c>
      <c r="G392" s="264" t="s">
        <v>5081</v>
      </c>
      <c r="H392" s="127" t="s">
        <v>138</v>
      </c>
      <c r="I392" s="127" t="s">
        <v>4957</v>
      </c>
      <c r="J392" s="126"/>
      <c r="K392" s="355" t="s">
        <v>5082</v>
      </c>
      <c r="L392" s="15"/>
      <c r="M392" s="212" t="s">
        <v>4831</v>
      </c>
      <c r="N392" s="15"/>
      <c r="O392" s="15" t="s">
        <v>13</v>
      </c>
      <c r="P392" s="15"/>
      <c r="Q392" s="15"/>
      <c r="R392" s="331"/>
      <c r="S392" s="15" t="s">
        <v>5048</v>
      </c>
      <c r="T392" s="15"/>
      <c r="U392" s="15" t="s">
        <v>50</v>
      </c>
      <c r="V392" s="15"/>
      <c r="W392" s="129" t="s">
        <v>53</v>
      </c>
      <c r="X392" s="204"/>
      <c r="Y392" s="204"/>
    </row>
    <row r="393" spans="2:25" x14ac:dyDescent="0.15">
      <c r="B393" s="269"/>
      <c r="C393" s="5">
        <v>390</v>
      </c>
      <c r="D393" s="5">
        <v>390</v>
      </c>
      <c r="E393" s="3">
        <v>7</v>
      </c>
      <c r="F393" s="3">
        <v>3</v>
      </c>
      <c r="G393" s="264" t="s">
        <v>4829</v>
      </c>
      <c r="H393" s="127" t="s">
        <v>138</v>
      </c>
      <c r="I393" s="127" t="s">
        <v>4891</v>
      </c>
      <c r="J393" s="126"/>
      <c r="K393" s="355" t="s">
        <v>5083</v>
      </c>
      <c r="L393" s="15"/>
      <c r="M393" s="15" t="s">
        <v>4852</v>
      </c>
      <c r="N393" s="15"/>
      <c r="O393" s="15" t="s">
        <v>4829</v>
      </c>
      <c r="P393" s="15"/>
      <c r="Q393" s="15"/>
      <c r="R393" s="331" t="s">
        <v>4821</v>
      </c>
      <c r="S393" s="15"/>
      <c r="T393" s="15" t="s">
        <v>4822</v>
      </c>
      <c r="U393" s="15" t="s">
        <v>50</v>
      </c>
      <c r="V393" s="15"/>
      <c r="W393" s="129" t="s">
        <v>53</v>
      </c>
      <c r="X393" s="204"/>
      <c r="Y393" s="204"/>
    </row>
    <row r="394" spans="2:25" x14ac:dyDescent="0.15">
      <c r="B394" s="269"/>
      <c r="C394" s="5">
        <v>391</v>
      </c>
      <c r="D394" s="5">
        <v>391</v>
      </c>
      <c r="E394" s="3">
        <v>7</v>
      </c>
      <c r="F394" s="3">
        <v>7</v>
      </c>
      <c r="G394" s="264" t="s">
        <v>5084</v>
      </c>
      <c r="H394" s="127" t="s">
        <v>138</v>
      </c>
      <c r="I394" s="127" t="s">
        <v>4891</v>
      </c>
      <c r="J394" s="126"/>
      <c r="K394" s="355" t="s">
        <v>5085</v>
      </c>
      <c r="L394" s="15"/>
      <c r="M394" s="15" t="s">
        <v>4814</v>
      </c>
      <c r="N394" s="15"/>
      <c r="O394" s="15" t="s">
        <v>143</v>
      </c>
      <c r="P394" s="15"/>
      <c r="Q394" s="15"/>
      <c r="R394" s="358" t="s">
        <v>4821</v>
      </c>
      <c r="S394" s="212"/>
      <c r="T394" s="212" t="s">
        <v>4822</v>
      </c>
      <c r="U394" s="212" t="s">
        <v>50</v>
      </c>
      <c r="V394" s="212"/>
      <c r="W394" s="213" t="s">
        <v>53</v>
      </c>
      <c r="X394" s="204"/>
      <c r="Y394" s="204"/>
    </row>
    <row r="395" spans="2:25" x14ac:dyDescent="0.15">
      <c r="B395" s="269"/>
      <c r="C395" s="5">
        <v>392</v>
      </c>
      <c r="D395" s="5">
        <v>392</v>
      </c>
      <c r="E395" s="3">
        <v>7</v>
      </c>
      <c r="F395" s="3">
        <v>7</v>
      </c>
      <c r="G395" s="264" t="s">
        <v>5086</v>
      </c>
      <c r="H395" s="127" t="s">
        <v>138</v>
      </c>
      <c r="I395" s="127" t="s">
        <v>4891</v>
      </c>
      <c r="J395" s="126"/>
      <c r="K395" s="355" t="s">
        <v>5087</v>
      </c>
      <c r="L395" s="15"/>
      <c r="M395" s="15" t="s">
        <v>4815</v>
      </c>
      <c r="N395" s="15" t="s">
        <v>5088</v>
      </c>
      <c r="O395" s="15" t="s">
        <v>13</v>
      </c>
      <c r="P395" s="15"/>
      <c r="Q395" s="15"/>
      <c r="R395" s="331" t="s">
        <v>4821</v>
      </c>
      <c r="S395" s="15"/>
      <c r="T395" s="15"/>
      <c r="U395" s="15" t="s">
        <v>50</v>
      </c>
      <c r="V395" s="15"/>
      <c r="W395" s="129" t="s">
        <v>53</v>
      </c>
      <c r="X395" s="204"/>
      <c r="Y395" s="204"/>
    </row>
    <row r="396" spans="2:25" x14ac:dyDescent="0.15">
      <c r="B396" s="269"/>
      <c r="C396" s="5">
        <v>393</v>
      </c>
      <c r="D396" s="5">
        <v>393</v>
      </c>
      <c r="E396" s="3">
        <v>7</v>
      </c>
      <c r="F396" s="3">
        <v>8</v>
      </c>
      <c r="G396" s="264" t="s">
        <v>5089</v>
      </c>
      <c r="H396" s="127" t="s">
        <v>138</v>
      </c>
      <c r="I396" s="127" t="s">
        <v>4891</v>
      </c>
      <c r="J396" s="126"/>
      <c r="K396" s="355" t="s">
        <v>5090</v>
      </c>
      <c r="L396" s="15"/>
      <c r="M396" s="15" t="s">
        <v>4831</v>
      </c>
      <c r="N396" s="15"/>
      <c r="O396" s="15" t="s">
        <v>13</v>
      </c>
      <c r="P396" s="15"/>
      <c r="Q396" s="15"/>
      <c r="R396" s="331" t="s">
        <v>4821</v>
      </c>
      <c r="S396" s="15"/>
      <c r="T396" s="15"/>
      <c r="U396" s="212" t="s">
        <v>50</v>
      </c>
      <c r="V396" s="15"/>
      <c r="W396" s="129" t="s">
        <v>53</v>
      </c>
      <c r="X396" s="204"/>
      <c r="Y396" s="204"/>
    </row>
    <row r="397" spans="2:25" x14ac:dyDescent="0.15">
      <c r="B397" s="269"/>
      <c r="C397" s="5">
        <v>394</v>
      </c>
      <c r="D397" s="5">
        <v>394</v>
      </c>
      <c r="E397" s="3">
        <v>7</v>
      </c>
      <c r="F397" s="3">
        <v>10</v>
      </c>
      <c r="G397" s="264" t="s">
        <v>5091</v>
      </c>
      <c r="H397" s="127" t="s">
        <v>138</v>
      </c>
      <c r="I397" s="127" t="s">
        <v>4891</v>
      </c>
      <c r="J397" s="126"/>
      <c r="K397" s="355" t="s">
        <v>5092</v>
      </c>
      <c r="L397" s="15"/>
      <c r="M397" s="15" t="s">
        <v>4815</v>
      </c>
      <c r="N397" s="15" t="s">
        <v>5093</v>
      </c>
      <c r="O397" s="15" t="s">
        <v>13</v>
      </c>
      <c r="P397" s="15"/>
      <c r="Q397" s="15"/>
      <c r="R397" s="331" t="s">
        <v>5094</v>
      </c>
      <c r="S397" s="15"/>
      <c r="T397" s="15" t="s">
        <v>4822</v>
      </c>
      <c r="U397" s="15" t="s">
        <v>50</v>
      </c>
      <c r="V397" s="15"/>
      <c r="W397" s="129" t="s">
        <v>53</v>
      </c>
      <c r="X397" s="204"/>
      <c r="Y397" s="204"/>
    </row>
    <row r="398" spans="2:25" x14ac:dyDescent="0.15">
      <c r="B398" s="269"/>
      <c r="C398" s="5">
        <v>395</v>
      </c>
      <c r="D398" s="5">
        <v>395</v>
      </c>
      <c r="E398" s="3">
        <v>7</v>
      </c>
      <c r="F398" s="3">
        <v>3</v>
      </c>
      <c r="G398" s="264" t="s">
        <v>5095</v>
      </c>
      <c r="H398" s="127" t="s">
        <v>4817</v>
      </c>
      <c r="I398" s="127" t="s">
        <v>4818</v>
      </c>
      <c r="J398" s="126"/>
      <c r="K398" s="355" t="s">
        <v>5096</v>
      </c>
      <c r="L398" s="15"/>
      <c r="M398" s="15" t="s">
        <v>5097</v>
      </c>
      <c r="N398" s="15"/>
      <c r="O398" s="15" t="s">
        <v>143</v>
      </c>
      <c r="P398" s="15"/>
      <c r="Q398" s="15"/>
      <c r="R398" s="15" t="s">
        <v>44</v>
      </c>
      <c r="S398" s="15"/>
      <c r="T398" s="15"/>
      <c r="U398" s="15" t="s">
        <v>50</v>
      </c>
      <c r="V398" s="15"/>
      <c r="W398" s="129" t="s">
        <v>53</v>
      </c>
      <c r="X398" s="204"/>
      <c r="Y398" s="204"/>
    </row>
    <row r="399" spans="2:25" x14ac:dyDescent="0.15">
      <c r="B399" s="269"/>
      <c r="C399" s="5">
        <v>396</v>
      </c>
      <c r="D399" s="5">
        <v>396</v>
      </c>
      <c r="E399" s="3">
        <v>7</v>
      </c>
      <c r="F399" s="3">
        <v>6</v>
      </c>
      <c r="G399" s="264" t="s">
        <v>5098</v>
      </c>
      <c r="H399" s="127" t="s">
        <v>4817</v>
      </c>
      <c r="I399" s="127" t="s">
        <v>4833</v>
      </c>
      <c r="J399" s="126"/>
      <c r="K399" s="355" t="s">
        <v>5099</v>
      </c>
      <c r="L399" s="15"/>
      <c r="M399" s="15" t="s">
        <v>4831</v>
      </c>
      <c r="N399" s="15"/>
      <c r="O399" s="15" t="s">
        <v>4829</v>
      </c>
      <c r="P399" s="15"/>
      <c r="Q399" s="15"/>
      <c r="R399" s="15" t="s">
        <v>4821</v>
      </c>
      <c r="S399" s="15"/>
      <c r="T399" s="15" t="s">
        <v>4822</v>
      </c>
      <c r="U399" s="15" t="s">
        <v>50</v>
      </c>
      <c r="V399" s="15"/>
      <c r="W399" s="129" t="s">
        <v>53</v>
      </c>
      <c r="X399" s="204"/>
      <c r="Y399" s="204"/>
    </row>
    <row r="400" spans="2:25" x14ac:dyDescent="0.15">
      <c r="B400" s="269"/>
      <c r="C400" s="5">
        <v>397</v>
      </c>
      <c r="D400" s="5">
        <v>397</v>
      </c>
      <c r="E400" s="3">
        <v>7</v>
      </c>
      <c r="F400" s="3">
        <v>4</v>
      </c>
      <c r="G400" s="264" t="s">
        <v>5100</v>
      </c>
      <c r="H400" s="127" t="s">
        <v>4837</v>
      </c>
      <c r="I400" s="127" t="s">
        <v>160</v>
      </c>
      <c r="J400" s="126"/>
      <c r="K400" s="355" t="s">
        <v>5101</v>
      </c>
      <c r="L400" s="15"/>
      <c r="M400" s="15" t="s">
        <v>4814</v>
      </c>
      <c r="N400" s="15"/>
      <c r="O400" s="15" t="s">
        <v>11</v>
      </c>
      <c r="P400" s="15"/>
      <c r="Q400" s="15"/>
      <c r="R400" s="15" t="s">
        <v>4821</v>
      </c>
      <c r="S400" s="15"/>
      <c r="T400" s="15"/>
      <c r="U400" s="15" t="s">
        <v>50</v>
      </c>
      <c r="V400" s="15"/>
      <c r="W400" s="129" t="s">
        <v>53</v>
      </c>
      <c r="X400" s="204"/>
      <c r="Y400" s="204"/>
    </row>
    <row r="401" spans="2:25" x14ac:dyDescent="0.15">
      <c r="B401" s="269"/>
      <c r="C401" s="5">
        <v>398</v>
      </c>
      <c r="D401" s="5">
        <v>398</v>
      </c>
      <c r="E401" s="3">
        <v>7</v>
      </c>
      <c r="F401" s="3">
        <v>3</v>
      </c>
      <c r="G401" s="264" t="s">
        <v>5102</v>
      </c>
      <c r="H401" s="127" t="s">
        <v>140</v>
      </c>
      <c r="I401" s="127" t="s">
        <v>260</v>
      </c>
      <c r="J401" s="126"/>
      <c r="K401" s="355" t="s">
        <v>5050</v>
      </c>
      <c r="L401" s="15"/>
      <c r="M401" s="15" t="s">
        <v>4814</v>
      </c>
      <c r="N401" s="15"/>
      <c r="O401" s="15" t="s">
        <v>13</v>
      </c>
      <c r="P401" s="15"/>
      <c r="Q401" s="15"/>
      <c r="R401" s="15" t="s">
        <v>4821</v>
      </c>
      <c r="S401" s="15"/>
      <c r="T401" s="15"/>
      <c r="U401" s="15" t="s">
        <v>50</v>
      </c>
      <c r="V401" s="15"/>
      <c r="W401" s="129" t="s">
        <v>53</v>
      </c>
      <c r="X401" s="204"/>
      <c r="Y401" s="204"/>
    </row>
    <row r="402" spans="2:25" x14ac:dyDescent="0.15">
      <c r="B402" s="269"/>
      <c r="C402" s="5">
        <v>399</v>
      </c>
      <c r="D402" s="5">
        <v>399</v>
      </c>
      <c r="E402" s="3">
        <v>7</v>
      </c>
      <c r="F402" s="3">
        <v>5</v>
      </c>
      <c r="G402" s="264" t="s">
        <v>4840</v>
      </c>
      <c r="H402" s="127" t="s">
        <v>140</v>
      </c>
      <c r="I402" s="127" t="s">
        <v>260</v>
      </c>
      <c r="J402" s="126"/>
      <c r="K402" s="355" t="s">
        <v>5078</v>
      </c>
      <c r="L402" s="15"/>
      <c r="M402" s="15" t="s">
        <v>4859</v>
      </c>
      <c r="N402" s="15"/>
      <c r="O402" s="15" t="s">
        <v>4829</v>
      </c>
      <c r="P402" s="15"/>
      <c r="Q402" s="15"/>
      <c r="R402" s="15" t="s">
        <v>4821</v>
      </c>
      <c r="S402" s="15"/>
      <c r="T402" s="15"/>
      <c r="U402" s="15" t="s">
        <v>50</v>
      </c>
      <c r="V402" s="15"/>
      <c r="W402" s="129" t="s">
        <v>53</v>
      </c>
      <c r="X402" s="204"/>
      <c r="Y402" s="204"/>
    </row>
    <row r="403" spans="2:25" x14ac:dyDescent="0.15">
      <c r="B403" s="269"/>
      <c r="C403" s="5">
        <v>400</v>
      </c>
      <c r="D403" s="5">
        <v>400</v>
      </c>
      <c r="E403" s="3">
        <v>7</v>
      </c>
      <c r="F403" s="3">
        <v>4</v>
      </c>
      <c r="G403" s="264" t="s">
        <v>5103</v>
      </c>
      <c r="H403" s="127" t="s">
        <v>4817</v>
      </c>
      <c r="I403" s="127" t="s">
        <v>4908</v>
      </c>
      <c r="J403" s="126"/>
      <c r="K403" s="355" t="s">
        <v>5104</v>
      </c>
      <c r="L403" s="15"/>
      <c r="M403" s="15" t="s">
        <v>4814</v>
      </c>
      <c r="N403" s="15"/>
      <c r="O403" s="15" t="s">
        <v>4829</v>
      </c>
      <c r="P403" s="15"/>
      <c r="Q403" s="15"/>
      <c r="R403" s="15" t="s">
        <v>4821</v>
      </c>
      <c r="S403" s="15"/>
      <c r="T403" s="15"/>
      <c r="U403" s="15" t="s">
        <v>50</v>
      </c>
      <c r="V403" s="15"/>
      <c r="W403" s="129" t="s">
        <v>53</v>
      </c>
      <c r="X403" s="204"/>
      <c r="Y403" s="204"/>
    </row>
    <row r="404" spans="2:25" x14ac:dyDescent="0.15">
      <c r="B404" s="269"/>
      <c r="C404" s="5">
        <v>401</v>
      </c>
      <c r="D404" s="5">
        <v>401</v>
      </c>
      <c r="E404" s="3">
        <v>7</v>
      </c>
      <c r="F404" s="3">
        <v>5</v>
      </c>
      <c r="G404" s="264" t="s">
        <v>4823</v>
      </c>
      <c r="H404" s="127" t="s">
        <v>4817</v>
      </c>
      <c r="I404" s="127" t="s">
        <v>4908</v>
      </c>
      <c r="J404" s="126"/>
      <c r="K404" s="355" t="s">
        <v>5105</v>
      </c>
      <c r="L404" s="15"/>
      <c r="M404" s="15" t="s">
        <v>4815</v>
      </c>
      <c r="N404" s="15" t="s">
        <v>4829</v>
      </c>
      <c r="O404" s="15" t="s">
        <v>4829</v>
      </c>
      <c r="P404" s="15"/>
      <c r="Q404" s="15"/>
      <c r="R404" s="15" t="s">
        <v>4821</v>
      </c>
      <c r="S404" s="15"/>
      <c r="T404" s="15" t="s">
        <v>4938</v>
      </c>
      <c r="U404" s="15" t="s">
        <v>50</v>
      </c>
      <c r="V404" s="15"/>
      <c r="W404" s="129" t="s">
        <v>53</v>
      </c>
      <c r="X404" s="204"/>
      <c r="Y404" s="204"/>
    </row>
    <row r="405" spans="2:25" x14ac:dyDescent="0.15">
      <c r="B405" s="269"/>
      <c r="C405" s="5">
        <v>402</v>
      </c>
      <c r="D405" s="5">
        <v>402</v>
      </c>
      <c r="E405" s="3">
        <v>6</v>
      </c>
      <c r="F405" s="3">
        <v>27</v>
      </c>
      <c r="G405" s="264" t="s">
        <v>5106</v>
      </c>
      <c r="H405" s="127" t="s">
        <v>4817</v>
      </c>
      <c r="I405" s="127" t="s">
        <v>4908</v>
      </c>
      <c r="J405" s="126"/>
      <c r="K405" s="355" t="s">
        <v>5107</v>
      </c>
      <c r="L405" s="15"/>
      <c r="M405" s="15" t="s">
        <v>4814</v>
      </c>
      <c r="N405" s="15"/>
      <c r="O405" s="15" t="s">
        <v>13</v>
      </c>
      <c r="P405" s="15"/>
      <c r="Q405" s="15"/>
      <c r="R405" s="15" t="s">
        <v>4815</v>
      </c>
      <c r="S405" s="15"/>
      <c r="T405" s="15" t="s">
        <v>4926</v>
      </c>
      <c r="U405" s="15" t="s">
        <v>50</v>
      </c>
      <c r="V405" s="15"/>
      <c r="W405" s="129" t="s">
        <v>53</v>
      </c>
      <c r="X405" s="204"/>
      <c r="Y405" s="204"/>
    </row>
    <row r="406" spans="2:25" x14ac:dyDescent="0.15">
      <c r="B406" s="269"/>
      <c r="C406" s="5">
        <v>403</v>
      </c>
      <c r="D406" s="5">
        <v>403</v>
      </c>
      <c r="E406" s="3">
        <v>7</v>
      </c>
      <c r="F406" s="3">
        <v>4</v>
      </c>
      <c r="G406" s="264" t="s">
        <v>5108</v>
      </c>
      <c r="H406" s="127" t="s">
        <v>140</v>
      </c>
      <c r="I406" s="127" t="s">
        <v>260</v>
      </c>
      <c r="J406" s="126"/>
      <c r="K406" s="355" t="s">
        <v>5109</v>
      </c>
      <c r="L406" s="15"/>
      <c r="M406" s="15" t="s">
        <v>4815</v>
      </c>
      <c r="N406" s="15"/>
      <c r="O406" s="15" t="s">
        <v>4829</v>
      </c>
      <c r="P406" s="15"/>
      <c r="Q406" s="15"/>
      <c r="R406" s="15" t="s">
        <v>4821</v>
      </c>
      <c r="S406" s="15"/>
      <c r="T406" s="15"/>
      <c r="U406" s="15" t="s">
        <v>50</v>
      </c>
      <c r="V406" s="15"/>
      <c r="W406" s="129" t="s">
        <v>53</v>
      </c>
      <c r="X406" s="204"/>
      <c r="Y406" s="204"/>
    </row>
    <row r="407" spans="2:25" x14ac:dyDescent="0.15">
      <c r="B407" s="269"/>
      <c r="C407" s="353">
        <v>404</v>
      </c>
      <c r="D407" s="5">
        <v>404</v>
      </c>
      <c r="E407" s="3">
        <v>7</v>
      </c>
      <c r="F407" s="3">
        <v>25</v>
      </c>
      <c r="G407" s="264" t="s">
        <v>5110</v>
      </c>
      <c r="H407" s="127" t="s">
        <v>5111</v>
      </c>
      <c r="I407" s="127" t="s">
        <v>5112</v>
      </c>
      <c r="J407" s="126"/>
      <c r="K407" s="355" t="s">
        <v>5113</v>
      </c>
      <c r="L407" s="15"/>
      <c r="M407" s="15" t="s">
        <v>5114</v>
      </c>
      <c r="N407" s="15"/>
      <c r="O407" s="15" t="s">
        <v>13</v>
      </c>
      <c r="P407" s="15"/>
      <c r="Q407" s="15"/>
      <c r="R407" s="15" t="s">
        <v>5115</v>
      </c>
      <c r="S407" s="15"/>
      <c r="T407" s="15" t="s">
        <v>5116</v>
      </c>
      <c r="U407" s="15" t="s">
        <v>50</v>
      </c>
      <c r="V407" s="15"/>
      <c r="W407" s="129" t="s">
        <v>53</v>
      </c>
      <c r="X407" s="204"/>
      <c r="Y407" s="204"/>
    </row>
    <row r="408" spans="2:25" x14ac:dyDescent="0.15">
      <c r="B408" s="269"/>
      <c r="C408" s="353">
        <v>405</v>
      </c>
      <c r="D408" s="5">
        <v>405</v>
      </c>
      <c r="E408" s="3">
        <v>7</v>
      </c>
      <c r="F408" s="3">
        <v>25</v>
      </c>
      <c r="G408" s="264" t="s">
        <v>5117</v>
      </c>
      <c r="H408" s="127" t="s">
        <v>138</v>
      </c>
      <c r="I408" s="127" t="s">
        <v>5118</v>
      </c>
      <c r="J408" s="126"/>
      <c r="K408" s="355" t="s">
        <v>5119</v>
      </c>
      <c r="L408" s="15"/>
      <c r="M408" s="15" t="s">
        <v>5120</v>
      </c>
      <c r="N408" s="15" t="s">
        <v>5121</v>
      </c>
      <c r="O408" s="15" t="s">
        <v>5122</v>
      </c>
      <c r="P408" s="15"/>
      <c r="Q408" s="15"/>
      <c r="R408" s="15"/>
      <c r="S408" s="15" t="s">
        <v>5123</v>
      </c>
      <c r="T408" s="15" t="s">
        <v>5121</v>
      </c>
      <c r="U408" s="15" t="s">
        <v>50</v>
      </c>
      <c r="V408" s="15"/>
      <c r="W408" s="129" t="s">
        <v>158</v>
      </c>
      <c r="X408" s="204"/>
      <c r="Y408" s="204"/>
    </row>
    <row r="409" spans="2:25" s="70" customFormat="1" x14ac:dyDescent="0.15">
      <c r="B409" s="352"/>
      <c r="C409" s="353">
        <v>406</v>
      </c>
      <c r="D409" s="353">
        <v>406</v>
      </c>
      <c r="E409" s="206">
        <v>7</v>
      </c>
      <c r="F409" s="206">
        <v>28</v>
      </c>
      <c r="G409" s="264" t="s">
        <v>5124</v>
      </c>
      <c r="H409" s="267" t="s">
        <v>138</v>
      </c>
      <c r="I409" s="267" t="s">
        <v>5112</v>
      </c>
      <c r="J409" s="268"/>
      <c r="K409" s="355" t="s">
        <v>5125</v>
      </c>
      <c r="L409" s="212"/>
      <c r="M409" s="212" t="s">
        <v>5126</v>
      </c>
      <c r="N409" s="212"/>
      <c r="O409" s="212" t="s">
        <v>143</v>
      </c>
      <c r="P409" s="212"/>
      <c r="Q409" s="212"/>
      <c r="R409" s="212" t="s">
        <v>5115</v>
      </c>
      <c r="S409" s="212"/>
      <c r="T409" s="212" t="s">
        <v>5116</v>
      </c>
      <c r="U409" s="212" t="s">
        <v>50</v>
      </c>
      <c r="V409" s="212"/>
      <c r="W409" s="213" t="s">
        <v>53</v>
      </c>
      <c r="X409" s="214"/>
      <c r="Y409" s="214"/>
    </row>
    <row r="410" spans="2:25" x14ac:dyDescent="0.15">
      <c r="B410" s="269"/>
      <c r="C410" s="353">
        <v>407</v>
      </c>
      <c r="D410" s="5">
        <v>407</v>
      </c>
      <c r="E410" s="3">
        <v>7</v>
      </c>
      <c r="F410" s="3">
        <v>23</v>
      </c>
      <c r="G410" s="264" t="s">
        <v>5127</v>
      </c>
      <c r="H410" s="127" t="s">
        <v>138</v>
      </c>
      <c r="I410" s="127" t="s">
        <v>5118</v>
      </c>
      <c r="J410" s="126"/>
      <c r="K410" s="355" t="s">
        <v>5128</v>
      </c>
      <c r="L410" s="15"/>
      <c r="M410" s="15" t="s">
        <v>24</v>
      </c>
      <c r="N410" s="15"/>
      <c r="O410" s="15" t="s">
        <v>5122</v>
      </c>
      <c r="P410" s="15"/>
      <c r="Q410" s="15"/>
      <c r="R410" s="15"/>
      <c r="S410" s="15" t="s">
        <v>46</v>
      </c>
      <c r="T410" s="15"/>
      <c r="U410" s="15" t="s">
        <v>50</v>
      </c>
      <c r="V410" s="15"/>
      <c r="W410" s="129" t="s">
        <v>53</v>
      </c>
      <c r="X410" s="204"/>
      <c r="Y410" s="204"/>
    </row>
    <row r="411" spans="2:25" x14ac:dyDescent="0.15">
      <c r="B411" s="269"/>
      <c r="C411" s="353">
        <v>408</v>
      </c>
      <c r="D411" s="5">
        <v>408</v>
      </c>
      <c r="E411" s="3">
        <v>7</v>
      </c>
      <c r="F411" s="3">
        <v>23</v>
      </c>
      <c r="G411" s="264" t="s">
        <v>5129</v>
      </c>
      <c r="H411" s="127" t="s">
        <v>138</v>
      </c>
      <c r="I411" s="127" t="s">
        <v>5130</v>
      </c>
      <c r="J411" s="126"/>
      <c r="K411" s="355" t="s">
        <v>5131</v>
      </c>
      <c r="L411" s="15"/>
      <c r="M411" s="15" t="s">
        <v>25</v>
      </c>
      <c r="N411" s="15"/>
      <c r="O411" s="15" t="s">
        <v>13</v>
      </c>
      <c r="P411" s="15"/>
      <c r="Q411" s="15"/>
      <c r="R411" s="15"/>
      <c r="S411" s="15" t="s">
        <v>46</v>
      </c>
      <c r="T411" s="15" t="s">
        <v>5132</v>
      </c>
      <c r="U411" s="15" t="s">
        <v>51</v>
      </c>
      <c r="V411" s="15" t="s">
        <v>5133</v>
      </c>
      <c r="W411" s="129" t="s">
        <v>53</v>
      </c>
      <c r="X411" s="204"/>
      <c r="Y411" s="204"/>
    </row>
    <row r="412" spans="2:25" x14ac:dyDescent="0.15">
      <c r="B412" s="269"/>
      <c r="C412" s="353">
        <v>409</v>
      </c>
      <c r="D412" s="5">
        <v>409</v>
      </c>
      <c r="E412" s="3">
        <v>7</v>
      </c>
      <c r="F412" s="3">
        <v>25</v>
      </c>
      <c r="G412" s="264" t="s">
        <v>5134</v>
      </c>
      <c r="H412" s="127" t="s">
        <v>138</v>
      </c>
      <c r="I412" s="127" t="s">
        <v>5135</v>
      </c>
      <c r="J412" s="126"/>
      <c r="K412" s="355" t="s">
        <v>5136</v>
      </c>
      <c r="L412" s="15"/>
      <c r="M412" s="15" t="s">
        <v>5137</v>
      </c>
      <c r="N412" s="15"/>
      <c r="O412" s="15" t="s">
        <v>13</v>
      </c>
      <c r="P412" s="15"/>
      <c r="Q412" s="15"/>
      <c r="R412" s="15" t="s">
        <v>5138</v>
      </c>
      <c r="S412" s="15"/>
      <c r="T412" s="15" t="s">
        <v>308</v>
      </c>
      <c r="U412" s="15" t="s">
        <v>50</v>
      </c>
      <c r="V412" s="15"/>
      <c r="W412" s="129" t="s">
        <v>53</v>
      </c>
      <c r="X412" s="204"/>
      <c r="Y412" s="204"/>
    </row>
    <row r="413" spans="2:25" x14ac:dyDescent="0.15">
      <c r="B413" s="269"/>
      <c r="C413" s="353">
        <v>410</v>
      </c>
      <c r="D413" s="5">
        <v>410</v>
      </c>
      <c r="E413" s="3">
        <v>7</v>
      </c>
      <c r="F413" s="3">
        <v>26</v>
      </c>
      <c r="G413" s="264" t="s">
        <v>5139</v>
      </c>
      <c r="H413" s="127" t="s">
        <v>137</v>
      </c>
      <c r="I413" s="127" t="s">
        <v>5140</v>
      </c>
      <c r="J413" s="126"/>
      <c r="K413" s="355" t="s">
        <v>5141</v>
      </c>
      <c r="L413" s="15"/>
      <c r="M413" s="15" t="s">
        <v>5142</v>
      </c>
      <c r="N413" s="15" t="s">
        <v>5143</v>
      </c>
      <c r="O413" s="15" t="s">
        <v>143</v>
      </c>
      <c r="P413" s="15"/>
      <c r="Q413" s="15"/>
      <c r="R413" s="15"/>
      <c r="S413" s="15" t="s">
        <v>5144</v>
      </c>
      <c r="T413" s="15" t="s">
        <v>5145</v>
      </c>
      <c r="U413" s="15" t="s">
        <v>50</v>
      </c>
      <c r="V413" s="15"/>
      <c r="W413" s="129" t="s">
        <v>53</v>
      </c>
      <c r="X413" s="204"/>
      <c r="Y413" s="204"/>
    </row>
    <row r="414" spans="2:25" x14ac:dyDescent="0.15">
      <c r="B414" s="269"/>
      <c r="C414" s="353">
        <v>411</v>
      </c>
      <c r="D414" s="5">
        <v>411</v>
      </c>
      <c r="E414" s="3">
        <v>7</v>
      </c>
      <c r="F414" s="3">
        <v>28</v>
      </c>
      <c r="G414" s="264" t="s">
        <v>5146</v>
      </c>
      <c r="H414" s="127" t="s">
        <v>137</v>
      </c>
      <c r="I414" s="127" t="s">
        <v>5140</v>
      </c>
      <c r="J414" s="126"/>
      <c r="K414" s="355" t="s">
        <v>5147</v>
      </c>
      <c r="L414" s="15"/>
      <c r="M414" s="15" t="s">
        <v>16</v>
      </c>
      <c r="N414" s="15" t="s">
        <v>5139</v>
      </c>
      <c r="O414" s="15" t="s">
        <v>143</v>
      </c>
      <c r="P414" s="15"/>
      <c r="Q414" s="15"/>
      <c r="R414" s="15" t="s">
        <v>16</v>
      </c>
      <c r="S414" s="15"/>
      <c r="T414" s="15" t="s">
        <v>5139</v>
      </c>
      <c r="U414" s="15" t="s">
        <v>50</v>
      </c>
      <c r="V414" s="15"/>
      <c r="W414" s="129" t="s">
        <v>53</v>
      </c>
      <c r="X414" s="204"/>
      <c r="Y414" s="204"/>
    </row>
    <row r="415" spans="2:25" x14ac:dyDescent="0.15">
      <c r="B415" s="269"/>
      <c r="C415" s="353">
        <v>412</v>
      </c>
      <c r="D415" s="5">
        <v>412</v>
      </c>
      <c r="E415" s="3">
        <v>7</v>
      </c>
      <c r="F415" s="3">
        <v>26</v>
      </c>
      <c r="G415" s="264" t="s">
        <v>5148</v>
      </c>
      <c r="H415" s="127" t="s">
        <v>140</v>
      </c>
      <c r="I415" s="127" t="s">
        <v>260</v>
      </c>
      <c r="J415" s="126"/>
      <c r="K415" s="355" t="s">
        <v>5149</v>
      </c>
      <c r="L415" s="15"/>
      <c r="M415" s="15" t="s">
        <v>5150</v>
      </c>
      <c r="N415" s="15" t="s">
        <v>5151</v>
      </c>
      <c r="O415" s="15" t="s">
        <v>143</v>
      </c>
      <c r="P415" s="15"/>
      <c r="Q415" s="15"/>
      <c r="R415" s="15"/>
      <c r="S415" s="15" t="s">
        <v>5144</v>
      </c>
      <c r="T415" s="15" t="s">
        <v>5152</v>
      </c>
      <c r="U415" s="15" t="s">
        <v>51</v>
      </c>
      <c r="V415" s="15"/>
      <c r="W415" s="129" t="s">
        <v>53</v>
      </c>
      <c r="X415" s="204"/>
      <c r="Y415" s="204"/>
    </row>
    <row r="416" spans="2:25" x14ac:dyDescent="0.15">
      <c r="B416" s="269"/>
      <c r="C416" s="353">
        <v>413</v>
      </c>
      <c r="D416" s="5">
        <v>413</v>
      </c>
      <c r="E416" s="3">
        <v>7</v>
      </c>
      <c r="F416" s="3">
        <v>26</v>
      </c>
      <c r="G416" s="264" t="s">
        <v>5153</v>
      </c>
      <c r="H416" s="127" t="s">
        <v>140</v>
      </c>
      <c r="I416" s="127" t="s">
        <v>260</v>
      </c>
      <c r="J416" s="126"/>
      <c r="K416" s="355" t="s">
        <v>5154</v>
      </c>
      <c r="L416" s="15"/>
      <c r="M416" s="15" t="s">
        <v>5150</v>
      </c>
      <c r="N416" s="15" t="s">
        <v>5151</v>
      </c>
      <c r="O416" s="15" t="s">
        <v>143</v>
      </c>
      <c r="P416" s="15"/>
      <c r="Q416" s="15"/>
      <c r="R416" s="15"/>
      <c r="S416" s="15" t="s">
        <v>3862</v>
      </c>
      <c r="T416" s="15" t="s">
        <v>5155</v>
      </c>
      <c r="U416" s="15" t="s">
        <v>51</v>
      </c>
      <c r="V416" s="15"/>
      <c r="W416" s="129" t="s">
        <v>53</v>
      </c>
      <c r="X416" s="204"/>
      <c r="Y416" s="204"/>
    </row>
    <row r="417" spans="2:25" x14ac:dyDescent="0.15">
      <c r="B417" s="269"/>
      <c r="C417" s="353">
        <v>414</v>
      </c>
      <c r="D417" s="5">
        <v>414</v>
      </c>
      <c r="E417" s="3">
        <v>7</v>
      </c>
      <c r="F417" s="3">
        <v>26</v>
      </c>
      <c r="G417" s="264" t="s">
        <v>5153</v>
      </c>
      <c r="H417" s="127" t="s">
        <v>140</v>
      </c>
      <c r="I417" s="127" t="s">
        <v>260</v>
      </c>
      <c r="J417" s="126"/>
      <c r="K417" s="355" t="s">
        <v>5156</v>
      </c>
      <c r="L417" s="15"/>
      <c r="M417" s="15" t="s">
        <v>5157</v>
      </c>
      <c r="N417" s="15"/>
      <c r="O417" s="15" t="s">
        <v>13</v>
      </c>
      <c r="P417" s="15"/>
      <c r="Q417" s="15"/>
      <c r="R417" s="15" t="s">
        <v>5138</v>
      </c>
      <c r="S417" s="15"/>
      <c r="T417" s="15" t="s">
        <v>5158</v>
      </c>
      <c r="U417" s="15" t="s">
        <v>50</v>
      </c>
      <c r="V417" s="15"/>
      <c r="W417" s="129" t="s">
        <v>53</v>
      </c>
      <c r="X417" s="204"/>
      <c r="Y417" s="204"/>
    </row>
    <row r="418" spans="2:25" x14ac:dyDescent="0.15">
      <c r="B418" s="269"/>
      <c r="C418" s="353">
        <v>415</v>
      </c>
      <c r="D418" s="5">
        <v>415</v>
      </c>
      <c r="E418" s="3">
        <v>7</v>
      </c>
      <c r="F418" s="3">
        <v>26</v>
      </c>
      <c r="G418" s="264" t="s">
        <v>5159</v>
      </c>
      <c r="H418" s="127" t="s">
        <v>140</v>
      </c>
      <c r="I418" s="127" t="s">
        <v>260</v>
      </c>
      <c r="J418" s="126"/>
      <c r="K418" s="355" t="s">
        <v>5160</v>
      </c>
      <c r="L418" s="15"/>
      <c r="M418" s="15" t="s">
        <v>5161</v>
      </c>
      <c r="N418" s="15"/>
      <c r="O418" s="15" t="s">
        <v>143</v>
      </c>
      <c r="P418" s="15"/>
      <c r="Q418" s="15"/>
      <c r="R418" s="15" t="s">
        <v>5150</v>
      </c>
      <c r="S418" s="15"/>
      <c r="T418" s="15" t="s">
        <v>5139</v>
      </c>
      <c r="U418" s="15" t="s">
        <v>50</v>
      </c>
      <c r="V418" s="15"/>
      <c r="W418" s="129" t="s">
        <v>53</v>
      </c>
      <c r="X418" s="204"/>
      <c r="Y418" s="204"/>
    </row>
    <row r="419" spans="2:25" x14ac:dyDescent="0.15">
      <c r="B419" s="269"/>
      <c r="C419" s="353">
        <v>416</v>
      </c>
      <c r="D419" s="5">
        <v>416</v>
      </c>
      <c r="E419" s="3">
        <v>7</v>
      </c>
      <c r="F419" s="3">
        <v>27</v>
      </c>
      <c r="G419" s="264" t="s">
        <v>5162</v>
      </c>
      <c r="H419" s="127" t="s">
        <v>140</v>
      </c>
      <c r="I419" s="127" t="s">
        <v>260</v>
      </c>
      <c r="J419" s="126"/>
      <c r="K419" s="355" t="s">
        <v>5163</v>
      </c>
      <c r="L419" s="15"/>
      <c r="M419" s="15" t="s">
        <v>5161</v>
      </c>
      <c r="N419" s="15"/>
      <c r="O419" s="15" t="s">
        <v>143</v>
      </c>
      <c r="P419" s="15"/>
      <c r="Q419" s="15"/>
      <c r="R419" s="15" t="s">
        <v>5138</v>
      </c>
      <c r="S419" s="15"/>
      <c r="T419" s="15" t="s">
        <v>308</v>
      </c>
      <c r="U419" s="15" t="s">
        <v>50</v>
      </c>
      <c r="V419" s="15"/>
      <c r="W419" s="129" t="s">
        <v>53</v>
      </c>
      <c r="X419" s="204"/>
      <c r="Y419" s="204"/>
    </row>
    <row r="420" spans="2:25" x14ac:dyDescent="0.15">
      <c r="B420" s="269"/>
      <c r="C420" s="353">
        <v>417</v>
      </c>
      <c r="D420" s="5">
        <v>417</v>
      </c>
      <c r="E420" s="3">
        <v>7</v>
      </c>
      <c r="F420" s="3">
        <v>27</v>
      </c>
      <c r="G420" s="264" t="s">
        <v>5164</v>
      </c>
      <c r="H420" s="127" t="s">
        <v>268</v>
      </c>
      <c r="I420" s="127" t="s">
        <v>5165</v>
      </c>
      <c r="J420" s="126"/>
      <c r="K420" s="355" t="s">
        <v>5166</v>
      </c>
      <c r="L420" s="15"/>
      <c r="M420" s="15" t="s">
        <v>5137</v>
      </c>
      <c r="N420" s="15"/>
      <c r="O420" s="15" t="s">
        <v>143</v>
      </c>
      <c r="P420" s="15"/>
      <c r="Q420" s="15"/>
      <c r="R420" s="15" t="s">
        <v>5167</v>
      </c>
      <c r="S420" s="15"/>
      <c r="T420" s="15"/>
      <c r="U420" s="15" t="s">
        <v>5150</v>
      </c>
      <c r="V420" s="15" t="s">
        <v>5168</v>
      </c>
      <c r="W420" s="129" t="s">
        <v>53</v>
      </c>
      <c r="X420" s="204"/>
      <c r="Y420" s="204"/>
    </row>
    <row r="421" spans="2:25" x14ac:dyDescent="0.15">
      <c r="B421" s="269"/>
      <c r="C421" s="353">
        <v>418</v>
      </c>
      <c r="D421" s="5">
        <v>418</v>
      </c>
      <c r="E421" s="3">
        <v>7</v>
      </c>
      <c r="F421" s="3">
        <v>29</v>
      </c>
      <c r="G421" s="264" t="s">
        <v>5169</v>
      </c>
      <c r="H421" s="127" t="s">
        <v>268</v>
      </c>
      <c r="I421" s="127" t="s">
        <v>5165</v>
      </c>
      <c r="J421" s="126"/>
      <c r="K421" s="355" t="s">
        <v>5170</v>
      </c>
      <c r="L421" s="15"/>
      <c r="M421" s="15" t="s">
        <v>5137</v>
      </c>
      <c r="N421" s="15"/>
      <c r="O421" s="15" t="s">
        <v>11</v>
      </c>
      <c r="P421" s="15"/>
      <c r="Q421" s="15"/>
      <c r="R421" s="15" t="s">
        <v>45</v>
      </c>
      <c r="S421" s="15"/>
      <c r="T421" s="15"/>
      <c r="U421" s="15" t="s">
        <v>5150</v>
      </c>
      <c r="V421" s="15" t="s">
        <v>5168</v>
      </c>
      <c r="W421" s="129" t="s">
        <v>53</v>
      </c>
      <c r="X421" s="204"/>
      <c r="Y421" s="204"/>
    </row>
    <row r="422" spans="2:25" x14ac:dyDescent="0.15">
      <c r="B422" s="269"/>
      <c r="C422" s="353">
        <v>419</v>
      </c>
      <c r="D422" s="5">
        <v>419</v>
      </c>
      <c r="E422" s="3">
        <v>8</v>
      </c>
      <c r="F422" s="3">
        <v>2</v>
      </c>
      <c r="G422" s="264" t="s">
        <v>5171</v>
      </c>
      <c r="H422" s="127" t="s">
        <v>5172</v>
      </c>
      <c r="I422" s="127" t="s">
        <v>5173</v>
      </c>
      <c r="J422" s="126"/>
      <c r="K422" s="355" t="s">
        <v>5174</v>
      </c>
      <c r="L422" s="15"/>
      <c r="M422" s="15" t="s">
        <v>5175</v>
      </c>
      <c r="N422" s="15" t="s">
        <v>5176</v>
      </c>
      <c r="O422" s="15" t="s">
        <v>143</v>
      </c>
      <c r="P422" s="15"/>
      <c r="Q422" s="15"/>
      <c r="R422" s="15" t="s">
        <v>5177</v>
      </c>
      <c r="S422" s="15"/>
      <c r="T422" s="15" t="s">
        <v>5178</v>
      </c>
      <c r="U422" s="15" t="s">
        <v>50</v>
      </c>
      <c r="V422" s="15"/>
      <c r="W422" s="129" t="s">
        <v>53</v>
      </c>
      <c r="X422" s="204"/>
      <c r="Y422" s="204"/>
    </row>
    <row r="423" spans="2:25" x14ac:dyDescent="0.15">
      <c r="B423" s="269"/>
      <c r="C423" s="353">
        <v>420</v>
      </c>
      <c r="D423" s="5">
        <v>420</v>
      </c>
      <c r="E423" s="3">
        <v>8</v>
      </c>
      <c r="F423" s="3">
        <v>2</v>
      </c>
      <c r="G423" s="264" t="s">
        <v>5179</v>
      </c>
      <c r="H423" s="127" t="s">
        <v>5180</v>
      </c>
      <c r="I423" s="127" t="s">
        <v>5181</v>
      </c>
      <c r="J423" s="126"/>
      <c r="K423" s="355" t="s">
        <v>5182</v>
      </c>
      <c r="L423" s="15"/>
      <c r="M423" s="15" t="s">
        <v>5183</v>
      </c>
      <c r="N423" s="15"/>
      <c r="O423" s="15"/>
      <c r="P423" s="15" t="s">
        <v>34</v>
      </c>
      <c r="Q423" s="15"/>
      <c r="R423" s="15" t="s">
        <v>5177</v>
      </c>
      <c r="S423" s="15"/>
      <c r="T423" s="15" t="s">
        <v>289</v>
      </c>
      <c r="U423" s="212" t="s">
        <v>50</v>
      </c>
      <c r="V423" s="15"/>
      <c r="W423" s="129" t="s">
        <v>53</v>
      </c>
      <c r="X423" s="204"/>
      <c r="Y423" s="204"/>
    </row>
    <row r="424" spans="2:25" x14ac:dyDescent="0.15">
      <c r="B424" s="269"/>
      <c r="C424" s="353">
        <v>421</v>
      </c>
      <c r="D424" s="5">
        <v>421</v>
      </c>
      <c r="E424" s="3">
        <v>8</v>
      </c>
      <c r="F424" s="3">
        <v>2</v>
      </c>
      <c r="G424" s="264" t="s">
        <v>5184</v>
      </c>
      <c r="H424" s="127" t="s">
        <v>5185</v>
      </c>
      <c r="I424" s="127" t="s">
        <v>5186</v>
      </c>
      <c r="J424" s="126"/>
      <c r="K424" s="355" t="s">
        <v>5187</v>
      </c>
      <c r="L424" s="15"/>
      <c r="M424" s="15" t="s">
        <v>5188</v>
      </c>
      <c r="N424" s="15"/>
      <c r="O424" s="15" t="s">
        <v>13</v>
      </c>
      <c r="P424" s="15"/>
      <c r="Q424" s="15"/>
      <c r="R424" s="15" t="s">
        <v>5177</v>
      </c>
      <c r="S424" s="15"/>
      <c r="T424" s="15" t="s">
        <v>308</v>
      </c>
      <c r="U424" s="212" t="s">
        <v>50</v>
      </c>
      <c r="V424" s="15"/>
      <c r="W424" s="129" t="s">
        <v>53</v>
      </c>
      <c r="X424" s="204"/>
      <c r="Y424" s="204"/>
    </row>
    <row r="425" spans="2:25" x14ac:dyDescent="0.15">
      <c r="B425" s="269"/>
      <c r="C425" s="353">
        <v>422</v>
      </c>
      <c r="D425" s="5">
        <v>422</v>
      </c>
      <c r="E425" s="3">
        <v>8</v>
      </c>
      <c r="F425" s="3">
        <v>1</v>
      </c>
      <c r="G425" s="264" t="s">
        <v>5189</v>
      </c>
      <c r="H425" s="127" t="s">
        <v>5185</v>
      </c>
      <c r="I425" s="127" t="s">
        <v>5186</v>
      </c>
      <c r="J425" s="126"/>
      <c r="K425" s="355" t="s">
        <v>5190</v>
      </c>
      <c r="L425" s="15"/>
      <c r="M425" s="15" t="s">
        <v>5175</v>
      </c>
      <c r="N425" s="15" t="s">
        <v>5191</v>
      </c>
      <c r="O425" s="15" t="s">
        <v>143</v>
      </c>
      <c r="P425" s="15"/>
      <c r="Q425" s="15"/>
      <c r="R425" s="15" t="s">
        <v>5177</v>
      </c>
      <c r="S425" s="15"/>
      <c r="T425" s="15" t="s">
        <v>5192</v>
      </c>
      <c r="U425" s="15" t="s">
        <v>50</v>
      </c>
      <c r="V425" s="15"/>
      <c r="W425" s="129" t="s">
        <v>53</v>
      </c>
      <c r="X425" s="204"/>
      <c r="Y425" s="204"/>
    </row>
    <row r="426" spans="2:25" x14ac:dyDescent="0.15">
      <c r="B426" s="269"/>
      <c r="C426" s="353">
        <v>423</v>
      </c>
      <c r="D426" s="5">
        <v>423</v>
      </c>
      <c r="E426" s="3">
        <v>7</v>
      </c>
      <c r="F426" s="3">
        <v>21</v>
      </c>
      <c r="G426" s="264" t="s">
        <v>5193</v>
      </c>
      <c r="H426" s="127" t="s">
        <v>5194</v>
      </c>
      <c r="I426" s="127" t="s">
        <v>5195</v>
      </c>
      <c r="J426" s="126"/>
      <c r="K426" s="355" t="s">
        <v>5196</v>
      </c>
      <c r="L426" s="15"/>
      <c r="M426" s="15" t="s">
        <v>5197</v>
      </c>
      <c r="N426" s="15"/>
      <c r="O426" s="15" t="s">
        <v>143</v>
      </c>
      <c r="P426" s="15"/>
      <c r="Q426" s="15"/>
      <c r="R426" s="15" t="s">
        <v>5177</v>
      </c>
      <c r="S426" s="15"/>
      <c r="T426" s="15"/>
      <c r="U426" s="15" t="s">
        <v>52</v>
      </c>
      <c r="V426" s="15" t="s">
        <v>5198</v>
      </c>
      <c r="W426" s="129" t="s">
        <v>53</v>
      </c>
      <c r="X426" s="204"/>
      <c r="Y426" s="204"/>
    </row>
    <row r="427" spans="2:25" x14ac:dyDescent="0.15">
      <c r="B427" s="269"/>
      <c r="C427" s="353">
        <v>424</v>
      </c>
      <c r="D427" s="5">
        <v>424</v>
      </c>
      <c r="E427" s="3">
        <v>8</v>
      </c>
      <c r="F427" s="3">
        <v>1</v>
      </c>
      <c r="G427" s="264" t="s">
        <v>5199</v>
      </c>
      <c r="H427" s="127" t="s">
        <v>140</v>
      </c>
      <c r="I427" s="127" t="s">
        <v>260</v>
      </c>
      <c r="J427" s="126"/>
      <c r="K427" s="355" t="s">
        <v>5200</v>
      </c>
      <c r="L427" s="15"/>
      <c r="M427" s="15" t="s">
        <v>5201</v>
      </c>
      <c r="N427" s="15" t="s">
        <v>5202</v>
      </c>
      <c r="O427" s="15" t="s">
        <v>143</v>
      </c>
      <c r="P427" s="15"/>
      <c r="Q427" s="15"/>
      <c r="R427" s="15"/>
      <c r="S427" s="15" t="s">
        <v>3862</v>
      </c>
      <c r="T427" s="15" t="s">
        <v>5202</v>
      </c>
      <c r="U427" s="15" t="s">
        <v>52</v>
      </c>
      <c r="V427" s="15" t="s">
        <v>5203</v>
      </c>
      <c r="W427" s="129" t="s">
        <v>53</v>
      </c>
      <c r="X427" s="204"/>
      <c r="Y427" s="204"/>
    </row>
    <row r="428" spans="2:25" ht="13.5" customHeight="1" x14ac:dyDescent="0.15">
      <c r="B428" s="269"/>
      <c r="C428" s="353">
        <v>425</v>
      </c>
      <c r="D428" s="5">
        <v>425</v>
      </c>
      <c r="E428" s="3">
        <v>7</v>
      </c>
      <c r="F428" s="3">
        <v>31</v>
      </c>
      <c r="G428" s="264" t="s">
        <v>5204</v>
      </c>
      <c r="H428" s="127" t="s">
        <v>140</v>
      </c>
      <c r="I428" s="127" t="s">
        <v>260</v>
      </c>
      <c r="J428" s="126"/>
      <c r="K428" s="355" t="s">
        <v>5205</v>
      </c>
      <c r="L428" s="15"/>
      <c r="M428" s="15" t="s">
        <v>28</v>
      </c>
      <c r="N428" s="15" t="s">
        <v>5207</v>
      </c>
      <c r="O428" s="15" t="s">
        <v>143</v>
      </c>
      <c r="P428" s="15"/>
      <c r="Q428" s="15"/>
      <c r="R428" s="15"/>
      <c r="S428" s="15" t="s">
        <v>5206</v>
      </c>
      <c r="T428" s="15" t="s">
        <v>5208</v>
      </c>
      <c r="U428" s="15" t="s">
        <v>50</v>
      </c>
      <c r="V428" s="15"/>
      <c r="W428" s="129" t="s">
        <v>53</v>
      </c>
      <c r="X428" s="204"/>
      <c r="Y428" s="204"/>
    </row>
    <row r="429" spans="2:25" x14ac:dyDescent="0.15">
      <c r="B429" s="269"/>
      <c r="C429" s="353">
        <v>426</v>
      </c>
      <c r="D429" s="5">
        <v>426</v>
      </c>
      <c r="E429" s="3">
        <v>8</v>
      </c>
      <c r="F429" s="3">
        <v>6</v>
      </c>
      <c r="G429" s="264" t="s">
        <v>5209</v>
      </c>
      <c r="H429" s="127" t="s">
        <v>137</v>
      </c>
      <c r="I429" s="127" t="s">
        <v>3679</v>
      </c>
      <c r="J429" s="126"/>
      <c r="K429" s="355" t="s">
        <v>5210</v>
      </c>
      <c r="L429" s="15"/>
      <c r="M429" s="15" t="s">
        <v>5188</v>
      </c>
      <c r="N429" s="15"/>
      <c r="O429" s="15" t="s">
        <v>143</v>
      </c>
      <c r="P429" s="15"/>
      <c r="Q429" s="15"/>
      <c r="R429" s="15" t="s">
        <v>5177</v>
      </c>
      <c r="S429" s="15"/>
      <c r="T429" s="15" t="s">
        <v>5211</v>
      </c>
      <c r="U429" s="15" t="s">
        <v>50</v>
      </c>
      <c r="V429" s="15"/>
      <c r="W429" s="129" t="s">
        <v>53</v>
      </c>
      <c r="X429" s="204"/>
      <c r="Y429" s="204"/>
    </row>
    <row r="430" spans="2:25" x14ac:dyDescent="0.15">
      <c r="B430" s="269"/>
      <c r="C430" s="353">
        <v>427</v>
      </c>
      <c r="D430" s="5">
        <v>427</v>
      </c>
      <c r="E430" s="3">
        <v>8</v>
      </c>
      <c r="F430" s="3">
        <v>5</v>
      </c>
      <c r="G430" s="264" t="s">
        <v>5212</v>
      </c>
      <c r="H430" s="127" t="s">
        <v>137</v>
      </c>
      <c r="I430" s="127" t="s">
        <v>655</v>
      </c>
      <c r="J430" s="126"/>
      <c r="K430" s="355" t="s">
        <v>5213</v>
      </c>
      <c r="L430" s="15"/>
      <c r="M430" s="15" t="s">
        <v>5175</v>
      </c>
      <c r="N430" s="15" t="s">
        <v>5214</v>
      </c>
      <c r="O430" s="15" t="s">
        <v>143</v>
      </c>
      <c r="P430" s="15"/>
      <c r="Q430" s="15"/>
      <c r="R430" s="15" t="s">
        <v>5177</v>
      </c>
      <c r="S430" s="15"/>
      <c r="T430" s="15" t="s">
        <v>5178</v>
      </c>
      <c r="U430" s="15" t="s">
        <v>50</v>
      </c>
      <c r="V430" s="15"/>
      <c r="W430" s="129" t="s">
        <v>53</v>
      </c>
      <c r="X430" s="204"/>
      <c r="Y430" s="204"/>
    </row>
    <row r="431" spans="2:25" x14ac:dyDescent="0.15">
      <c r="B431" s="269"/>
      <c r="C431" s="353">
        <v>428</v>
      </c>
      <c r="D431" s="5">
        <v>428</v>
      </c>
      <c r="E431" s="3">
        <v>8</v>
      </c>
      <c r="F431" s="3">
        <v>2</v>
      </c>
      <c r="G431" s="264" t="s">
        <v>5215</v>
      </c>
      <c r="H431" s="127" t="s">
        <v>137</v>
      </c>
      <c r="I431" s="127" t="s">
        <v>5216</v>
      </c>
      <c r="J431" s="126"/>
      <c r="K431" s="355" t="s">
        <v>5217</v>
      </c>
      <c r="L431" s="15"/>
      <c r="M431" s="15" t="s">
        <v>5197</v>
      </c>
      <c r="N431" s="15"/>
      <c r="O431" s="15" t="s">
        <v>13</v>
      </c>
      <c r="P431" s="15"/>
      <c r="Q431" s="15"/>
      <c r="R431" s="15" t="s">
        <v>5177</v>
      </c>
      <c r="S431" s="15"/>
      <c r="T431" s="15" t="s">
        <v>5178</v>
      </c>
      <c r="U431" s="15" t="s">
        <v>50</v>
      </c>
      <c r="V431" s="15"/>
      <c r="W431" s="129" t="s">
        <v>53</v>
      </c>
      <c r="X431" s="204"/>
      <c r="Y431" s="204"/>
    </row>
    <row r="432" spans="2:25" ht="13.5" customHeight="1" x14ac:dyDescent="0.15">
      <c r="B432" s="269"/>
      <c r="C432" s="353">
        <v>429</v>
      </c>
      <c r="D432" s="5">
        <v>429</v>
      </c>
      <c r="E432" s="3">
        <v>8</v>
      </c>
      <c r="F432" s="3">
        <v>6</v>
      </c>
      <c r="G432" s="264" t="s">
        <v>5218</v>
      </c>
      <c r="H432" s="127" t="s">
        <v>268</v>
      </c>
      <c r="I432" s="127" t="s">
        <v>5219</v>
      </c>
      <c r="J432" s="126"/>
      <c r="K432" s="355" t="s">
        <v>5220</v>
      </c>
      <c r="L432" s="15"/>
      <c r="M432" s="15" t="s">
        <v>16</v>
      </c>
      <c r="N432" s="15" t="s">
        <v>5221</v>
      </c>
      <c r="O432" s="15" t="s">
        <v>143</v>
      </c>
      <c r="P432" s="15"/>
      <c r="Q432" s="15"/>
      <c r="R432" s="15"/>
      <c r="S432" s="15" t="s">
        <v>46</v>
      </c>
      <c r="T432" s="15" t="s">
        <v>5222</v>
      </c>
      <c r="U432" s="15" t="s">
        <v>52</v>
      </c>
      <c r="V432" s="15" t="s">
        <v>5223</v>
      </c>
      <c r="W432" s="129" t="s">
        <v>53</v>
      </c>
      <c r="X432" s="204"/>
      <c r="Y432" s="204"/>
    </row>
    <row r="433" spans="2:25" ht="13.5" customHeight="1" x14ac:dyDescent="0.15">
      <c r="B433" s="269"/>
      <c r="C433" s="353">
        <v>430</v>
      </c>
      <c r="D433" s="5">
        <v>430</v>
      </c>
      <c r="E433" s="3">
        <v>8</v>
      </c>
      <c r="F433" s="3">
        <v>2</v>
      </c>
      <c r="G433" s="264" t="s">
        <v>5224</v>
      </c>
      <c r="H433" s="127" t="s">
        <v>137</v>
      </c>
      <c r="I433" s="127" t="s">
        <v>655</v>
      </c>
      <c r="J433" s="126"/>
      <c r="K433" s="355" t="s">
        <v>5225</v>
      </c>
      <c r="L433" s="15"/>
      <c r="M433" s="15" t="s">
        <v>5183</v>
      </c>
      <c r="N433" s="15"/>
      <c r="O433" s="15" t="s">
        <v>5176</v>
      </c>
      <c r="P433" s="15"/>
      <c r="Q433" s="15"/>
      <c r="R433" s="15" t="s">
        <v>5177</v>
      </c>
      <c r="S433" s="15"/>
      <c r="T433" s="15"/>
      <c r="U433" s="15" t="s">
        <v>50</v>
      </c>
      <c r="V433" s="15"/>
      <c r="W433" s="129" t="s">
        <v>53</v>
      </c>
      <c r="X433" s="204"/>
      <c r="Y433" s="204"/>
    </row>
    <row r="434" spans="2:25" ht="13.5" customHeight="1" x14ac:dyDescent="0.15">
      <c r="B434" s="269"/>
      <c r="C434" s="353">
        <v>431</v>
      </c>
      <c r="D434" s="5">
        <v>431</v>
      </c>
      <c r="E434" s="3">
        <v>7</v>
      </c>
      <c r="F434" s="3">
        <v>18</v>
      </c>
      <c r="G434" s="264" t="s">
        <v>5226</v>
      </c>
      <c r="H434" s="127" t="s">
        <v>268</v>
      </c>
      <c r="I434" s="127" t="s">
        <v>5219</v>
      </c>
      <c r="J434" s="126"/>
      <c r="K434" s="355" t="s">
        <v>5227</v>
      </c>
      <c r="L434" s="15"/>
      <c r="M434" s="15" t="s">
        <v>5175</v>
      </c>
      <c r="N434" s="15" t="s">
        <v>5228</v>
      </c>
      <c r="O434" s="15"/>
      <c r="P434" s="15"/>
      <c r="Q434" s="15" t="s">
        <v>5229</v>
      </c>
      <c r="R434" s="15" t="s">
        <v>5177</v>
      </c>
      <c r="S434" s="15"/>
      <c r="T434" s="15" t="s">
        <v>5230</v>
      </c>
      <c r="U434" s="15" t="s">
        <v>50</v>
      </c>
      <c r="V434" s="15"/>
      <c r="W434" s="129" t="s">
        <v>157</v>
      </c>
      <c r="X434" s="204"/>
      <c r="Y434" s="204"/>
    </row>
    <row r="435" spans="2:25" ht="13.5" customHeight="1" x14ac:dyDescent="0.15">
      <c r="B435" s="269"/>
      <c r="C435" s="353">
        <v>432</v>
      </c>
      <c r="D435" s="5">
        <v>432</v>
      </c>
      <c r="E435" s="3">
        <v>8</v>
      </c>
      <c r="F435" s="3">
        <v>6</v>
      </c>
      <c r="G435" s="264" t="s">
        <v>5231</v>
      </c>
      <c r="H435" s="127" t="s">
        <v>137</v>
      </c>
      <c r="I435" s="127" t="s">
        <v>3679</v>
      </c>
      <c r="J435" s="126"/>
      <c r="K435" s="355" t="s">
        <v>5232</v>
      </c>
      <c r="L435" s="15"/>
      <c r="M435" s="15" t="s">
        <v>5175</v>
      </c>
      <c r="N435" s="15" t="s">
        <v>5176</v>
      </c>
      <c r="O435" s="15" t="s">
        <v>143</v>
      </c>
      <c r="P435" s="15"/>
      <c r="Q435" s="15"/>
      <c r="R435" s="15" t="s">
        <v>5177</v>
      </c>
      <c r="S435" s="15"/>
      <c r="T435" s="15"/>
      <c r="U435" s="15" t="s">
        <v>50</v>
      </c>
      <c r="V435" s="15"/>
      <c r="W435" s="129" t="s">
        <v>53</v>
      </c>
      <c r="X435" s="204"/>
      <c r="Y435" s="204"/>
    </row>
    <row r="436" spans="2:25" ht="13.5" customHeight="1" x14ac:dyDescent="0.15">
      <c r="B436" s="269"/>
      <c r="C436" s="353">
        <v>433</v>
      </c>
      <c r="D436" s="5">
        <v>433</v>
      </c>
      <c r="E436" s="3">
        <v>8</v>
      </c>
      <c r="F436" s="3">
        <v>6</v>
      </c>
      <c r="G436" s="264" t="s">
        <v>5233</v>
      </c>
      <c r="H436" s="127" t="s">
        <v>137</v>
      </c>
      <c r="I436" s="127" t="s">
        <v>3679</v>
      </c>
      <c r="J436" s="126"/>
      <c r="K436" s="355" t="s">
        <v>5234</v>
      </c>
      <c r="L436" s="15"/>
      <c r="M436" s="15" t="s">
        <v>5175</v>
      </c>
      <c r="N436" s="15" t="s">
        <v>5176</v>
      </c>
      <c r="O436" s="15" t="s">
        <v>143</v>
      </c>
      <c r="P436" s="15"/>
      <c r="Q436" s="15"/>
      <c r="R436" s="15" t="s">
        <v>5177</v>
      </c>
      <c r="S436" s="15"/>
      <c r="T436" s="15"/>
      <c r="U436" s="15" t="s">
        <v>50</v>
      </c>
      <c r="V436" s="15"/>
      <c r="W436" s="129" t="s">
        <v>53</v>
      </c>
      <c r="X436" s="204"/>
      <c r="Y436" s="204"/>
    </row>
    <row r="437" spans="2:25" x14ac:dyDescent="0.15">
      <c r="B437" s="269"/>
      <c r="C437" s="353">
        <v>434</v>
      </c>
      <c r="D437" s="5">
        <v>434</v>
      </c>
      <c r="E437" s="3">
        <v>8</v>
      </c>
      <c r="F437" s="3">
        <v>7</v>
      </c>
      <c r="G437" s="264" t="s">
        <v>5235</v>
      </c>
      <c r="H437" s="127" t="s">
        <v>137</v>
      </c>
      <c r="I437" s="127" t="s">
        <v>3679</v>
      </c>
      <c r="J437" s="126"/>
      <c r="K437" s="355" t="s">
        <v>5236</v>
      </c>
      <c r="L437" s="15"/>
      <c r="M437" s="15" t="s">
        <v>5237</v>
      </c>
      <c r="N437" s="15" t="s">
        <v>143</v>
      </c>
      <c r="O437" s="15" t="s">
        <v>13</v>
      </c>
      <c r="P437" s="15"/>
      <c r="Q437" s="15"/>
      <c r="R437" s="15" t="s">
        <v>5238</v>
      </c>
      <c r="S437" s="15"/>
      <c r="T437" s="15"/>
      <c r="U437" s="15" t="s">
        <v>50</v>
      </c>
      <c r="V437" s="15"/>
      <c r="W437" s="129" t="s">
        <v>53</v>
      </c>
      <c r="X437" s="204"/>
      <c r="Y437" s="204"/>
    </row>
    <row r="438" spans="2:25" x14ac:dyDescent="0.15">
      <c r="B438" s="269"/>
      <c r="C438" s="353">
        <v>435</v>
      </c>
      <c r="D438" s="5">
        <v>435</v>
      </c>
      <c r="E438" s="3">
        <v>8</v>
      </c>
      <c r="F438" s="3">
        <v>7</v>
      </c>
      <c r="G438" s="264" t="s">
        <v>5239</v>
      </c>
      <c r="H438" s="127" t="s">
        <v>268</v>
      </c>
      <c r="I438" s="127" t="s">
        <v>160</v>
      </c>
      <c r="J438" s="126"/>
      <c r="K438" s="355" t="s">
        <v>2021</v>
      </c>
      <c r="L438" s="15"/>
      <c r="M438" s="15" t="s">
        <v>5240</v>
      </c>
      <c r="N438" s="15"/>
      <c r="O438" s="15" t="s">
        <v>12</v>
      </c>
      <c r="P438" s="15"/>
      <c r="Q438" s="15"/>
      <c r="R438" s="15" t="s">
        <v>5238</v>
      </c>
      <c r="S438" s="15"/>
      <c r="T438" s="15" t="s">
        <v>289</v>
      </c>
      <c r="U438" s="15" t="s">
        <v>50</v>
      </c>
      <c r="V438" s="15"/>
      <c r="W438" s="129" t="s">
        <v>53</v>
      </c>
      <c r="X438" s="204"/>
      <c r="Y438" s="204"/>
    </row>
    <row r="439" spans="2:25" x14ac:dyDescent="0.15">
      <c r="B439" s="269"/>
      <c r="C439" s="353">
        <v>436</v>
      </c>
      <c r="D439" s="5">
        <v>436</v>
      </c>
      <c r="E439" s="3">
        <v>8</v>
      </c>
      <c r="F439" s="3">
        <v>1</v>
      </c>
      <c r="G439" s="264" t="s">
        <v>5241</v>
      </c>
      <c r="H439" s="127" t="s">
        <v>140</v>
      </c>
      <c r="I439" s="127" t="s">
        <v>260</v>
      </c>
      <c r="J439" s="126"/>
      <c r="K439" s="355" t="s">
        <v>5242</v>
      </c>
      <c r="L439" s="15"/>
      <c r="M439" s="15" t="s">
        <v>27</v>
      </c>
      <c r="N439" s="15" t="s">
        <v>5244</v>
      </c>
      <c r="O439" s="15" t="s">
        <v>5243</v>
      </c>
      <c r="P439" s="15"/>
      <c r="Q439" s="15"/>
      <c r="R439" s="15"/>
      <c r="S439" s="15" t="s">
        <v>3862</v>
      </c>
      <c r="T439" s="15" t="s">
        <v>5244</v>
      </c>
      <c r="U439" s="15" t="s">
        <v>50</v>
      </c>
      <c r="V439" s="15"/>
      <c r="W439" s="129" t="s">
        <v>157</v>
      </c>
      <c r="X439" s="204"/>
      <c r="Y439" s="204"/>
    </row>
    <row r="440" spans="2:25" x14ac:dyDescent="0.15">
      <c r="B440" s="269"/>
      <c r="C440" s="353">
        <v>437</v>
      </c>
      <c r="D440" s="5">
        <v>437</v>
      </c>
      <c r="E440" s="3">
        <v>8</v>
      </c>
      <c r="F440" s="3">
        <v>2</v>
      </c>
      <c r="G440" s="264" t="s">
        <v>5245</v>
      </c>
      <c r="H440" s="127" t="s">
        <v>140</v>
      </c>
      <c r="I440" s="127" t="s">
        <v>260</v>
      </c>
      <c r="J440" s="126"/>
      <c r="K440" s="355" t="s">
        <v>5246</v>
      </c>
      <c r="L440" s="15"/>
      <c r="M440" s="15" t="s">
        <v>29</v>
      </c>
      <c r="N440" s="15" t="s">
        <v>5247</v>
      </c>
      <c r="O440" s="15" t="s">
        <v>13</v>
      </c>
      <c r="P440" s="15"/>
      <c r="Q440" s="15"/>
      <c r="R440" s="15"/>
      <c r="S440" s="15" t="s">
        <v>5248</v>
      </c>
      <c r="T440" s="15" t="s">
        <v>5249</v>
      </c>
      <c r="U440" s="15" t="s">
        <v>52</v>
      </c>
      <c r="V440" s="15" t="s">
        <v>5250</v>
      </c>
      <c r="W440" s="129" t="s">
        <v>53</v>
      </c>
      <c r="X440" s="204"/>
      <c r="Y440" s="204"/>
    </row>
    <row r="441" spans="2:25" x14ac:dyDescent="0.15">
      <c r="B441" s="269"/>
      <c r="C441" s="353">
        <v>438</v>
      </c>
      <c r="D441" s="5">
        <v>438</v>
      </c>
      <c r="E441" s="3">
        <v>8</v>
      </c>
      <c r="F441" s="3">
        <v>3</v>
      </c>
      <c r="G441" s="264" t="s">
        <v>5241</v>
      </c>
      <c r="H441" s="127" t="s">
        <v>140</v>
      </c>
      <c r="I441" s="127" t="s">
        <v>260</v>
      </c>
      <c r="J441" s="126"/>
      <c r="K441" s="355" t="s">
        <v>5251</v>
      </c>
      <c r="L441" s="15"/>
      <c r="M441" s="15" t="s">
        <v>16</v>
      </c>
      <c r="N441" s="15" t="s">
        <v>5243</v>
      </c>
      <c r="O441" s="15" t="s">
        <v>143</v>
      </c>
      <c r="P441" s="15"/>
      <c r="Q441" s="15"/>
      <c r="R441" s="15"/>
      <c r="S441" s="15" t="s">
        <v>46</v>
      </c>
      <c r="T441" s="15"/>
      <c r="U441" s="15" t="s">
        <v>50</v>
      </c>
      <c r="V441" s="15"/>
      <c r="W441" s="129" t="s">
        <v>53</v>
      </c>
      <c r="X441" s="204"/>
      <c r="Y441" s="204"/>
    </row>
    <row r="442" spans="2:25" x14ac:dyDescent="0.15">
      <c r="B442" s="269"/>
      <c r="C442" s="353">
        <v>439</v>
      </c>
      <c r="D442" s="5">
        <v>439</v>
      </c>
      <c r="E442" s="3">
        <v>8</v>
      </c>
      <c r="F442" s="3">
        <v>3</v>
      </c>
      <c r="G442" s="264" t="s">
        <v>5252</v>
      </c>
      <c r="H442" s="127" t="s">
        <v>140</v>
      </c>
      <c r="I442" s="127" t="s">
        <v>260</v>
      </c>
      <c r="J442" s="126"/>
      <c r="K442" s="355" t="s">
        <v>5253</v>
      </c>
      <c r="L442" s="15"/>
      <c r="M442" s="15" t="s">
        <v>5237</v>
      </c>
      <c r="N442" s="15" t="s">
        <v>5254</v>
      </c>
      <c r="O442" s="15" t="s">
        <v>13</v>
      </c>
      <c r="P442" s="15"/>
      <c r="Q442" s="15"/>
      <c r="R442" s="15" t="s">
        <v>5238</v>
      </c>
      <c r="S442" s="15"/>
      <c r="T442" s="15" t="s">
        <v>5255</v>
      </c>
      <c r="U442" s="15" t="s">
        <v>50</v>
      </c>
      <c r="V442" s="15"/>
      <c r="W442" s="129" t="s">
        <v>53</v>
      </c>
      <c r="X442" s="204"/>
      <c r="Y442" s="204"/>
    </row>
    <row r="443" spans="2:25" x14ac:dyDescent="0.15">
      <c r="B443" s="269"/>
      <c r="C443" s="353">
        <v>440</v>
      </c>
      <c r="D443" s="5">
        <v>440</v>
      </c>
      <c r="E443" s="3">
        <v>8</v>
      </c>
      <c r="F443" s="3">
        <v>5</v>
      </c>
      <c r="G443" s="264" t="s">
        <v>5241</v>
      </c>
      <c r="H443" s="127" t="s">
        <v>140</v>
      </c>
      <c r="I443" s="127" t="s">
        <v>260</v>
      </c>
      <c r="J443" s="126"/>
      <c r="K443" s="355" t="s">
        <v>5256</v>
      </c>
      <c r="L443" s="15"/>
      <c r="M443" s="15" t="s">
        <v>5237</v>
      </c>
      <c r="N443" s="15" t="s">
        <v>4863</v>
      </c>
      <c r="O443" s="15" t="s">
        <v>143</v>
      </c>
      <c r="P443" s="15"/>
      <c r="Q443" s="15"/>
      <c r="R443" s="15"/>
      <c r="S443" s="15" t="s">
        <v>46</v>
      </c>
      <c r="T443" s="15"/>
      <c r="U443" s="15" t="s">
        <v>52</v>
      </c>
      <c r="V443" s="15" t="s">
        <v>5257</v>
      </c>
      <c r="W443" s="129" t="s">
        <v>53</v>
      </c>
      <c r="X443" s="204"/>
      <c r="Y443" s="204"/>
    </row>
    <row r="444" spans="2:25" x14ac:dyDescent="0.15">
      <c r="B444" s="269"/>
      <c r="C444" s="353">
        <v>441</v>
      </c>
      <c r="D444" s="5">
        <v>441</v>
      </c>
      <c r="E444" s="3">
        <v>8</v>
      </c>
      <c r="F444" s="3">
        <v>5</v>
      </c>
      <c r="G444" s="264" t="s">
        <v>5258</v>
      </c>
      <c r="H444" s="127" t="s">
        <v>140</v>
      </c>
      <c r="I444" s="127" t="s">
        <v>260</v>
      </c>
      <c r="J444" s="126"/>
      <c r="K444" s="355" t="s">
        <v>5259</v>
      </c>
      <c r="L444" s="15"/>
      <c r="M444" s="15" t="s">
        <v>5237</v>
      </c>
      <c r="N444" s="15" t="s">
        <v>5260</v>
      </c>
      <c r="O444" s="15" t="s">
        <v>13</v>
      </c>
      <c r="P444" s="15"/>
      <c r="Q444" s="15"/>
      <c r="R444" s="15" t="s">
        <v>5238</v>
      </c>
      <c r="S444" s="15"/>
      <c r="T444" s="15" t="s">
        <v>5261</v>
      </c>
      <c r="U444" s="15" t="s">
        <v>50</v>
      </c>
      <c r="V444" s="15"/>
      <c r="W444" s="129" t="s">
        <v>53</v>
      </c>
      <c r="X444" s="204"/>
      <c r="Y444" s="204"/>
    </row>
    <row r="445" spans="2:25" x14ac:dyDescent="0.15">
      <c r="B445" s="269"/>
      <c r="C445" s="353">
        <v>442</v>
      </c>
      <c r="D445" s="5">
        <v>442</v>
      </c>
      <c r="E445" s="3">
        <v>8</v>
      </c>
      <c r="F445" s="3">
        <v>3</v>
      </c>
      <c r="G445" s="264" t="s">
        <v>5262</v>
      </c>
      <c r="H445" s="127" t="s">
        <v>140</v>
      </c>
      <c r="I445" s="127" t="s">
        <v>260</v>
      </c>
      <c r="J445" s="126"/>
      <c r="K445" s="355" t="s">
        <v>5263</v>
      </c>
      <c r="L445" s="15"/>
      <c r="M445" s="15" t="s">
        <v>5237</v>
      </c>
      <c r="N445" s="15" t="s">
        <v>5264</v>
      </c>
      <c r="O445" s="15" t="s">
        <v>143</v>
      </c>
      <c r="P445" s="15"/>
      <c r="Q445" s="15"/>
      <c r="R445" s="15"/>
      <c r="S445" s="15" t="s">
        <v>46</v>
      </c>
      <c r="T445" s="15"/>
      <c r="U445" s="15" t="s">
        <v>52</v>
      </c>
      <c r="V445" s="15"/>
      <c r="W445" s="129" t="s">
        <v>53</v>
      </c>
      <c r="X445" s="204"/>
      <c r="Y445" s="204"/>
    </row>
    <row r="446" spans="2:25" x14ac:dyDescent="0.15">
      <c r="B446" s="269"/>
      <c r="C446" s="353">
        <v>443</v>
      </c>
      <c r="D446" s="5">
        <v>443</v>
      </c>
      <c r="E446" s="3">
        <v>8</v>
      </c>
      <c r="F446" s="3">
        <v>6</v>
      </c>
      <c r="G446" s="264" t="s">
        <v>5265</v>
      </c>
      <c r="H446" s="127" t="s">
        <v>140</v>
      </c>
      <c r="I446" s="127" t="s">
        <v>260</v>
      </c>
      <c r="J446" s="126"/>
      <c r="K446" s="355" t="s">
        <v>5266</v>
      </c>
      <c r="L446" s="15"/>
      <c r="M446" s="15" t="s">
        <v>5237</v>
      </c>
      <c r="N446" s="15" t="s">
        <v>29</v>
      </c>
      <c r="O446" s="15" t="s">
        <v>143</v>
      </c>
      <c r="P446" s="15"/>
      <c r="Q446" s="15"/>
      <c r="R446" s="15"/>
      <c r="S446" s="15" t="s">
        <v>46</v>
      </c>
      <c r="T446" s="15"/>
      <c r="U446" s="15" t="s">
        <v>52</v>
      </c>
      <c r="V446" s="15"/>
      <c r="W446" s="129" t="s">
        <v>53</v>
      </c>
      <c r="X446" s="204"/>
      <c r="Y446" s="204"/>
    </row>
    <row r="447" spans="2:25" x14ac:dyDescent="0.15">
      <c r="B447" s="269"/>
      <c r="C447" s="353">
        <v>444</v>
      </c>
      <c r="D447" s="5">
        <v>444</v>
      </c>
      <c r="E447" s="3">
        <v>7</v>
      </c>
      <c r="F447" s="3">
        <v>13</v>
      </c>
      <c r="G447" s="264" t="s">
        <v>5268</v>
      </c>
      <c r="H447" s="127" t="s">
        <v>140</v>
      </c>
      <c r="I447" s="127" t="s">
        <v>68</v>
      </c>
      <c r="J447" s="126"/>
      <c r="K447" s="355" t="s">
        <v>5269</v>
      </c>
      <c r="L447" s="15"/>
      <c r="M447" s="15" t="s">
        <v>144</v>
      </c>
      <c r="N447" s="15"/>
      <c r="O447" s="15" t="s">
        <v>12</v>
      </c>
      <c r="P447" s="15"/>
      <c r="Q447" s="15"/>
      <c r="R447" s="15" t="s">
        <v>43</v>
      </c>
      <c r="S447" s="15"/>
      <c r="T447" s="15" t="s">
        <v>5270</v>
      </c>
      <c r="U447" s="15" t="s">
        <v>50</v>
      </c>
      <c r="V447" s="15"/>
      <c r="W447" s="129" t="s">
        <v>53</v>
      </c>
      <c r="X447" s="204"/>
      <c r="Y447" s="204"/>
    </row>
    <row r="448" spans="2:25" x14ac:dyDescent="0.15">
      <c r="B448" s="269"/>
      <c r="C448" s="353">
        <v>445</v>
      </c>
      <c r="D448" s="5">
        <v>445</v>
      </c>
      <c r="E448" s="3">
        <v>7</v>
      </c>
      <c r="F448" s="3">
        <v>30</v>
      </c>
      <c r="G448" s="264" t="s">
        <v>5271</v>
      </c>
      <c r="H448" s="127" t="s">
        <v>140</v>
      </c>
      <c r="I448" s="127" t="s">
        <v>260</v>
      </c>
      <c r="J448" s="126"/>
      <c r="K448" s="355" t="s">
        <v>5272</v>
      </c>
      <c r="L448" s="15"/>
      <c r="M448" s="15" t="s">
        <v>144</v>
      </c>
      <c r="N448" s="15"/>
      <c r="O448" s="15" t="s">
        <v>12</v>
      </c>
      <c r="P448" s="15"/>
      <c r="Q448" s="15"/>
      <c r="R448" s="15" t="s">
        <v>43</v>
      </c>
      <c r="S448" s="15"/>
      <c r="T448" s="15" t="s">
        <v>5273</v>
      </c>
      <c r="U448" s="15" t="s">
        <v>50</v>
      </c>
      <c r="V448" s="15"/>
      <c r="W448" s="129" t="s">
        <v>53</v>
      </c>
      <c r="X448" s="204"/>
      <c r="Y448" s="204"/>
    </row>
    <row r="449" spans="2:25" x14ac:dyDescent="0.15">
      <c r="B449" s="269"/>
      <c r="C449" s="353">
        <v>446</v>
      </c>
      <c r="D449" s="5">
        <v>446</v>
      </c>
      <c r="E449" s="3">
        <v>7</v>
      </c>
      <c r="F449" s="3">
        <v>30</v>
      </c>
      <c r="G449" s="264" t="s">
        <v>5274</v>
      </c>
      <c r="H449" s="127" t="s">
        <v>140</v>
      </c>
      <c r="I449" s="127" t="s">
        <v>260</v>
      </c>
      <c r="J449" s="126"/>
      <c r="K449" s="355" t="s">
        <v>5275</v>
      </c>
      <c r="L449" s="15"/>
      <c r="M449" s="15" t="s">
        <v>31</v>
      </c>
      <c r="N449" s="15"/>
      <c r="O449" s="15" t="s">
        <v>13</v>
      </c>
      <c r="P449" s="15"/>
      <c r="Q449" s="15"/>
      <c r="R449" s="15" t="s">
        <v>43</v>
      </c>
      <c r="S449" s="15"/>
      <c r="T449" s="15" t="s">
        <v>5276</v>
      </c>
      <c r="U449" s="15" t="s">
        <v>50</v>
      </c>
      <c r="V449" s="15"/>
      <c r="W449" s="129" t="s">
        <v>53</v>
      </c>
      <c r="X449" s="204"/>
      <c r="Y449" s="204"/>
    </row>
    <row r="450" spans="2:25" x14ac:dyDescent="0.15">
      <c r="B450" s="269"/>
      <c r="C450" s="353">
        <v>447</v>
      </c>
      <c r="D450" s="5">
        <v>447</v>
      </c>
      <c r="E450" s="3">
        <v>7</v>
      </c>
      <c r="F450" s="3">
        <v>31</v>
      </c>
      <c r="G450" s="264" t="s">
        <v>5277</v>
      </c>
      <c r="H450" s="127" t="s">
        <v>140</v>
      </c>
      <c r="I450" s="127" t="s">
        <v>260</v>
      </c>
      <c r="J450" s="126"/>
      <c r="K450" s="355" t="s">
        <v>5281</v>
      </c>
      <c r="L450" s="15"/>
      <c r="M450" s="15" t="s">
        <v>16</v>
      </c>
      <c r="N450" s="15" t="s">
        <v>5278</v>
      </c>
      <c r="O450" s="15"/>
      <c r="P450" s="15" t="s">
        <v>300</v>
      </c>
      <c r="Q450" s="15"/>
      <c r="R450" s="15" t="s">
        <v>44</v>
      </c>
      <c r="S450" s="15"/>
      <c r="T450" s="15" t="s">
        <v>5279</v>
      </c>
      <c r="U450" s="15" t="s">
        <v>50</v>
      </c>
      <c r="V450" s="15"/>
      <c r="W450" s="129" t="s">
        <v>158</v>
      </c>
      <c r="X450" s="204"/>
      <c r="Y450" s="204"/>
    </row>
    <row r="451" spans="2:25" x14ac:dyDescent="0.15">
      <c r="B451" s="269"/>
      <c r="C451" s="353">
        <v>448</v>
      </c>
      <c r="D451" s="5">
        <v>448</v>
      </c>
      <c r="E451" s="3">
        <v>7</v>
      </c>
      <c r="F451" s="3">
        <v>31</v>
      </c>
      <c r="G451" s="264" t="s">
        <v>5280</v>
      </c>
      <c r="H451" s="127" t="s">
        <v>138</v>
      </c>
      <c r="I451" s="127" t="s">
        <v>274</v>
      </c>
      <c r="J451" s="126"/>
      <c r="K451" s="355" t="s">
        <v>5282</v>
      </c>
      <c r="L451" s="15"/>
      <c r="M451" s="15" t="s">
        <v>23</v>
      </c>
      <c r="N451" s="15"/>
      <c r="O451" s="15" t="s">
        <v>13</v>
      </c>
      <c r="P451" s="15"/>
      <c r="Q451" s="15"/>
      <c r="R451" s="15" t="s">
        <v>43</v>
      </c>
      <c r="S451" s="15"/>
      <c r="T451" s="15" t="s">
        <v>5283</v>
      </c>
      <c r="U451" s="15" t="s">
        <v>16</v>
      </c>
      <c r="V451" s="15" t="s">
        <v>5284</v>
      </c>
      <c r="W451" s="213" t="s">
        <v>53</v>
      </c>
      <c r="X451" s="204"/>
      <c r="Y451" s="204"/>
    </row>
    <row r="452" spans="2:25" x14ac:dyDescent="0.15">
      <c r="B452" s="269"/>
      <c r="C452" s="353">
        <v>449</v>
      </c>
      <c r="D452" s="5">
        <v>449</v>
      </c>
      <c r="E452" s="3">
        <v>7</v>
      </c>
      <c r="F452" s="3">
        <v>24</v>
      </c>
      <c r="G452" s="264" t="s">
        <v>5285</v>
      </c>
      <c r="H452" s="127" t="s">
        <v>138</v>
      </c>
      <c r="I452" s="127" t="s">
        <v>149</v>
      </c>
      <c r="J452" s="126"/>
      <c r="K452" s="355" t="s">
        <v>5286</v>
      </c>
      <c r="L452" s="15"/>
      <c r="M452" s="15" t="s">
        <v>29</v>
      </c>
      <c r="N452" s="15"/>
      <c r="O452" s="15" t="s">
        <v>13</v>
      </c>
      <c r="P452" s="15"/>
      <c r="Q452" s="15"/>
      <c r="R452" s="15" t="s">
        <v>43</v>
      </c>
      <c r="S452" s="15"/>
      <c r="T452" s="15" t="s">
        <v>5287</v>
      </c>
      <c r="U452" s="15" t="s">
        <v>50</v>
      </c>
      <c r="V452" s="15"/>
      <c r="W452" s="129" t="s">
        <v>53</v>
      </c>
      <c r="X452" s="204"/>
      <c r="Y452" s="204"/>
    </row>
    <row r="453" spans="2:25" x14ac:dyDescent="0.15">
      <c r="B453" s="269"/>
      <c r="C453" s="353">
        <v>450</v>
      </c>
      <c r="D453" s="5">
        <v>450</v>
      </c>
      <c r="E453" s="3">
        <v>8</v>
      </c>
      <c r="F453" s="3">
        <v>18</v>
      </c>
      <c r="G453" s="264" t="s">
        <v>5288</v>
      </c>
      <c r="H453" s="127" t="s">
        <v>268</v>
      </c>
      <c r="I453" s="127" t="s">
        <v>3820</v>
      </c>
      <c r="J453" s="126"/>
      <c r="K453" s="355" t="s">
        <v>5289</v>
      </c>
      <c r="L453" s="15"/>
      <c r="M453" s="15" t="s">
        <v>31</v>
      </c>
      <c r="N453" s="15"/>
      <c r="O453" s="15" t="s">
        <v>13</v>
      </c>
      <c r="P453" s="15"/>
      <c r="Q453" s="15"/>
      <c r="R453" s="15" t="s">
        <v>43</v>
      </c>
      <c r="S453" s="15"/>
      <c r="T453" s="15" t="s">
        <v>5290</v>
      </c>
      <c r="U453" s="15"/>
      <c r="V453" s="15"/>
      <c r="W453" s="129" t="s">
        <v>158</v>
      </c>
      <c r="X453" s="204"/>
      <c r="Y453" s="204"/>
    </row>
    <row r="454" spans="2:25" x14ac:dyDescent="0.15">
      <c r="B454" s="269"/>
      <c r="C454" s="353">
        <v>451</v>
      </c>
      <c r="D454" s="5">
        <v>451</v>
      </c>
      <c r="E454" s="3">
        <v>8</v>
      </c>
      <c r="F454" s="3">
        <v>4</v>
      </c>
      <c r="G454" s="264" t="s">
        <v>5439</v>
      </c>
      <c r="H454" s="127" t="s">
        <v>137</v>
      </c>
      <c r="I454" s="127" t="s">
        <v>54</v>
      </c>
      <c r="J454" s="126"/>
      <c r="K454" s="355" t="s">
        <v>5291</v>
      </c>
      <c r="L454" s="15"/>
      <c r="M454" s="15" t="s">
        <v>144</v>
      </c>
      <c r="N454" s="15"/>
      <c r="O454" s="15" t="s">
        <v>143</v>
      </c>
      <c r="P454" s="15"/>
      <c r="Q454" s="15"/>
      <c r="R454" s="15" t="s">
        <v>43</v>
      </c>
      <c r="S454" s="15"/>
      <c r="T454" s="15" t="s">
        <v>5292</v>
      </c>
      <c r="U454" s="15" t="s">
        <v>50</v>
      </c>
      <c r="V454" s="15"/>
      <c r="W454" s="129" t="s">
        <v>53</v>
      </c>
      <c r="X454" s="204"/>
      <c r="Y454" s="204"/>
    </row>
    <row r="455" spans="2:25" x14ac:dyDescent="0.15">
      <c r="B455" s="269"/>
      <c r="C455" s="353">
        <v>452</v>
      </c>
      <c r="D455" s="5">
        <v>452</v>
      </c>
      <c r="E455" s="3">
        <v>8</v>
      </c>
      <c r="F455" s="3">
        <v>4</v>
      </c>
      <c r="G455" s="264" t="s">
        <v>5439</v>
      </c>
      <c r="H455" s="127" t="s">
        <v>137</v>
      </c>
      <c r="I455" s="127" t="s">
        <v>54</v>
      </c>
      <c r="J455" s="126"/>
      <c r="K455" s="355" t="s">
        <v>5293</v>
      </c>
      <c r="L455" s="15"/>
      <c r="M455" s="15" t="s">
        <v>144</v>
      </c>
      <c r="N455" s="15"/>
      <c r="O455" s="15" t="s">
        <v>143</v>
      </c>
      <c r="P455" s="15"/>
      <c r="Q455" s="15"/>
      <c r="R455" s="15"/>
      <c r="S455" s="15" t="s">
        <v>49</v>
      </c>
      <c r="T455" s="15" t="s">
        <v>5294</v>
      </c>
      <c r="U455" s="15" t="s">
        <v>50</v>
      </c>
      <c r="V455" s="15"/>
      <c r="W455" s="129" t="s">
        <v>53</v>
      </c>
      <c r="X455" s="204"/>
      <c r="Y455" s="204"/>
    </row>
    <row r="456" spans="2:25" x14ac:dyDescent="0.15">
      <c r="B456" s="269"/>
      <c r="C456" s="353">
        <v>453</v>
      </c>
      <c r="D456" s="5">
        <v>453</v>
      </c>
      <c r="E456" s="3">
        <v>8</v>
      </c>
      <c r="F456" s="3">
        <v>6</v>
      </c>
      <c r="G456" s="264" t="s">
        <v>5439</v>
      </c>
      <c r="H456" s="127" t="s">
        <v>137</v>
      </c>
      <c r="I456" s="127" t="s">
        <v>54</v>
      </c>
      <c r="J456" s="126"/>
      <c r="K456" s="355" t="s">
        <v>5295</v>
      </c>
      <c r="L456" s="15"/>
      <c r="M456" s="15" t="s">
        <v>26</v>
      </c>
      <c r="N456" s="15"/>
      <c r="O456" s="15" t="s">
        <v>13</v>
      </c>
      <c r="P456" s="15"/>
      <c r="Q456" s="15"/>
      <c r="R456" s="15" t="s">
        <v>43</v>
      </c>
      <c r="S456" s="15"/>
      <c r="T456" s="15" t="s">
        <v>5296</v>
      </c>
      <c r="U456" s="15" t="s">
        <v>50</v>
      </c>
      <c r="V456" s="15"/>
      <c r="W456" s="129" t="s">
        <v>53</v>
      </c>
      <c r="X456" s="204"/>
      <c r="Y456" s="204"/>
    </row>
    <row r="457" spans="2:25" x14ac:dyDescent="0.15">
      <c r="B457" s="269"/>
      <c r="C457" s="353">
        <v>454</v>
      </c>
      <c r="D457" s="5">
        <v>454</v>
      </c>
      <c r="E457" s="3">
        <v>8</v>
      </c>
      <c r="F457" s="3">
        <v>3</v>
      </c>
      <c r="G457" s="264" t="s">
        <v>5297</v>
      </c>
      <c r="H457" s="127" t="s">
        <v>137</v>
      </c>
      <c r="I457" s="127" t="s">
        <v>55</v>
      </c>
      <c r="J457" s="126"/>
      <c r="K457" s="355" t="s">
        <v>5299</v>
      </c>
      <c r="L457" s="15"/>
      <c r="M457" s="15" t="s">
        <v>31</v>
      </c>
      <c r="N457" s="15"/>
      <c r="O457" s="15" t="s">
        <v>143</v>
      </c>
      <c r="P457" s="15"/>
      <c r="Q457" s="15"/>
      <c r="R457" s="15" t="s">
        <v>43</v>
      </c>
      <c r="S457" s="15"/>
      <c r="T457" s="15"/>
      <c r="U457" s="15"/>
      <c r="V457" s="15"/>
      <c r="W457" s="129" t="s">
        <v>53</v>
      </c>
      <c r="X457" s="204"/>
      <c r="Y457" s="204"/>
    </row>
    <row r="458" spans="2:25" x14ac:dyDescent="0.15">
      <c r="B458" s="269"/>
      <c r="C458" s="353">
        <v>455</v>
      </c>
      <c r="D458" s="5">
        <v>455</v>
      </c>
      <c r="E458" s="3">
        <v>8</v>
      </c>
      <c r="F458" s="3">
        <v>4</v>
      </c>
      <c r="G458" s="264" t="s">
        <v>5300</v>
      </c>
      <c r="H458" s="127" t="s">
        <v>137</v>
      </c>
      <c r="I458" s="127" t="s">
        <v>55</v>
      </c>
      <c r="J458" s="126"/>
      <c r="K458" s="355" t="s">
        <v>5298</v>
      </c>
      <c r="L458" s="15"/>
      <c r="M458" s="15" t="s">
        <v>31</v>
      </c>
      <c r="N458" s="15"/>
      <c r="O458" s="15" t="s">
        <v>143</v>
      </c>
      <c r="P458" s="15"/>
      <c r="Q458" s="15"/>
      <c r="R458" s="15" t="s">
        <v>5301</v>
      </c>
      <c r="S458" s="15"/>
      <c r="T458" s="15"/>
      <c r="U458" s="15"/>
      <c r="V458" s="15"/>
      <c r="W458" s="129" t="s">
        <v>53</v>
      </c>
      <c r="X458" s="204"/>
      <c r="Y458" s="204"/>
    </row>
    <row r="459" spans="2:25" x14ac:dyDescent="0.15">
      <c r="B459" s="269"/>
      <c r="C459" s="353">
        <v>456</v>
      </c>
      <c r="D459" s="5">
        <v>456</v>
      </c>
      <c r="E459" s="3">
        <v>8</v>
      </c>
      <c r="F459" s="3">
        <v>1</v>
      </c>
      <c r="G459" s="264" t="s">
        <v>5302</v>
      </c>
      <c r="H459" s="127" t="s">
        <v>138</v>
      </c>
      <c r="I459" s="127" t="s">
        <v>265</v>
      </c>
      <c r="J459" s="126"/>
      <c r="K459" s="355" t="s">
        <v>5303</v>
      </c>
      <c r="L459" s="15"/>
      <c r="M459" s="15" t="s">
        <v>31</v>
      </c>
      <c r="N459" s="15"/>
      <c r="O459" s="15"/>
      <c r="P459" s="15" t="s">
        <v>300</v>
      </c>
      <c r="Q459" s="15"/>
      <c r="R459" s="15" t="s">
        <v>43</v>
      </c>
      <c r="S459" s="15"/>
      <c r="T459" s="15"/>
      <c r="U459" s="15" t="s">
        <v>50</v>
      </c>
      <c r="V459" s="15"/>
      <c r="W459" s="129" t="s">
        <v>53</v>
      </c>
      <c r="X459" s="204"/>
      <c r="Y459" s="204"/>
    </row>
    <row r="460" spans="2:25" x14ac:dyDescent="0.15">
      <c r="B460" s="269"/>
      <c r="C460" s="353">
        <v>457</v>
      </c>
      <c r="D460" s="5">
        <v>457</v>
      </c>
      <c r="E460" s="3">
        <v>8</v>
      </c>
      <c r="F460" s="3">
        <v>1</v>
      </c>
      <c r="G460" s="264" t="s">
        <v>5302</v>
      </c>
      <c r="H460" s="127" t="s">
        <v>137</v>
      </c>
      <c r="I460" s="127" t="s">
        <v>58</v>
      </c>
      <c r="J460" s="126"/>
      <c r="K460" s="355" t="s">
        <v>5304</v>
      </c>
      <c r="L460" s="15"/>
      <c r="M460" s="15" t="s">
        <v>31</v>
      </c>
      <c r="N460" s="15"/>
      <c r="O460" s="15" t="s">
        <v>143</v>
      </c>
      <c r="P460" s="15"/>
      <c r="Q460" s="15"/>
      <c r="R460" s="15" t="s">
        <v>43</v>
      </c>
      <c r="S460" s="15"/>
      <c r="T460" s="15" t="s">
        <v>5305</v>
      </c>
      <c r="U460" s="15"/>
      <c r="V460" s="15"/>
      <c r="W460" s="129" t="s">
        <v>53</v>
      </c>
      <c r="X460" s="204"/>
      <c r="Y460" s="204"/>
    </row>
    <row r="461" spans="2:25" x14ac:dyDescent="0.15">
      <c r="B461" s="269"/>
      <c r="C461" s="353">
        <v>458</v>
      </c>
      <c r="D461" s="5">
        <v>458</v>
      </c>
      <c r="E461" s="3">
        <v>8</v>
      </c>
      <c r="F461" s="3">
        <v>1</v>
      </c>
      <c r="G461" s="264" t="s">
        <v>5306</v>
      </c>
      <c r="H461" s="127" t="s">
        <v>137</v>
      </c>
      <c r="I461" s="127" t="s">
        <v>83</v>
      </c>
      <c r="J461" s="126"/>
      <c r="K461" s="355" t="s">
        <v>5307</v>
      </c>
      <c r="L461" s="15"/>
      <c r="M461" s="15" t="s">
        <v>25</v>
      </c>
      <c r="N461" s="15"/>
      <c r="O461" s="15" t="s">
        <v>12</v>
      </c>
      <c r="P461" s="15"/>
      <c r="Q461" s="15"/>
      <c r="R461" s="15" t="s">
        <v>44</v>
      </c>
      <c r="S461" s="15"/>
      <c r="T461" s="15" t="s">
        <v>5308</v>
      </c>
      <c r="U461" s="15" t="s">
        <v>16</v>
      </c>
      <c r="V461" s="15"/>
      <c r="W461" s="129" t="s">
        <v>53</v>
      </c>
      <c r="X461" s="204"/>
      <c r="Y461" s="204"/>
    </row>
    <row r="462" spans="2:25" ht="13.5" customHeight="1" x14ac:dyDescent="0.15">
      <c r="B462" s="269"/>
      <c r="C462" s="353">
        <v>459</v>
      </c>
      <c r="D462" s="5">
        <v>459</v>
      </c>
      <c r="E462" s="3">
        <v>8</v>
      </c>
      <c r="F462" s="3">
        <v>1</v>
      </c>
      <c r="G462" s="264" t="s">
        <v>5309</v>
      </c>
      <c r="H462" s="127" t="s">
        <v>137</v>
      </c>
      <c r="I462" s="127" t="s">
        <v>83</v>
      </c>
      <c r="J462" s="126"/>
      <c r="K462" s="355" t="s">
        <v>5310</v>
      </c>
      <c r="L462" s="15"/>
      <c r="M462" s="15" t="s">
        <v>31</v>
      </c>
      <c r="N462" s="15"/>
      <c r="O462" s="15" t="s">
        <v>143</v>
      </c>
      <c r="P462" s="15"/>
      <c r="Q462" s="15"/>
      <c r="R462" s="15" t="s">
        <v>43</v>
      </c>
      <c r="S462" s="15"/>
      <c r="T462" s="15" t="s">
        <v>5311</v>
      </c>
      <c r="U462" s="15" t="s">
        <v>16</v>
      </c>
      <c r="V462" s="15" t="s">
        <v>5312</v>
      </c>
      <c r="W462" s="129" t="s">
        <v>53</v>
      </c>
      <c r="X462" s="204"/>
      <c r="Y462" s="204"/>
    </row>
    <row r="463" spans="2:25" ht="13.5" customHeight="1" x14ac:dyDescent="0.15">
      <c r="B463" s="269"/>
      <c r="C463" s="353">
        <v>460</v>
      </c>
      <c r="D463" s="5">
        <v>460</v>
      </c>
      <c r="E463" s="3">
        <v>8</v>
      </c>
      <c r="F463" s="3">
        <v>1</v>
      </c>
      <c r="G463" s="264" t="s">
        <v>5313</v>
      </c>
      <c r="H463" s="127" t="s">
        <v>137</v>
      </c>
      <c r="I463" s="127" t="s">
        <v>54</v>
      </c>
      <c r="J463" s="126"/>
      <c r="K463" s="355" t="s">
        <v>5314</v>
      </c>
      <c r="L463" s="15"/>
      <c r="M463" s="15" t="s">
        <v>144</v>
      </c>
      <c r="N463" s="15"/>
      <c r="O463" s="15" t="s">
        <v>143</v>
      </c>
      <c r="P463" s="15"/>
      <c r="Q463" s="15"/>
      <c r="R463" s="15" t="s">
        <v>43</v>
      </c>
      <c r="S463" s="15"/>
      <c r="T463" s="15" t="s">
        <v>5315</v>
      </c>
      <c r="U463" s="15" t="s">
        <v>50</v>
      </c>
      <c r="V463" s="15"/>
      <c r="W463" s="129" t="s">
        <v>53</v>
      </c>
      <c r="X463" s="204"/>
      <c r="Y463" s="204"/>
    </row>
    <row r="464" spans="2:25" ht="13.5" customHeight="1" x14ac:dyDescent="0.15">
      <c r="B464" s="269"/>
      <c r="C464" s="353">
        <v>461</v>
      </c>
      <c r="D464" s="5">
        <v>461</v>
      </c>
      <c r="E464" s="3">
        <v>8</v>
      </c>
      <c r="F464" s="3">
        <v>9</v>
      </c>
      <c r="G464" s="264" t="s">
        <v>5316</v>
      </c>
      <c r="H464" s="127" t="s">
        <v>137</v>
      </c>
      <c r="I464" s="127" t="s">
        <v>85</v>
      </c>
      <c r="J464" s="126"/>
      <c r="K464" s="355" t="s">
        <v>5317</v>
      </c>
      <c r="L464" s="15"/>
      <c r="M464" s="15" t="s">
        <v>16</v>
      </c>
      <c r="N464" s="15"/>
      <c r="O464" s="15" t="s">
        <v>143</v>
      </c>
      <c r="P464" s="15"/>
      <c r="Q464" s="15"/>
      <c r="R464" s="15" t="s">
        <v>43</v>
      </c>
      <c r="S464" s="15"/>
      <c r="T464" s="15" t="s">
        <v>5320</v>
      </c>
      <c r="U464" s="15" t="s">
        <v>50</v>
      </c>
      <c r="V464" s="15"/>
      <c r="W464" s="129" t="s">
        <v>53</v>
      </c>
      <c r="X464" s="204"/>
      <c r="Y464" s="204"/>
    </row>
    <row r="465" spans="2:25" x14ac:dyDescent="0.15">
      <c r="B465" s="269"/>
      <c r="C465" s="353">
        <v>462</v>
      </c>
      <c r="D465" s="5">
        <v>462</v>
      </c>
      <c r="E465" s="3">
        <v>8</v>
      </c>
      <c r="F465" s="3">
        <v>12</v>
      </c>
      <c r="G465" s="264" t="s">
        <v>5318</v>
      </c>
      <c r="H465" s="127" t="s">
        <v>137</v>
      </c>
      <c r="I465" s="127" t="s">
        <v>84</v>
      </c>
      <c r="J465" s="126"/>
      <c r="K465" s="355" t="s">
        <v>5319</v>
      </c>
      <c r="L465" s="15"/>
      <c r="M465" s="15" t="s">
        <v>16</v>
      </c>
      <c r="N465" s="15"/>
      <c r="O465" s="15" t="s">
        <v>143</v>
      </c>
      <c r="P465" s="15"/>
      <c r="Q465" s="15"/>
      <c r="R465" s="15" t="s">
        <v>43</v>
      </c>
      <c r="S465" s="15"/>
      <c r="T465" s="15" t="s">
        <v>5321</v>
      </c>
      <c r="U465" s="15"/>
      <c r="V465" s="15"/>
      <c r="W465" s="129" t="s">
        <v>53</v>
      </c>
      <c r="X465" s="204"/>
      <c r="Y465" s="204"/>
    </row>
    <row r="466" spans="2:25" x14ac:dyDescent="0.15">
      <c r="B466" s="269"/>
      <c r="C466" s="353">
        <v>463</v>
      </c>
      <c r="D466" s="5">
        <v>463</v>
      </c>
      <c r="E466" s="3">
        <v>8</v>
      </c>
      <c r="F466" s="3">
        <v>9</v>
      </c>
      <c r="G466" s="264" t="s">
        <v>5322</v>
      </c>
      <c r="H466" s="127" t="s">
        <v>140</v>
      </c>
      <c r="I466" s="127" t="s">
        <v>68</v>
      </c>
      <c r="J466" s="126"/>
      <c r="K466" s="355" t="s">
        <v>5323</v>
      </c>
      <c r="L466" s="15"/>
      <c r="M466" s="15" t="s">
        <v>29</v>
      </c>
      <c r="N466" s="15"/>
      <c r="O466" s="15" t="s">
        <v>143</v>
      </c>
      <c r="P466" s="15"/>
      <c r="Q466" s="15"/>
      <c r="R466" s="15"/>
      <c r="S466" s="15" t="s">
        <v>49</v>
      </c>
      <c r="T466" s="15"/>
      <c r="U466" s="15" t="s">
        <v>52</v>
      </c>
      <c r="V466" s="15"/>
      <c r="W466" s="129" t="s">
        <v>53</v>
      </c>
      <c r="X466" s="204"/>
      <c r="Y466" s="204"/>
    </row>
    <row r="467" spans="2:25" x14ac:dyDescent="0.15">
      <c r="B467" s="269"/>
      <c r="C467" s="353">
        <v>464</v>
      </c>
      <c r="D467" s="5">
        <v>464</v>
      </c>
      <c r="E467" s="3">
        <v>8</v>
      </c>
      <c r="F467" s="3">
        <v>10</v>
      </c>
      <c r="G467" s="264" t="s">
        <v>5324</v>
      </c>
      <c r="H467" s="127" t="s">
        <v>140</v>
      </c>
      <c r="I467" s="127" t="s">
        <v>68</v>
      </c>
      <c r="J467" s="126"/>
      <c r="K467" s="355" t="s">
        <v>5325</v>
      </c>
      <c r="L467" s="15"/>
      <c r="M467" s="15" t="s">
        <v>30</v>
      </c>
      <c r="N467" s="15"/>
      <c r="O467" s="15" t="s">
        <v>143</v>
      </c>
      <c r="P467" s="15"/>
      <c r="Q467" s="15"/>
      <c r="R467" s="15"/>
      <c r="S467" s="15" t="s">
        <v>46</v>
      </c>
      <c r="T467" s="15"/>
      <c r="U467" s="15" t="s">
        <v>52</v>
      </c>
      <c r="V467" s="15"/>
      <c r="W467" s="129" t="s">
        <v>53</v>
      </c>
      <c r="X467" s="204"/>
      <c r="Y467" s="204"/>
    </row>
    <row r="468" spans="2:25" x14ac:dyDescent="0.15">
      <c r="B468" s="269"/>
      <c r="C468" s="353">
        <v>465</v>
      </c>
      <c r="D468" s="5">
        <v>465</v>
      </c>
      <c r="E468" s="3">
        <v>8</v>
      </c>
      <c r="F468" s="3">
        <v>12</v>
      </c>
      <c r="G468" s="264" t="s">
        <v>5277</v>
      </c>
      <c r="H468" s="127" t="s">
        <v>140</v>
      </c>
      <c r="I468" s="127" t="s">
        <v>68</v>
      </c>
      <c r="J468" s="126"/>
      <c r="K468" s="355" t="s">
        <v>5326</v>
      </c>
      <c r="L468" s="15"/>
      <c r="M468" s="15" t="s">
        <v>28</v>
      </c>
      <c r="N468" s="15"/>
      <c r="O468" s="15" t="s">
        <v>13</v>
      </c>
      <c r="P468" s="15"/>
      <c r="Q468" s="15"/>
      <c r="R468" s="15" t="s">
        <v>43</v>
      </c>
      <c r="S468" s="15"/>
      <c r="T468" s="15" t="s">
        <v>5329</v>
      </c>
      <c r="U468" s="15" t="s">
        <v>50</v>
      </c>
      <c r="V468" s="15"/>
      <c r="W468" s="129" t="s">
        <v>53</v>
      </c>
      <c r="X468" s="204"/>
      <c r="Y468" s="204"/>
    </row>
    <row r="469" spans="2:25" x14ac:dyDescent="0.15">
      <c r="B469" s="269"/>
      <c r="C469" s="353">
        <v>466</v>
      </c>
      <c r="D469" s="5">
        <v>466</v>
      </c>
      <c r="E469" s="3">
        <v>8</v>
      </c>
      <c r="F469" s="3">
        <v>12</v>
      </c>
      <c r="G469" s="264" t="s">
        <v>5327</v>
      </c>
      <c r="H469" s="127" t="s">
        <v>140</v>
      </c>
      <c r="I469" s="127" t="s">
        <v>68</v>
      </c>
      <c r="J469" s="126"/>
      <c r="K469" s="355" t="s">
        <v>5328</v>
      </c>
      <c r="L469" s="15"/>
      <c r="M469" s="15" t="s">
        <v>27</v>
      </c>
      <c r="N469" s="15"/>
      <c r="O469" s="15" t="s">
        <v>13</v>
      </c>
      <c r="P469" s="15"/>
      <c r="Q469" s="15"/>
      <c r="R469" s="15" t="s">
        <v>43</v>
      </c>
      <c r="S469" s="15"/>
      <c r="T469" s="15" t="s">
        <v>5330</v>
      </c>
      <c r="U469" s="15" t="s">
        <v>50</v>
      </c>
      <c r="V469" s="15"/>
      <c r="W469" s="129" t="s">
        <v>53</v>
      </c>
      <c r="X469" s="204"/>
      <c r="Y469" s="204"/>
    </row>
    <row r="470" spans="2:25" x14ac:dyDescent="0.15">
      <c r="B470" s="269"/>
      <c r="C470" s="353">
        <v>467</v>
      </c>
      <c r="D470" s="5">
        <v>467</v>
      </c>
      <c r="E470" s="3">
        <v>8</v>
      </c>
      <c r="F470" s="3">
        <v>9</v>
      </c>
      <c r="G470" s="264" t="s">
        <v>5285</v>
      </c>
      <c r="H470" s="127" t="s">
        <v>268</v>
      </c>
      <c r="I470" s="127" t="s">
        <v>62</v>
      </c>
      <c r="J470" s="126"/>
      <c r="K470" s="355" t="s">
        <v>5331</v>
      </c>
      <c r="L470" s="15"/>
      <c r="M470" s="15" t="s">
        <v>16</v>
      </c>
      <c r="N470" s="15"/>
      <c r="O470" s="15" t="s">
        <v>13</v>
      </c>
      <c r="P470" s="15"/>
      <c r="Q470" s="15"/>
      <c r="R470" s="15" t="s">
        <v>45</v>
      </c>
      <c r="S470" s="15"/>
      <c r="T470" s="15"/>
      <c r="U470" s="15" t="s">
        <v>16</v>
      </c>
      <c r="V470" s="15" t="s">
        <v>5332</v>
      </c>
      <c r="W470" s="129" t="s">
        <v>53</v>
      </c>
      <c r="X470" s="204"/>
      <c r="Y470" s="204"/>
    </row>
    <row r="471" spans="2:25" x14ac:dyDescent="0.15">
      <c r="B471" s="269"/>
      <c r="C471" s="353">
        <v>468</v>
      </c>
      <c r="D471" s="5">
        <v>468</v>
      </c>
      <c r="E471" s="3">
        <v>8</v>
      </c>
      <c r="F471" s="3">
        <v>13</v>
      </c>
      <c r="G471" s="264" t="s">
        <v>5333</v>
      </c>
      <c r="H471" s="127" t="s">
        <v>137</v>
      </c>
      <c r="I471" s="127" t="s">
        <v>84</v>
      </c>
      <c r="J471" s="126"/>
      <c r="K471" s="355" t="s">
        <v>5334</v>
      </c>
      <c r="L471" s="15"/>
      <c r="M471" s="15" t="s">
        <v>144</v>
      </c>
      <c r="N471" s="15"/>
      <c r="O471" s="15" t="s">
        <v>12</v>
      </c>
      <c r="P471" s="15"/>
      <c r="Q471" s="15"/>
      <c r="R471" s="15" t="s">
        <v>43</v>
      </c>
      <c r="S471" s="15"/>
      <c r="T471" s="15" t="s">
        <v>5335</v>
      </c>
      <c r="U471" s="15" t="s">
        <v>50</v>
      </c>
      <c r="V471" s="15"/>
      <c r="W471" s="129" t="s">
        <v>53</v>
      </c>
      <c r="X471" s="204"/>
      <c r="Y471" s="204"/>
    </row>
    <row r="472" spans="2:25" x14ac:dyDescent="0.15">
      <c r="B472" s="269"/>
      <c r="C472" s="353">
        <v>469</v>
      </c>
      <c r="D472" s="5">
        <v>469</v>
      </c>
      <c r="E472" s="3">
        <v>8</v>
      </c>
      <c r="F472" s="3">
        <v>14</v>
      </c>
      <c r="G472" s="264" t="s">
        <v>5336</v>
      </c>
      <c r="H472" s="127" t="s">
        <v>137</v>
      </c>
      <c r="I472" s="127" t="s">
        <v>54</v>
      </c>
      <c r="J472" s="126"/>
      <c r="K472" s="355" t="s">
        <v>5337</v>
      </c>
      <c r="L472" s="15"/>
      <c r="M472" s="15" t="s">
        <v>144</v>
      </c>
      <c r="N472" s="15"/>
      <c r="O472" s="15" t="s">
        <v>13</v>
      </c>
      <c r="P472" s="15"/>
      <c r="Q472" s="15"/>
      <c r="R472" s="15" t="s">
        <v>44</v>
      </c>
      <c r="S472" s="15"/>
      <c r="T472" s="15" t="s">
        <v>5338</v>
      </c>
      <c r="U472" s="15" t="s">
        <v>50</v>
      </c>
      <c r="V472" s="15"/>
      <c r="W472" s="129" t="s">
        <v>53</v>
      </c>
      <c r="X472" s="204"/>
      <c r="Y472" s="204"/>
    </row>
    <row r="473" spans="2:25" x14ac:dyDescent="0.15">
      <c r="B473" s="269"/>
      <c r="C473" s="353">
        <v>470</v>
      </c>
      <c r="D473" s="5">
        <v>470</v>
      </c>
      <c r="E473" s="3">
        <v>8</v>
      </c>
      <c r="F473" s="3">
        <v>12</v>
      </c>
      <c r="G473" s="264" t="s">
        <v>5339</v>
      </c>
      <c r="H473" s="127" t="s">
        <v>140</v>
      </c>
      <c r="I473" s="127" t="s">
        <v>68</v>
      </c>
      <c r="J473" s="126"/>
      <c r="K473" s="355" t="s">
        <v>5340</v>
      </c>
      <c r="L473" s="15"/>
      <c r="M473" s="15" t="s">
        <v>31</v>
      </c>
      <c r="N473" s="15"/>
      <c r="O473" s="15" t="s">
        <v>13</v>
      </c>
      <c r="P473" s="15"/>
      <c r="Q473" s="15"/>
      <c r="R473" s="15" t="s">
        <v>43</v>
      </c>
      <c r="S473" s="15"/>
      <c r="T473" s="15" t="s">
        <v>5341</v>
      </c>
      <c r="U473" s="15"/>
      <c r="V473" s="15"/>
      <c r="W473" s="129"/>
      <c r="X473" s="204"/>
      <c r="Y473" s="204"/>
    </row>
    <row r="474" spans="2:25" x14ac:dyDescent="0.15">
      <c r="B474" s="269"/>
      <c r="C474" s="353">
        <v>471</v>
      </c>
      <c r="D474" s="5">
        <v>471</v>
      </c>
      <c r="E474" s="3">
        <v>8</v>
      </c>
      <c r="F474" s="3">
        <v>12</v>
      </c>
      <c r="G474" s="264" t="s">
        <v>5342</v>
      </c>
      <c r="H474" s="127" t="s">
        <v>140</v>
      </c>
      <c r="I474" s="127" t="s">
        <v>68</v>
      </c>
      <c r="J474" s="126"/>
      <c r="K474" s="355" t="s">
        <v>5343</v>
      </c>
      <c r="L474" s="15"/>
      <c r="M474" s="15" t="s">
        <v>31</v>
      </c>
      <c r="N474" s="15"/>
      <c r="O474" s="15" t="s">
        <v>12</v>
      </c>
      <c r="P474" s="15"/>
      <c r="Q474" s="15"/>
      <c r="R474" s="15" t="s">
        <v>43</v>
      </c>
      <c r="S474" s="15"/>
      <c r="T474" s="15" t="s">
        <v>5344</v>
      </c>
      <c r="U474" s="15" t="s">
        <v>50</v>
      </c>
      <c r="V474" s="15" t="s">
        <v>5345</v>
      </c>
      <c r="W474" s="129" t="s">
        <v>53</v>
      </c>
      <c r="X474" s="204"/>
      <c r="Y474" s="204"/>
    </row>
    <row r="475" spans="2:25" ht="13.5" customHeight="1" x14ac:dyDescent="0.15">
      <c r="B475" s="269"/>
      <c r="C475" s="353">
        <v>472</v>
      </c>
      <c r="D475" s="5">
        <v>472</v>
      </c>
      <c r="E475" s="3">
        <v>8</v>
      </c>
      <c r="F475" s="3">
        <v>11</v>
      </c>
      <c r="G475" s="264" t="s">
        <v>5346</v>
      </c>
      <c r="H475" s="127" t="s">
        <v>140</v>
      </c>
      <c r="I475" s="127" t="s">
        <v>68</v>
      </c>
      <c r="J475" s="126"/>
      <c r="K475" s="355" t="s">
        <v>5348</v>
      </c>
      <c r="L475" s="15"/>
      <c r="M475" s="15" t="s">
        <v>28</v>
      </c>
      <c r="N475" s="15" t="s">
        <v>5349</v>
      </c>
      <c r="O475" s="15" t="s">
        <v>143</v>
      </c>
      <c r="P475" s="15"/>
      <c r="Q475" s="15"/>
      <c r="R475" s="15"/>
      <c r="S475" s="15" t="s">
        <v>49</v>
      </c>
      <c r="T475" s="15" t="s">
        <v>5350</v>
      </c>
      <c r="U475" s="15" t="s">
        <v>16</v>
      </c>
      <c r="V475" s="15" t="s">
        <v>5351</v>
      </c>
      <c r="W475" s="129" t="s">
        <v>157</v>
      </c>
      <c r="X475" s="204"/>
      <c r="Y475" s="204"/>
    </row>
    <row r="476" spans="2:25" ht="13.5" customHeight="1" x14ac:dyDescent="0.15">
      <c r="B476" s="269"/>
      <c r="C476" s="353">
        <v>473</v>
      </c>
      <c r="D476" s="5">
        <v>473</v>
      </c>
      <c r="E476" s="3">
        <v>8</v>
      </c>
      <c r="F476" s="3">
        <v>12</v>
      </c>
      <c r="G476" s="264" t="s">
        <v>5346</v>
      </c>
      <c r="H476" s="127" t="s">
        <v>140</v>
      </c>
      <c r="I476" s="127" t="s">
        <v>68</v>
      </c>
      <c r="J476" s="126"/>
      <c r="K476" s="355" t="s">
        <v>5348</v>
      </c>
      <c r="L476" s="15"/>
      <c r="M476" s="15" t="s">
        <v>28</v>
      </c>
      <c r="N476" s="15" t="s">
        <v>5349</v>
      </c>
      <c r="O476" s="15" t="s">
        <v>143</v>
      </c>
      <c r="P476" s="15"/>
      <c r="Q476" s="15"/>
      <c r="R476" s="15"/>
      <c r="S476" s="15" t="s">
        <v>49</v>
      </c>
      <c r="T476" s="15" t="s">
        <v>5352</v>
      </c>
      <c r="U476" s="15" t="s">
        <v>16</v>
      </c>
      <c r="V476" s="15" t="s">
        <v>5351</v>
      </c>
      <c r="W476" s="129" t="s">
        <v>157</v>
      </c>
      <c r="X476" s="204"/>
      <c r="Y476" s="204"/>
    </row>
    <row r="477" spans="2:25" ht="13.5" customHeight="1" x14ac:dyDescent="0.15">
      <c r="B477" s="269"/>
      <c r="C477" s="353">
        <v>474</v>
      </c>
      <c r="D477" s="5">
        <v>474</v>
      </c>
      <c r="E477" s="3">
        <v>8</v>
      </c>
      <c r="F477" s="3">
        <v>13</v>
      </c>
      <c r="G477" s="264" t="s">
        <v>5324</v>
      </c>
      <c r="H477" s="127" t="s">
        <v>140</v>
      </c>
      <c r="I477" s="127" t="s">
        <v>68</v>
      </c>
      <c r="J477" s="126"/>
      <c r="K477" s="355" t="s">
        <v>5347</v>
      </c>
      <c r="L477" s="15"/>
      <c r="M477" s="15" t="s">
        <v>28</v>
      </c>
      <c r="N477" s="15" t="s">
        <v>5349</v>
      </c>
      <c r="O477" s="15" t="s">
        <v>143</v>
      </c>
      <c r="P477" s="15"/>
      <c r="Q477" s="15"/>
      <c r="R477" s="15"/>
      <c r="S477" s="15" t="s">
        <v>49</v>
      </c>
      <c r="T477" s="15" t="s">
        <v>5353</v>
      </c>
      <c r="U477" s="15" t="s">
        <v>16</v>
      </c>
      <c r="V477" s="15" t="s">
        <v>5354</v>
      </c>
      <c r="W477" s="129" t="s">
        <v>157</v>
      </c>
      <c r="X477" s="204"/>
      <c r="Y477" s="204"/>
    </row>
    <row r="478" spans="2:25" x14ac:dyDescent="0.15">
      <c r="B478" s="269"/>
      <c r="C478" s="353">
        <v>475</v>
      </c>
      <c r="D478" s="5">
        <v>475</v>
      </c>
      <c r="E478" s="3">
        <v>8</v>
      </c>
      <c r="F478" s="3">
        <v>14</v>
      </c>
      <c r="G478" s="264" t="s">
        <v>5355</v>
      </c>
      <c r="H478" s="127" t="s">
        <v>140</v>
      </c>
      <c r="I478" s="127" t="s">
        <v>68</v>
      </c>
      <c r="J478" s="126"/>
      <c r="K478" s="355" t="s">
        <v>5356</v>
      </c>
      <c r="L478" s="15"/>
      <c r="M478" s="15" t="s">
        <v>31</v>
      </c>
      <c r="N478" s="15"/>
      <c r="O478" s="15" t="s">
        <v>143</v>
      </c>
      <c r="P478" s="15"/>
      <c r="Q478" s="15"/>
      <c r="R478" s="15" t="s">
        <v>16</v>
      </c>
      <c r="S478" s="15"/>
      <c r="T478" s="15" t="s">
        <v>5357</v>
      </c>
      <c r="U478" s="15" t="s">
        <v>50</v>
      </c>
      <c r="V478" s="15"/>
      <c r="W478" s="129" t="s">
        <v>53</v>
      </c>
      <c r="X478" s="204"/>
      <c r="Y478" s="204"/>
    </row>
    <row r="479" spans="2:25" ht="13.5" customHeight="1" x14ac:dyDescent="0.15">
      <c r="B479" s="269"/>
      <c r="C479" s="353">
        <v>476</v>
      </c>
      <c r="D479" s="5">
        <v>476</v>
      </c>
      <c r="E479" s="3">
        <v>8</v>
      </c>
      <c r="F479" s="3">
        <v>13</v>
      </c>
      <c r="G479" s="264" t="s">
        <v>5358</v>
      </c>
      <c r="H479" s="127" t="s">
        <v>140</v>
      </c>
      <c r="I479" s="127" t="s">
        <v>68</v>
      </c>
      <c r="J479" s="126"/>
      <c r="K479" s="355" t="s">
        <v>5359</v>
      </c>
      <c r="L479" s="15"/>
      <c r="M479" s="15" t="s">
        <v>31</v>
      </c>
      <c r="N479" s="15"/>
      <c r="O479" s="15" t="s">
        <v>143</v>
      </c>
      <c r="P479" s="15"/>
      <c r="Q479" s="15"/>
      <c r="R479" s="15" t="s">
        <v>43</v>
      </c>
      <c r="S479" s="15"/>
      <c r="T479" s="15" t="s">
        <v>5360</v>
      </c>
      <c r="U479" s="15" t="s">
        <v>50</v>
      </c>
      <c r="V479" s="15"/>
      <c r="W479" s="129" t="s">
        <v>53</v>
      </c>
      <c r="X479" s="204"/>
      <c r="Y479" s="204"/>
    </row>
    <row r="480" spans="2:25" x14ac:dyDescent="0.15">
      <c r="B480" s="269"/>
      <c r="C480" s="353">
        <v>477</v>
      </c>
      <c r="D480" s="5">
        <v>477</v>
      </c>
      <c r="E480" s="3">
        <v>8</v>
      </c>
      <c r="F480" s="3">
        <v>9</v>
      </c>
      <c r="G480" s="264" t="s">
        <v>5361</v>
      </c>
      <c r="H480" s="127" t="s">
        <v>137</v>
      </c>
      <c r="I480" s="127" t="s">
        <v>54</v>
      </c>
      <c r="J480" s="126"/>
      <c r="K480" s="355" t="s">
        <v>5362</v>
      </c>
      <c r="L480" s="15"/>
      <c r="M480" s="15" t="s">
        <v>144</v>
      </c>
      <c r="N480" s="15"/>
      <c r="O480" s="15" t="s">
        <v>13</v>
      </c>
      <c r="P480" s="15"/>
      <c r="Q480" s="15"/>
      <c r="R480" s="15" t="s">
        <v>43</v>
      </c>
      <c r="S480" s="15"/>
      <c r="T480" s="15" t="s">
        <v>5363</v>
      </c>
      <c r="U480" s="15" t="s">
        <v>50</v>
      </c>
      <c r="V480" s="15"/>
      <c r="W480" s="129" t="s">
        <v>53</v>
      </c>
      <c r="X480" s="204"/>
      <c r="Y480" s="204"/>
    </row>
    <row r="481" spans="2:25" x14ac:dyDescent="0.15">
      <c r="B481" s="269"/>
      <c r="C481" s="353">
        <v>478</v>
      </c>
      <c r="D481" s="5">
        <v>478</v>
      </c>
      <c r="E481" s="3">
        <v>8</v>
      </c>
      <c r="F481" s="3">
        <v>15</v>
      </c>
      <c r="G481" s="264" t="s">
        <v>5364</v>
      </c>
      <c r="H481" s="127" t="s">
        <v>137</v>
      </c>
      <c r="I481" s="127" t="s">
        <v>85</v>
      </c>
      <c r="J481" s="126"/>
      <c r="K481" s="355" t="s">
        <v>5365</v>
      </c>
      <c r="L481" s="15"/>
      <c r="M481" s="15" t="s">
        <v>31</v>
      </c>
      <c r="N481" s="15"/>
      <c r="O481" s="15" t="s">
        <v>13</v>
      </c>
      <c r="P481" s="15"/>
      <c r="Q481" s="15"/>
      <c r="R481" s="15" t="s">
        <v>43</v>
      </c>
      <c r="S481" s="15"/>
      <c r="T481" s="15" t="s">
        <v>5366</v>
      </c>
      <c r="U481" s="15"/>
      <c r="V481" s="15"/>
      <c r="W481" s="129" t="s">
        <v>53</v>
      </c>
      <c r="X481" s="204"/>
      <c r="Y481" s="204"/>
    </row>
    <row r="482" spans="2:25" x14ac:dyDescent="0.15">
      <c r="B482" s="269"/>
      <c r="C482" s="353">
        <v>479</v>
      </c>
      <c r="D482" s="5">
        <v>479</v>
      </c>
      <c r="E482" s="3">
        <v>8</v>
      </c>
      <c r="F482" s="3">
        <v>18</v>
      </c>
      <c r="G482" s="264" t="s">
        <v>5367</v>
      </c>
      <c r="H482" s="127" t="s">
        <v>137</v>
      </c>
      <c r="I482" s="127" t="s">
        <v>58</v>
      </c>
      <c r="J482" s="126"/>
      <c r="K482" s="355" t="s">
        <v>5368</v>
      </c>
      <c r="L482" s="15"/>
      <c r="M482" s="15" t="s">
        <v>31</v>
      </c>
      <c r="N482" s="15"/>
      <c r="O482" s="15" t="s">
        <v>143</v>
      </c>
      <c r="P482" s="15"/>
      <c r="Q482" s="15"/>
      <c r="R482" s="15" t="s">
        <v>43</v>
      </c>
      <c r="S482" s="15"/>
      <c r="T482" s="15" t="s">
        <v>5369</v>
      </c>
      <c r="U482" s="15" t="s">
        <v>16</v>
      </c>
      <c r="V482" s="15" t="s">
        <v>5370</v>
      </c>
      <c r="W482" s="129" t="s">
        <v>53</v>
      </c>
      <c r="X482" s="204"/>
      <c r="Y482" s="204"/>
    </row>
    <row r="483" spans="2:25" ht="13.5" customHeight="1" x14ac:dyDescent="0.15">
      <c r="B483" s="269"/>
      <c r="C483" s="353">
        <v>480</v>
      </c>
      <c r="D483" s="5">
        <v>480</v>
      </c>
      <c r="E483" s="3">
        <v>8</v>
      </c>
      <c r="F483" s="3">
        <v>16</v>
      </c>
      <c r="G483" s="264" t="s">
        <v>5271</v>
      </c>
      <c r="H483" s="127" t="s">
        <v>268</v>
      </c>
      <c r="I483" s="127" t="s">
        <v>72</v>
      </c>
      <c r="J483" s="126"/>
      <c r="K483" s="355" t="s">
        <v>5371</v>
      </c>
      <c r="L483" s="15"/>
      <c r="M483" s="15" t="s">
        <v>144</v>
      </c>
      <c r="N483" s="15"/>
      <c r="O483" s="15" t="s">
        <v>13</v>
      </c>
      <c r="P483" s="15"/>
      <c r="Q483" s="15"/>
      <c r="R483" s="15" t="s">
        <v>43</v>
      </c>
      <c r="S483" s="15"/>
      <c r="T483" s="15" t="s">
        <v>5372</v>
      </c>
      <c r="U483" s="15" t="s">
        <v>52</v>
      </c>
      <c r="V483" s="15" t="s">
        <v>5373</v>
      </c>
      <c r="W483" s="129" t="s">
        <v>158</v>
      </c>
      <c r="X483" s="204"/>
      <c r="Y483" s="204"/>
    </row>
    <row r="484" spans="2:25" ht="13.5" customHeight="1" x14ac:dyDescent="0.15">
      <c r="B484" s="269"/>
      <c r="C484" s="353">
        <v>481</v>
      </c>
      <c r="D484" s="5">
        <v>481</v>
      </c>
      <c r="E484" s="3">
        <v>8</v>
      </c>
      <c r="F484" s="3">
        <v>18</v>
      </c>
      <c r="G484" s="264" t="s">
        <v>5374</v>
      </c>
      <c r="H484" s="127" t="s">
        <v>268</v>
      </c>
      <c r="I484" s="127" t="s">
        <v>71</v>
      </c>
      <c r="J484" s="126"/>
      <c r="K484" s="355" t="s">
        <v>5375</v>
      </c>
      <c r="L484" s="15"/>
      <c r="M484" s="15" t="s">
        <v>28</v>
      </c>
      <c r="N484" s="15" t="s">
        <v>5376</v>
      </c>
      <c r="O484" s="15" t="s">
        <v>143</v>
      </c>
      <c r="P484" s="15"/>
      <c r="Q484" s="15"/>
      <c r="R484" s="15"/>
      <c r="S484" s="15" t="s">
        <v>49</v>
      </c>
      <c r="T484" s="15" t="s">
        <v>5377</v>
      </c>
      <c r="U484" s="15" t="s">
        <v>52</v>
      </c>
      <c r="V484" s="15" t="s">
        <v>5378</v>
      </c>
      <c r="W484" s="129" t="s">
        <v>53</v>
      </c>
      <c r="X484" s="204"/>
      <c r="Y484" s="204"/>
    </row>
    <row r="485" spans="2:25" ht="13.5" customHeight="1" x14ac:dyDescent="0.15">
      <c r="B485" s="269"/>
      <c r="C485" s="353">
        <v>482</v>
      </c>
      <c r="D485" s="5">
        <v>482</v>
      </c>
      <c r="E485" s="3">
        <v>8</v>
      </c>
      <c r="F485" s="3">
        <v>18</v>
      </c>
      <c r="G485" s="264" t="s">
        <v>5379</v>
      </c>
      <c r="H485" s="127" t="s">
        <v>137</v>
      </c>
      <c r="I485" s="127" t="s">
        <v>3678</v>
      </c>
      <c r="J485" s="126"/>
      <c r="K485" s="355" t="s">
        <v>5380</v>
      </c>
      <c r="L485" s="15"/>
      <c r="M485" s="15"/>
      <c r="N485" s="15"/>
      <c r="O485" s="15" t="s">
        <v>13</v>
      </c>
      <c r="P485" s="15"/>
      <c r="Q485" s="15"/>
      <c r="R485" s="15"/>
      <c r="S485" s="15"/>
      <c r="T485" s="15"/>
      <c r="U485" s="15" t="s">
        <v>50</v>
      </c>
      <c r="V485" s="15"/>
      <c r="W485" s="129" t="s">
        <v>53</v>
      </c>
      <c r="X485" s="204"/>
      <c r="Y485" s="204"/>
    </row>
    <row r="486" spans="2:25" ht="13.5" customHeight="1" x14ac:dyDescent="0.15">
      <c r="B486" s="269"/>
      <c r="C486" s="353">
        <v>483</v>
      </c>
      <c r="D486" s="5">
        <v>483</v>
      </c>
      <c r="E486" s="3">
        <v>8</v>
      </c>
      <c r="F486" s="3">
        <v>19</v>
      </c>
      <c r="G486" s="264" t="s">
        <v>5381</v>
      </c>
      <c r="H486" s="127" t="s">
        <v>137</v>
      </c>
      <c r="I486" s="127" t="s">
        <v>3678</v>
      </c>
      <c r="J486" s="126"/>
      <c r="K486" s="355" t="s">
        <v>5382</v>
      </c>
      <c r="L486" s="15"/>
      <c r="M486" s="15" t="s">
        <v>28</v>
      </c>
      <c r="N486" s="15" t="s">
        <v>5349</v>
      </c>
      <c r="O486" s="15" t="s">
        <v>143</v>
      </c>
      <c r="P486" s="15"/>
      <c r="Q486" s="15"/>
      <c r="R486" s="15"/>
      <c r="S486" s="15" t="s">
        <v>49</v>
      </c>
      <c r="T486" s="15" t="s">
        <v>5383</v>
      </c>
      <c r="U486" s="15" t="s">
        <v>52</v>
      </c>
      <c r="V486" s="15" t="s">
        <v>5384</v>
      </c>
      <c r="W486" s="129" t="s">
        <v>158</v>
      </c>
      <c r="X486" s="204"/>
      <c r="Y486" s="204"/>
    </row>
    <row r="487" spans="2:25" ht="13.5" customHeight="1" x14ac:dyDescent="0.15">
      <c r="B487" s="269"/>
      <c r="C487" s="353">
        <v>484</v>
      </c>
      <c r="D487" s="5">
        <v>484</v>
      </c>
      <c r="E487" s="3">
        <v>7</v>
      </c>
      <c r="F487" s="3">
        <v>14</v>
      </c>
      <c r="G487" s="264" t="s">
        <v>5385</v>
      </c>
      <c r="H487" s="127" t="s">
        <v>140</v>
      </c>
      <c r="I487" s="127" t="s">
        <v>68</v>
      </c>
      <c r="J487" s="126"/>
      <c r="K487" s="355" t="s">
        <v>5386</v>
      </c>
      <c r="L487" s="15"/>
      <c r="M487" s="15" t="s">
        <v>28</v>
      </c>
      <c r="N487" s="15"/>
      <c r="O487" s="15" t="s">
        <v>11</v>
      </c>
      <c r="P487" s="15"/>
      <c r="Q487" s="15"/>
      <c r="R487" s="15" t="s">
        <v>43</v>
      </c>
      <c r="S487" s="15"/>
      <c r="T487" s="15" t="s">
        <v>5387</v>
      </c>
      <c r="U487" s="15" t="s">
        <v>50</v>
      </c>
      <c r="V487" s="15" t="s">
        <v>5388</v>
      </c>
      <c r="W487" s="129" t="s">
        <v>16</v>
      </c>
      <c r="X487" s="204" t="s">
        <v>5388</v>
      </c>
      <c r="Y487" s="204"/>
    </row>
    <row r="488" spans="2:25" ht="13.5" customHeight="1" x14ac:dyDescent="0.15">
      <c r="B488" s="269"/>
      <c r="C488" s="353">
        <v>485</v>
      </c>
      <c r="D488" s="5">
        <v>485</v>
      </c>
      <c r="E488" s="3">
        <v>7</v>
      </c>
      <c r="F488" s="3">
        <v>13</v>
      </c>
      <c r="G488" s="264" t="s">
        <v>5389</v>
      </c>
      <c r="H488" s="127" t="s">
        <v>140</v>
      </c>
      <c r="I488" s="127" t="s">
        <v>68</v>
      </c>
      <c r="J488" s="126"/>
      <c r="K488" s="355" t="s">
        <v>5390</v>
      </c>
      <c r="L488" s="15"/>
      <c r="M488" s="15" t="s">
        <v>28</v>
      </c>
      <c r="N488" s="15" t="s">
        <v>5391</v>
      </c>
      <c r="O488" s="15" t="s">
        <v>143</v>
      </c>
      <c r="P488" s="15"/>
      <c r="Q488" s="15"/>
      <c r="R488" s="15"/>
      <c r="S488" s="15" t="s">
        <v>49</v>
      </c>
      <c r="T488" s="15" t="s">
        <v>5392</v>
      </c>
      <c r="U488" s="15" t="s">
        <v>51</v>
      </c>
      <c r="V488" s="15" t="s">
        <v>5393</v>
      </c>
      <c r="W488" s="129" t="s">
        <v>16</v>
      </c>
      <c r="X488" s="204" t="s">
        <v>5394</v>
      </c>
      <c r="Y488" s="204"/>
    </row>
    <row r="489" spans="2:25" ht="13.5" customHeight="1" x14ac:dyDescent="0.15">
      <c r="B489" s="269"/>
      <c r="C489" s="353">
        <v>486</v>
      </c>
      <c r="D489" s="5">
        <v>486</v>
      </c>
      <c r="E489" s="3">
        <v>7</v>
      </c>
      <c r="F489" s="3">
        <v>15</v>
      </c>
      <c r="G489" s="264" t="s">
        <v>5271</v>
      </c>
      <c r="H489" s="127" t="s">
        <v>140</v>
      </c>
      <c r="I489" s="127" t="s">
        <v>68</v>
      </c>
      <c r="J489" s="126"/>
      <c r="K489" s="355" t="s">
        <v>5395</v>
      </c>
      <c r="L489" s="15"/>
      <c r="M489" s="15" t="s">
        <v>31</v>
      </c>
      <c r="N489" s="15"/>
      <c r="O489" s="15" t="s">
        <v>12</v>
      </c>
      <c r="P489" s="15"/>
      <c r="Q489" s="15"/>
      <c r="R489" s="15" t="s">
        <v>43</v>
      </c>
      <c r="S489" s="15"/>
      <c r="T489" s="15" t="s">
        <v>5396</v>
      </c>
      <c r="U489" s="15" t="s">
        <v>50</v>
      </c>
      <c r="V489" s="15"/>
      <c r="W489" s="129" t="s">
        <v>53</v>
      </c>
      <c r="X489" s="204"/>
      <c r="Y489" s="204"/>
    </row>
    <row r="490" spans="2:25" ht="13.5" customHeight="1" x14ac:dyDescent="0.15">
      <c r="B490" s="269"/>
      <c r="C490" s="353">
        <v>487</v>
      </c>
      <c r="D490" s="5">
        <v>487</v>
      </c>
      <c r="E490" s="3">
        <v>7</v>
      </c>
      <c r="F490" s="3">
        <v>15</v>
      </c>
      <c r="G490" s="264" t="s">
        <v>5397</v>
      </c>
      <c r="H490" s="127" t="s">
        <v>140</v>
      </c>
      <c r="I490" s="127" t="s">
        <v>68</v>
      </c>
      <c r="J490" s="126"/>
      <c r="K490" s="355" t="s">
        <v>5398</v>
      </c>
      <c r="L490" s="15"/>
      <c r="M490" s="15" t="s">
        <v>28</v>
      </c>
      <c r="N490" s="15"/>
      <c r="O490" s="15" t="s">
        <v>13</v>
      </c>
      <c r="P490" s="15"/>
      <c r="Q490" s="15"/>
      <c r="R490" s="15" t="s">
        <v>43</v>
      </c>
      <c r="S490" s="15"/>
      <c r="T490" s="15" t="s">
        <v>5399</v>
      </c>
      <c r="U490" s="15"/>
      <c r="V490" s="15"/>
      <c r="W490" s="129" t="s">
        <v>53</v>
      </c>
      <c r="X490" s="204"/>
      <c r="Y490" s="204"/>
    </row>
    <row r="491" spans="2:25" ht="13.5" customHeight="1" x14ac:dyDescent="0.15">
      <c r="B491" s="269"/>
      <c r="C491" s="353">
        <v>488</v>
      </c>
      <c r="D491" s="5">
        <v>488</v>
      </c>
      <c r="E491" s="3">
        <v>8</v>
      </c>
      <c r="F491" s="3">
        <v>19</v>
      </c>
      <c r="G491" s="264" t="s">
        <v>5400</v>
      </c>
      <c r="H491" s="127" t="s">
        <v>137</v>
      </c>
      <c r="I491" s="127" t="s">
        <v>58</v>
      </c>
      <c r="J491" s="126"/>
      <c r="K491" s="355" t="s">
        <v>5401</v>
      </c>
      <c r="L491" s="15"/>
      <c r="M491" s="15" t="s">
        <v>31</v>
      </c>
      <c r="N491" s="15"/>
      <c r="O491" s="15" t="s">
        <v>143</v>
      </c>
      <c r="P491" s="15"/>
      <c r="Q491" s="15"/>
      <c r="R491" s="15" t="s">
        <v>43</v>
      </c>
      <c r="S491" s="15"/>
      <c r="T491" s="15" t="s">
        <v>5402</v>
      </c>
      <c r="U491" s="15" t="s">
        <v>50</v>
      </c>
      <c r="V491" s="15" t="s">
        <v>5403</v>
      </c>
      <c r="W491" s="129" t="s">
        <v>53</v>
      </c>
      <c r="X491" s="204"/>
      <c r="Y491" s="204"/>
    </row>
    <row r="492" spans="2:25" ht="13.5" customHeight="1" x14ac:dyDescent="0.15">
      <c r="B492" s="269"/>
      <c r="C492" s="353">
        <v>489</v>
      </c>
      <c r="D492" s="5">
        <v>489</v>
      </c>
      <c r="E492" s="3">
        <v>8</v>
      </c>
      <c r="F492" s="3">
        <v>9</v>
      </c>
      <c r="G492" s="264" t="s">
        <v>5404</v>
      </c>
      <c r="H492" s="127" t="s">
        <v>137</v>
      </c>
      <c r="I492" s="127" t="s">
        <v>54</v>
      </c>
      <c r="J492" s="126"/>
      <c r="K492" s="355" t="s">
        <v>5405</v>
      </c>
      <c r="L492" s="15"/>
      <c r="M492" s="15" t="s">
        <v>28</v>
      </c>
      <c r="N492" s="15" t="s">
        <v>5349</v>
      </c>
      <c r="O492" s="15"/>
      <c r="P492" s="15" t="s">
        <v>34</v>
      </c>
      <c r="Q492" s="15"/>
      <c r="R492" s="15" t="s">
        <v>44</v>
      </c>
      <c r="S492" s="15"/>
      <c r="T492" s="15" t="s">
        <v>5406</v>
      </c>
      <c r="U492" s="15" t="s">
        <v>16</v>
      </c>
      <c r="V492" s="15" t="s">
        <v>5407</v>
      </c>
      <c r="W492" s="129" t="s">
        <v>53</v>
      </c>
      <c r="X492" s="204"/>
      <c r="Y492" s="204"/>
    </row>
    <row r="493" spans="2:25" ht="13.5" customHeight="1" x14ac:dyDescent="0.15">
      <c r="B493" s="269"/>
      <c r="C493" s="353">
        <v>490</v>
      </c>
      <c r="D493" s="5">
        <v>490</v>
      </c>
      <c r="E493" s="3">
        <v>7</v>
      </c>
      <c r="F493" s="3">
        <v>30</v>
      </c>
      <c r="G493" s="264" t="s">
        <v>5408</v>
      </c>
      <c r="H493" s="127" t="s">
        <v>139</v>
      </c>
      <c r="I493" s="127" t="s">
        <v>59</v>
      </c>
      <c r="J493" s="126"/>
      <c r="K493" s="355" t="s">
        <v>5409</v>
      </c>
      <c r="L493" s="15"/>
      <c r="M493" s="15" t="s">
        <v>31</v>
      </c>
      <c r="N493" s="15"/>
      <c r="O493" s="15" t="s">
        <v>13</v>
      </c>
      <c r="P493" s="15"/>
      <c r="Q493" s="15"/>
      <c r="R493" s="15" t="s">
        <v>43</v>
      </c>
      <c r="S493" s="15"/>
      <c r="T493" s="15" t="s">
        <v>5410</v>
      </c>
      <c r="U493" s="15" t="s">
        <v>50</v>
      </c>
      <c r="V493" s="15"/>
      <c r="W493" s="129" t="s">
        <v>53</v>
      </c>
      <c r="X493" s="204"/>
      <c r="Y493" s="204"/>
    </row>
    <row r="494" spans="2:25" ht="13.5" customHeight="1" x14ac:dyDescent="0.15">
      <c r="B494" s="269"/>
      <c r="C494" s="353">
        <v>491</v>
      </c>
      <c r="D494" s="5">
        <v>491</v>
      </c>
      <c r="E494" s="3">
        <v>7</v>
      </c>
      <c r="F494" s="3">
        <v>29</v>
      </c>
      <c r="G494" s="264" t="s">
        <v>5411</v>
      </c>
      <c r="H494" s="127" t="s">
        <v>268</v>
      </c>
      <c r="I494" s="127" t="s">
        <v>72</v>
      </c>
      <c r="J494" s="126"/>
      <c r="K494" s="355" t="s">
        <v>5414</v>
      </c>
      <c r="L494" s="15"/>
      <c r="M494" s="15" t="s">
        <v>29</v>
      </c>
      <c r="N494" s="15"/>
      <c r="O494" s="15" t="s">
        <v>13</v>
      </c>
      <c r="P494" s="15"/>
      <c r="Q494" s="15"/>
      <c r="R494" s="15" t="s">
        <v>44</v>
      </c>
      <c r="S494" s="15"/>
      <c r="T494" s="15" t="s">
        <v>5412</v>
      </c>
      <c r="U494" s="15" t="s">
        <v>52</v>
      </c>
      <c r="V494" s="15" t="s">
        <v>5413</v>
      </c>
      <c r="W494" s="129" t="s">
        <v>158</v>
      </c>
      <c r="X494" s="204"/>
      <c r="Y494" s="204"/>
    </row>
    <row r="495" spans="2:25" ht="13.5" customHeight="1" x14ac:dyDescent="0.15">
      <c r="B495" s="269"/>
      <c r="C495" s="353">
        <v>492</v>
      </c>
      <c r="D495" s="5">
        <v>492</v>
      </c>
      <c r="E495" s="3">
        <v>7</v>
      </c>
      <c r="F495" s="3">
        <v>27</v>
      </c>
      <c r="G495" s="264" t="s">
        <v>5415</v>
      </c>
      <c r="H495" s="127" t="s">
        <v>140</v>
      </c>
      <c r="I495" s="127" t="s">
        <v>68</v>
      </c>
      <c r="J495" s="126"/>
      <c r="K495" s="355" t="s">
        <v>5416</v>
      </c>
      <c r="L495" s="15"/>
      <c r="M495" s="15" t="s">
        <v>28</v>
      </c>
      <c r="N495" s="15"/>
      <c r="O495" s="15" t="s">
        <v>143</v>
      </c>
      <c r="P495" s="15"/>
      <c r="Q495" s="15"/>
      <c r="R495" s="15"/>
      <c r="S495" s="15" t="s">
        <v>49</v>
      </c>
      <c r="T495" s="15" t="s">
        <v>5417</v>
      </c>
      <c r="U495" s="15" t="s">
        <v>50</v>
      </c>
      <c r="V495" s="15"/>
      <c r="W495" s="129" t="s">
        <v>53</v>
      </c>
      <c r="X495" s="204"/>
      <c r="Y495" s="204"/>
    </row>
    <row r="496" spans="2:25" ht="13.5" customHeight="1" x14ac:dyDescent="0.15">
      <c r="B496" s="269"/>
      <c r="C496" s="353">
        <v>493</v>
      </c>
      <c r="D496" s="5">
        <v>493</v>
      </c>
      <c r="E496" s="3">
        <v>7</v>
      </c>
      <c r="F496" s="3">
        <v>27</v>
      </c>
      <c r="G496" s="264" t="s">
        <v>5418</v>
      </c>
      <c r="H496" s="127" t="s">
        <v>140</v>
      </c>
      <c r="I496" s="127" t="s">
        <v>68</v>
      </c>
      <c r="J496" s="126"/>
      <c r="K496" s="355" t="s">
        <v>5419</v>
      </c>
      <c r="L496" s="15"/>
      <c r="M496" s="15" t="s">
        <v>31</v>
      </c>
      <c r="N496" s="15" t="s">
        <v>5420</v>
      </c>
      <c r="O496" s="15" t="s">
        <v>143</v>
      </c>
      <c r="P496" s="15"/>
      <c r="Q496" s="15"/>
      <c r="R496" s="15" t="s">
        <v>43</v>
      </c>
      <c r="S496" s="15"/>
      <c r="T496" s="15" t="s">
        <v>5421</v>
      </c>
      <c r="U496" s="15" t="s">
        <v>50</v>
      </c>
      <c r="V496" s="15" t="s">
        <v>5403</v>
      </c>
      <c r="W496" s="129" t="s">
        <v>53</v>
      </c>
      <c r="X496" s="204"/>
      <c r="Y496" s="204"/>
    </row>
    <row r="497" spans="2:25" ht="13.5" customHeight="1" x14ac:dyDescent="0.15">
      <c r="B497" s="269"/>
      <c r="C497" s="353">
        <v>494</v>
      </c>
      <c r="D497" s="5">
        <v>494</v>
      </c>
      <c r="E497" s="3">
        <v>7</v>
      </c>
      <c r="F497" s="3">
        <v>28</v>
      </c>
      <c r="G497" s="264" t="s">
        <v>5422</v>
      </c>
      <c r="H497" s="127" t="s">
        <v>140</v>
      </c>
      <c r="I497" s="127" t="s">
        <v>68</v>
      </c>
      <c r="J497" s="126"/>
      <c r="K497" s="355" t="s">
        <v>5423</v>
      </c>
      <c r="L497" s="15"/>
      <c r="M497" s="15" t="s">
        <v>16</v>
      </c>
      <c r="N497" s="15" t="s">
        <v>5424</v>
      </c>
      <c r="O497" s="15" t="s">
        <v>12</v>
      </c>
      <c r="P497" s="15"/>
      <c r="Q497" s="15"/>
      <c r="R497" s="15" t="s">
        <v>44</v>
      </c>
      <c r="S497" s="15"/>
      <c r="T497" s="15" t="s">
        <v>5425</v>
      </c>
      <c r="U497" s="15" t="s">
        <v>50</v>
      </c>
      <c r="V497" s="15"/>
      <c r="W497" s="129" t="s">
        <v>53</v>
      </c>
      <c r="X497" s="204"/>
      <c r="Y497" s="204"/>
    </row>
    <row r="498" spans="2:25" ht="13.5" customHeight="1" x14ac:dyDescent="0.15">
      <c r="B498" s="269"/>
      <c r="C498" s="353">
        <v>495</v>
      </c>
      <c r="D498" s="5">
        <v>495</v>
      </c>
      <c r="E498" s="3">
        <v>7</v>
      </c>
      <c r="F498" s="3">
        <v>28</v>
      </c>
      <c r="G498" s="264" t="s">
        <v>5426</v>
      </c>
      <c r="H498" s="127" t="s">
        <v>140</v>
      </c>
      <c r="I498" s="127" t="s">
        <v>68</v>
      </c>
      <c r="J498" s="126"/>
      <c r="K498" s="355" t="s">
        <v>5427</v>
      </c>
      <c r="L498" s="15"/>
      <c r="M498" s="15" t="s">
        <v>27</v>
      </c>
      <c r="N498" s="15"/>
      <c r="O498" s="15" t="s">
        <v>13</v>
      </c>
      <c r="P498" s="15"/>
      <c r="Q498" s="15"/>
      <c r="R498" s="15" t="s">
        <v>43</v>
      </c>
      <c r="S498" s="15"/>
      <c r="T498" s="15" t="s">
        <v>5428</v>
      </c>
      <c r="U498" s="15" t="s">
        <v>50</v>
      </c>
      <c r="V498" s="15"/>
      <c r="W498" s="129" t="s">
        <v>53</v>
      </c>
      <c r="X498" s="204"/>
      <c r="Y498" s="204"/>
    </row>
    <row r="499" spans="2:25" ht="13.5" customHeight="1" x14ac:dyDescent="0.15">
      <c r="B499" s="269"/>
      <c r="C499" s="353">
        <v>496</v>
      </c>
      <c r="D499" s="5">
        <v>496</v>
      </c>
      <c r="E499" s="3">
        <v>7</v>
      </c>
      <c r="F499" s="3">
        <v>27</v>
      </c>
      <c r="G499" s="264" t="s">
        <v>5429</v>
      </c>
      <c r="H499" s="127" t="s">
        <v>140</v>
      </c>
      <c r="I499" s="127" t="s">
        <v>68</v>
      </c>
      <c r="J499" s="126"/>
      <c r="K499" s="355" t="s">
        <v>5430</v>
      </c>
      <c r="L499" s="15"/>
      <c r="M499" s="15" t="s">
        <v>27</v>
      </c>
      <c r="N499" s="15"/>
      <c r="O499" s="15" t="s">
        <v>13</v>
      </c>
      <c r="P499" s="15"/>
      <c r="Q499" s="15"/>
      <c r="R499" s="15" t="s">
        <v>43</v>
      </c>
      <c r="S499" s="15"/>
      <c r="T499" s="15" t="s">
        <v>5431</v>
      </c>
      <c r="U499" s="15" t="s">
        <v>50</v>
      </c>
      <c r="V499" s="15"/>
      <c r="W499" s="129" t="s">
        <v>53</v>
      </c>
      <c r="X499" s="204"/>
      <c r="Y499" s="204"/>
    </row>
    <row r="500" spans="2:25" ht="13.5" customHeight="1" x14ac:dyDescent="0.15">
      <c r="B500" s="269"/>
      <c r="C500" s="353">
        <v>497</v>
      </c>
      <c r="D500" s="5">
        <v>497</v>
      </c>
      <c r="E500" s="3">
        <v>7</v>
      </c>
      <c r="F500" s="3">
        <v>30</v>
      </c>
      <c r="G500" s="264" t="s">
        <v>5432</v>
      </c>
      <c r="H500" s="127" t="s">
        <v>138</v>
      </c>
      <c r="I500" s="127" t="s">
        <v>87</v>
      </c>
      <c r="J500" s="126"/>
      <c r="K500" s="355" t="s">
        <v>5433</v>
      </c>
      <c r="L500" s="15"/>
      <c r="M500" s="15" t="s">
        <v>31</v>
      </c>
      <c r="N500" s="15"/>
      <c r="O500" s="15"/>
      <c r="P500" s="15" t="s">
        <v>300</v>
      </c>
      <c r="Q500" s="15"/>
      <c r="R500" s="15" t="s">
        <v>43</v>
      </c>
      <c r="S500" s="15"/>
      <c r="T500" s="15"/>
      <c r="U500" s="15" t="s">
        <v>50</v>
      </c>
      <c r="V500" s="15"/>
      <c r="W500" s="129" t="s">
        <v>53</v>
      </c>
      <c r="X500" s="204"/>
      <c r="Y500" s="204"/>
    </row>
    <row r="501" spans="2:25" ht="13.5" customHeight="1" x14ac:dyDescent="0.15">
      <c r="B501" s="269"/>
      <c r="C501" s="353">
        <v>498</v>
      </c>
      <c r="D501" s="5">
        <v>498</v>
      </c>
      <c r="E501" s="3">
        <v>7</v>
      </c>
      <c r="F501" s="3">
        <v>27</v>
      </c>
      <c r="G501" s="264" t="s">
        <v>5434</v>
      </c>
      <c r="H501" s="127" t="s">
        <v>137</v>
      </c>
      <c r="I501" s="127" t="s">
        <v>83</v>
      </c>
      <c r="J501" s="126"/>
      <c r="K501" s="355" t="s">
        <v>5437</v>
      </c>
      <c r="L501" s="15"/>
      <c r="M501" s="15" t="s">
        <v>144</v>
      </c>
      <c r="N501" s="15"/>
      <c r="O501" s="15" t="s">
        <v>143</v>
      </c>
      <c r="P501" s="15"/>
      <c r="Q501" s="15"/>
      <c r="R501" s="15" t="s">
        <v>43</v>
      </c>
      <c r="S501" s="15"/>
      <c r="T501" s="15" t="s">
        <v>5435</v>
      </c>
      <c r="U501" s="15" t="s">
        <v>16</v>
      </c>
      <c r="V501" s="15" t="s">
        <v>5370</v>
      </c>
      <c r="W501" s="129" t="s">
        <v>53</v>
      </c>
      <c r="X501" s="204"/>
      <c r="Y501" s="204"/>
    </row>
    <row r="502" spans="2:25" ht="13.5" customHeight="1" x14ac:dyDescent="0.15">
      <c r="B502" s="269"/>
      <c r="C502" s="353">
        <v>499</v>
      </c>
      <c r="D502" s="5">
        <v>499</v>
      </c>
      <c r="E502" s="3">
        <v>7</v>
      </c>
      <c r="F502" s="3">
        <v>29</v>
      </c>
      <c r="G502" s="264" t="s">
        <v>5436</v>
      </c>
      <c r="H502" s="127" t="s">
        <v>137</v>
      </c>
      <c r="I502" s="127" t="s">
        <v>83</v>
      </c>
      <c r="J502" s="126"/>
      <c r="K502" s="355" t="s">
        <v>5438</v>
      </c>
      <c r="L502" s="15"/>
      <c r="M502" s="15" t="s">
        <v>144</v>
      </c>
      <c r="N502" s="15"/>
      <c r="O502" s="15"/>
      <c r="P502" s="15" t="s">
        <v>300</v>
      </c>
      <c r="Q502" s="15"/>
      <c r="R502" s="15" t="s">
        <v>43</v>
      </c>
      <c r="S502" s="15"/>
      <c r="T502" s="15" t="s">
        <v>5435</v>
      </c>
      <c r="U502" s="15" t="s">
        <v>50</v>
      </c>
      <c r="V502" s="15"/>
      <c r="W502" s="129" t="s">
        <v>53</v>
      </c>
      <c r="X502" s="204"/>
      <c r="Y502" s="204"/>
    </row>
    <row r="503" spans="2:25" ht="13.5" customHeight="1" x14ac:dyDescent="0.15">
      <c r="B503" s="269"/>
      <c r="C503" s="353">
        <v>500</v>
      </c>
      <c r="D503" s="5">
        <v>500</v>
      </c>
      <c r="E503" s="3">
        <v>7</v>
      </c>
      <c r="F503" s="3">
        <v>30</v>
      </c>
      <c r="G503" s="264" t="s">
        <v>5439</v>
      </c>
      <c r="H503" s="127" t="s">
        <v>137</v>
      </c>
      <c r="I503" s="127" t="s">
        <v>54</v>
      </c>
      <c r="J503" s="126"/>
      <c r="K503" s="355" t="s">
        <v>5440</v>
      </c>
      <c r="L503" s="15"/>
      <c r="M503" s="15" t="s">
        <v>28</v>
      </c>
      <c r="N503" s="15" t="s">
        <v>5441</v>
      </c>
      <c r="O503" s="15" t="s">
        <v>143</v>
      </c>
      <c r="P503" s="15"/>
      <c r="Q503" s="15"/>
      <c r="R503" s="15"/>
      <c r="S503" s="15" t="s">
        <v>43</v>
      </c>
      <c r="T503" s="15" t="s">
        <v>5442</v>
      </c>
      <c r="U503" s="15" t="s">
        <v>50</v>
      </c>
      <c r="V503" s="15"/>
      <c r="W503" s="129" t="s">
        <v>53</v>
      </c>
      <c r="X503" s="204"/>
      <c r="Y503" s="204"/>
    </row>
    <row r="504" spans="2:25" ht="13.5" customHeight="1" x14ac:dyDescent="0.15">
      <c r="B504" s="269"/>
      <c r="C504" s="353">
        <v>501</v>
      </c>
      <c r="D504" s="5">
        <v>501</v>
      </c>
      <c r="E504" s="3">
        <v>7</v>
      </c>
      <c r="F504" s="3">
        <v>30</v>
      </c>
      <c r="G504" s="264" t="s">
        <v>5443</v>
      </c>
      <c r="H504" s="127" t="s">
        <v>137</v>
      </c>
      <c r="I504" s="127" t="s">
        <v>54</v>
      </c>
      <c r="J504" s="126"/>
      <c r="K504" s="355" t="s">
        <v>5293</v>
      </c>
      <c r="L504" s="15"/>
      <c r="M504" s="15" t="s">
        <v>144</v>
      </c>
      <c r="N504" s="15"/>
      <c r="O504" s="15" t="s">
        <v>13</v>
      </c>
      <c r="P504" s="15"/>
      <c r="Q504" s="15"/>
      <c r="R504" s="15" t="s">
        <v>43</v>
      </c>
      <c r="S504" s="15"/>
      <c r="T504" s="15" t="s">
        <v>5444</v>
      </c>
      <c r="U504" s="15" t="s">
        <v>50</v>
      </c>
      <c r="V504" s="15"/>
      <c r="W504" s="129" t="s">
        <v>53</v>
      </c>
      <c r="X504" s="204"/>
      <c r="Y504" s="204"/>
    </row>
    <row r="505" spans="2:25" ht="13.5" customHeight="1" x14ac:dyDescent="0.15">
      <c r="B505" s="269"/>
      <c r="C505" s="353">
        <v>502</v>
      </c>
      <c r="D505" s="5">
        <v>502</v>
      </c>
      <c r="E505" s="3">
        <v>7</v>
      </c>
      <c r="F505" s="3">
        <v>30</v>
      </c>
      <c r="G505" s="264" t="s">
        <v>5445</v>
      </c>
      <c r="H505" s="127" t="s">
        <v>137</v>
      </c>
      <c r="I505" s="127" t="s">
        <v>54</v>
      </c>
      <c r="J505" s="126"/>
      <c r="K505" s="355" t="s">
        <v>5446</v>
      </c>
      <c r="L505" s="15"/>
      <c r="M505" s="15" t="s">
        <v>144</v>
      </c>
      <c r="N505" s="15"/>
      <c r="O505" s="15" t="s">
        <v>13</v>
      </c>
      <c r="P505" s="15"/>
      <c r="Q505" s="15"/>
      <c r="R505" s="15" t="s">
        <v>43</v>
      </c>
      <c r="S505" s="15"/>
      <c r="T505" s="15" t="s">
        <v>5447</v>
      </c>
      <c r="U505" s="15" t="s">
        <v>50</v>
      </c>
      <c r="V505" s="15"/>
      <c r="W505" s="129" t="s">
        <v>53</v>
      </c>
      <c r="X505" s="204"/>
      <c r="Y505" s="204"/>
    </row>
    <row r="506" spans="2:25" ht="13.5" customHeight="1" x14ac:dyDescent="0.15">
      <c r="B506" s="269"/>
      <c r="C506" s="353">
        <v>503</v>
      </c>
      <c r="D506" s="5">
        <v>503</v>
      </c>
      <c r="E506" s="3">
        <v>7</v>
      </c>
      <c r="F506" s="3">
        <v>30</v>
      </c>
      <c r="G506" s="264" t="s">
        <v>5448</v>
      </c>
      <c r="H506" s="127" t="s">
        <v>137</v>
      </c>
      <c r="I506" s="127" t="s">
        <v>3678</v>
      </c>
      <c r="J506" s="126"/>
      <c r="K506" s="355" t="s">
        <v>5449</v>
      </c>
      <c r="L506" s="15"/>
      <c r="M506" s="15"/>
      <c r="N506" s="15"/>
      <c r="O506" s="15" t="s">
        <v>143</v>
      </c>
      <c r="P506" s="15"/>
      <c r="Q506" s="15"/>
      <c r="R506" s="15" t="s">
        <v>43</v>
      </c>
      <c r="S506" s="15"/>
      <c r="T506" s="15"/>
      <c r="U506" s="15"/>
      <c r="V506" s="15"/>
      <c r="W506" s="129" t="s">
        <v>53</v>
      </c>
      <c r="X506" s="204"/>
      <c r="Y506" s="204"/>
    </row>
    <row r="507" spans="2:25" ht="13.5" customHeight="1" x14ac:dyDescent="0.15">
      <c r="B507" s="269"/>
      <c r="C507" s="353">
        <v>504</v>
      </c>
      <c r="D507" s="5">
        <v>504</v>
      </c>
      <c r="E507" s="3">
        <v>7</v>
      </c>
      <c r="F507" s="3">
        <v>30</v>
      </c>
      <c r="G507" s="264" t="s">
        <v>5450</v>
      </c>
      <c r="H507" s="127" t="s">
        <v>141</v>
      </c>
      <c r="I507" s="127" t="s">
        <v>67</v>
      </c>
      <c r="J507" s="126"/>
      <c r="K507" s="355" t="s">
        <v>5451</v>
      </c>
      <c r="L507" s="15"/>
      <c r="M507" s="15" t="s">
        <v>31</v>
      </c>
      <c r="N507" s="15"/>
      <c r="O507" s="15" t="s">
        <v>143</v>
      </c>
      <c r="P507" s="15"/>
      <c r="Q507" s="15"/>
      <c r="R507" s="15" t="s">
        <v>43</v>
      </c>
      <c r="S507" s="15"/>
      <c r="T507" s="15" t="s">
        <v>5452</v>
      </c>
      <c r="U507" s="15" t="s">
        <v>50</v>
      </c>
      <c r="V507" s="15"/>
      <c r="W507" s="129" t="s">
        <v>53</v>
      </c>
      <c r="X507" s="204"/>
      <c r="Y507" s="204"/>
    </row>
    <row r="508" spans="2:25" ht="13.5" customHeight="1" x14ac:dyDescent="0.15">
      <c r="B508" s="269"/>
      <c r="C508" s="353">
        <v>505</v>
      </c>
      <c r="D508" s="5">
        <v>505</v>
      </c>
      <c r="E508" s="3">
        <v>7</v>
      </c>
      <c r="F508" s="3">
        <v>28</v>
      </c>
      <c r="G508" s="264" t="s">
        <v>5453</v>
      </c>
      <c r="H508" s="127" t="s">
        <v>141</v>
      </c>
      <c r="I508" s="127" t="s">
        <v>67</v>
      </c>
      <c r="J508" s="126"/>
      <c r="K508" s="355" t="s">
        <v>5454</v>
      </c>
      <c r="L508" s="15"/>
      <c r="M508" s="15" t="s">
        <v>27</v>
      </c>
      <c r="N508" s="15"/>
      <c r="O508" s="15" t="s">
        <v>13</v>
      </c>
      <c r="P508" s="15"/>
      <c r="Q508" s="15"/>
      <c r="R508" s="15" t="s">
        <v>43</v>
      </c>
      <c r="S508" s="15"/>
      <c r="T508" s="15" t="s">
        <v>5455</v>
      </c>
      <c r="U508" s="15" t="s">
        <v>50</v>
      </c>
      <c r="V508" s="15" t="s">
        <v>5456</v>
      </c>
      <c r="W508" s="129" t="s">
        <v>53</v>
      </c>
      <c r="X508" s="204"/>
      <c r="Y508" s="204"/>
    </row>
    <row r="509" spans="2:25" ht="13.5" customHeight="1" x14ac:dyDescent="0.15">
      <c r="B509" s="269"/>
      <c r="C509" s="353">
        <v>506</v>
      </c>
      <c r="D509" s="5">
        <v>506</v>
      </c>
      <c r="E509" s="3">
        <v>7</v>
      </c>
      <c r="F509" s="3">
        <v>29</v>
      </c>
      <c r="G509" s="264" t="s">
        <v>5457</v>
      </c>
      <c r="H509" s="127" t="s">
        <v>137</v>
      </c>
      <c r="I509" s="127" t="s">
        <v>83</v>
      </c>
      <c r="J509" s="126"/>
      <c r="K509" s="355" t="s">
        <v>5458</v>
      </c>
      <c r="L509" s="15"/>
      <c r="M509" s="15" t="s">
        <v>144</v>
      </c>
      <c r="N509" s="15"/>
      <c r="O509" s="15" t="s">
        <v>143</v>
      </c>
      <c r="P509" s="15"/>
      <c r="Q509" s="15"/>
      <c r="R509" s="15" t="s">
        <v>43</v>
      </c>
      <c r="S509" s="15"/>
      <c r="T509" s="15" t="s">
        <v>5459</v>
      </c>
      <c r="U509" s="15" t="s">
        <v>16</v>
      </c>
      <c r="V509" s="15" t="s">
        <v>5460</v>
      </c>
      <c r="W509" s="129" t="s">
        <v>53</v>
      </c>
      <c r="X509" s="204"/>
      <c r="Y509" s="204"/>
    </row>
    <row r="510" spans="2:25" ht="13.5" customHeight="1" x14ac:dyDescent="0.15">
      <c r="B510" s="269"/>
      <c r="C510" s="353">
        <v>507</v>
      </c>
      <c r="D510" s="5">
        <v>507</v>
      </c>
      <c r="E510" s="3">
        <v>7</v>
      </c>
      <c r="F510" s="3">
        <v>24</v>
      </c>
      <c r="G510" s="264" t="s">
        <v>5461</v>
      </c>
      <c r="H510" s="127" t="s">
        <v>137</v>
      </c>
      <c r="I510" s="127" t="s">
        <v>83</v>
      </c>
      <c r="J510" s="126"/>
      <c r="K510" s="355" t="s">
        <v>5466</v>
      </c>
      <c r="L510" s="15"/>
      <c r="M510" s="15" t="s">
        <v>31</v>
      </c>
      <c r="N510" s="15"/>
      <c r="O510" s="15" t="s">
        <v>143</v>
      </c>
      <c r="P510" s="15"/>
      <c r="Q510" s="15"/>
      <c r="R510" s="15" t="s">
        <v>43</v>
      </c>
      <c r="S510" s="15"/>
      <c r="T510" s="15" t="s">
        <v>5462</v>
      </c>
      <c r="U510" s="15" t="s">
        <v>16</v>
      </c>
      <c r="V510" s="15" t="s">
        <v>5460</v>
      </c>
      <c r="W510" s="129" t="s">
        <v>53</v>
      </c>
      <c r="X510" s="204"/>
      <c r="Y510" s="204"/>
    </row>
    <row r="511" spans="2:25" ht="13.5" customHeight="1" x14ac:dyDescent="0.15">
      <c r="B511" s="269"/>
      <c r="C511" s="353">
        <v>508</v>
      </c>
      <c r="D511" s="5">
        <v>508</v>
      </c>
      <c r="E511" s="3">
        <v>7</v>
      </c>
      <c r="F511" s="3">
        <v>24</v>
      </c>
      <c r="G511" s="264" t="s">
        <v>5463</v>
      </c>
      <c r="H511" s="127" t="s">
        <v>137</v>
      </c>
      <c r="I511" s="127" t="s">
        <v>83</v>
      </c>
      <c r="J511" s="126"/>
      <c r="K511" s="355" t="s">
        <v>5464</v>
      </c>
      <c r="L511" s="15"/>
      <c r="M511" s="15" t="s">
        <v>31</v>
      </c>
      <c r="N511" s="15"/>
      <c r="O511" s="15" t="s">
        <v>143</v>
      </c>
      <c r="P511" s="15"/>
      <c r="Q511" s="15"/>
      <c r="R511" s="15" t="s">
        <v>43</v>
      </c>
      <c r="S511" s="15"/>
      <c r="T511" s="15" t="s">
        <v>5462</v>
      </c>
      <c r="U511" s="15" t="s">
        <v>16</v>
      </c>
      <c r="V511" s="15"/>
      <c r="W511" s="129" t="s">
        <v>53</v>
      </c>
      <c r="X511" s="204"/>
      <c r="Y511" s="204"/>
    </row>
    <row r="512" spans="2:25" ht="13.5" customHeight="1" x14ac:dyDescent="0.15">
      <c r="B512" s="269"/>
      <c r="C512" s="353">
        <v>509</v>
      </c>
      <c r="D512" s="5">
        <v>509</v>
      </c>
      <c r="E512" s="3">
        <v>7</v>
      </c>
      <c r="F512" s="3">
        <v>24</v>
      </c>
      <c r="G512" s="264" t="s">
        <v>5439</v>
      </c>
      <c r="H512" s="127" t="s">
        <v>137</v>
      </c>
      <c r="I512" s="127" t="s">
        <v>83</v>
      </c>
      <c r="J512" s="126"/>
      <c r="K512" s="355" t="s">
        <v>5465</v>
      </c>
      <c r="L512" s="15"/>
      <c r="M512" s="15" t="s">
        <v>31</v>
      </c>
      <c r="N512" s="15"/>
      <c r="O512" s="15" t="s">
        <v>143</v>
      </c>
      <c r="P512" s="15"/>
      <c r="Q512" s="15"/>
      <c r="R512" s="15" t="s">
        <v>43</v>
      </c>
      <c r="S512" s="15"/>
      <c r="T512" s="15"/>
      <c r="U512" s="15" t="s">
        <v>16</v>
      </c>
      <c r="V512" s="15" t="s">
        <v>5460</v>
      </c>
      <c r="W512" s="129" t="s">
        <v>53</v>
      </c>
      <c r="X512" s="204"/>
      <c r="Y512" s="204"/>
    </row>
    <row r="513" spans="2:25" ht="13.5" customHeight="1" x14ac:dyDescent="0.15">
      <c r="B513" s="269"/>
      <c r="C513" s="353">
        <v>510</v>
      </c>
      <c r="D513" s="5">
        <v>510</v>
      </c>
      <c r="E513" s="3">
        <v>7</v>
      </c>
      <c r="F513" s="3">
        <v>28</v>
      </c>
      <c r="G513" s="264" t="s">
        <v>5467</v>
      </c>
      <c r="H513" s="127" t="s">
        <v>137</v>
      </c>
      <c r="I513" s="127" t="s">
        <v>83</v>
      </c>
      <c r="J513" s="126"/>
      <c r="K513" s="355" t="s">
        <v>5468</v>
      </c>
      <c r="L513" s="15"/>
      <c r="M513" s="15" t="s">
        <v>144</v>
      </c>
      <c r="N513" s="15"/>
      <c r="O513" s="15" t="s">
        <v>143</v>
      </c>
      <c r="P513" s="15"/>
      <c r="Q513" s="15"/>
      <c r="R513" s="15" t="s">
        <v>43</v>
      </c>
      <c r="S513" s="15"/>
      <c r="T513" s="15" t="s">
        <v>5435</v>
      </c>
      <c r="U513" s="15" t="s">
        <v>16</v>
      </c>
      <c r="V513" s="15" t="s">
        <v>5460</v>
      </c>
      <c r="W513" s="129" t="s">
        <v>53</v>
      </c>
      <c r="X513" s="204"/>
      <c r="Y513" s="204"/>
    </row>
    <row r="514" spans="2:25" ht="13.5" customHeight="1" x14ac:dyDescent="0.15">
      <c r="B514" s="269"/>
      <c r="C514" s="353">
        <v>511</v>
      </c>
      <c r="D514" s="5">
        <v>511</v>
      </c>
      <c r="E514" s="3">
        <v>7</v>
      </c>
      <c r="F514" s="3">
        <v>30</v>
      </c>
      <c r="G514" s="264" t="s">
        <v>5469</v>
      </c>
      <c r="H514" s="127" t="s">
        <v>268</v>
      </c>
      <c r="I514" s="127" t="s">
        <v>62</v>
      </c>
      <c r="J514" s="126"/>
      <c r="K514" s="355" t="s">
        <v>5470</v>
      </c>
      <c r="L514" s="15"/>
      <c r="M514" s="15" t="s">
        <v>144</v>
      </c>
      <c r="N514" s="15"/>
      <c r="O514" s="15"/>
      <c r="P514" s="15" t="s">
        <v>32</v>
      </c>
      <c r="Q514" s="15"/>
      <c r="R514" s="15" t="s">
        <v>45</v>
      </c>
      <c r="S514" s="15"/>
      <c r="T514" s="15"/>
      <c r="U514" s="15" t="s">
        <v>16</v>
      </c>
      <c r="V514" s="15" t="s">
        <v>5471</v>
      </c>
      <c r="W514" s="129" t="s">
        <v>53</v>
      </c>
      <c r="X514" s="204"/>
      <c r="Y514" s="204"/>
    </row>
    <row r="515" spans="2:25" ht="13.5" customHeight="1" x14ac:dyDescent="0.15">
      <c r="B515" s="269"/>
      <c r="C515" s="353">
        <v>512</v>
      </c>
      <c r="D515" s="5">
        <v>512</v>
      </c>
      <c r="E515" s="3">
        <v>7</v>
      </c>
      <c r="F515" s="3">
        <v>28</v>
      </c>
      <c r="G515" s="264" t="s">
        <v>143</v>
      </c>
      <c r="H515" s="127" t="s">
        <v>268</v>
      </c>
      <c r="I515" s="127" t="s">
        <v>71</v>
      </c>
      <c r="J515" s="126"/>
      <c r="K515" s="355" t="s">
        <v>5472</v>
      </c>
      <c r="L515" s="15"/>
      <c r="M515" s="15" t="s">
        <v>16</v>
      </c>
      <c r="N515" s="15" t="s">
        <v>5473</v>
      </c>
      <c r="O515" s="15" t="s">
        <v>143</v>
      </c>
      <c r="P515" s="15"/>
      <c r="Q515" s="15"/>
      <c r="R515" s="15"/>
      <c r="S515" s="15" t="s">
        <v>49</v>
      </c>
      <c r="T515" s="15" t="s">
        <v>5474</v>
      </c>
      <c r="U515" s="15" t="s">
        <v>16</v>
      </c>
      <c r="V515" s="15" t="s">
        <v>5475</v>
      </c>
      <c r="W515" s="129" t="s">
        <v>53</v>
      </c>
      <c r="X515" s="204"/>
      <c r="Y515" s="204"/>
    </row>
    <row r="516" spans="2:25" ht="13.5" customHeight="1" x14ac:dyDescent="0.15">
      <c r="B516" s="269"/>
      <c r="C516" s="353">
        <v>513</v>
      </c>
      <c r="D516" s="5">
        <v>513</v>
      </c>
      <c r="E516" s="3">
        <v>7</v>
      </c>
      <c r="F516" s="3">
        <v>23</v>
      </c>
      <c r="G516" s="264" t="s">
        <v>5476</v>
      </c>
      <c r="H516" s="127" t="s">
        <v>137</v>
      </c>
      <c r="I516" s="127" t="s">
        <v>54</v>
      </c>
      <c r="J516" s="126"/>
      <c r="K516" s="355" t="s">
        <v>5477</v>
      </c>
      <c r="L516" s="15"/>
      <c r="M516" s="15" t="s">
        <v>31</v>
      </c>
      <c r="N516" s="15"/>
      <c r="O516" s="15" t="s">
        <v>12</v>
      </c>
      <c r="P516" s="15"/>
      <c r="Q516" s="15"/>
      <c r="R516" s="15" t="s">
        <v>43</v>
      </c>
      <c r="S516" s="15"/>
      <c r="T516" s="15" t="s">
        <v>5478</v>
      </c>
      <c r="U516" s="15" t="s">
        <v>50</v>
      </c>
      <c r="V516" s="15"/>
      <c r="W516" s="129" t="s">
        <v>53</v>
      </c>
      <c r="X516" s="204"/>
      <c r="Y516" s="204"/>
    </row>
    <row r="517" spans="2:25" ht="13.5" customHeight="1" x14ac:dyDescent="0.15">
      <c r="B517" s="269"/>
      <c r="C517" s="353">
        <v>514</v>
      </c>
      <c r="D517" s="5">
        <v>514</v>
      </c>
      <c r="E517" s="3">
        <v>7</v>
      </c>
      <c r="F517" s="3">
        <v>24</v>
      </c>
      <c r="G517" s="264" t="s">
        <v>5479</v>
      </c>
      <c r="H517" s="127" t="s">
        <v>137</v>
      </c>
      <c r="I517" s="127" t="s">
        <v>58</v>
      </c>
      <c r="J517" s="126"/>
      <c r="K517" s="355" t="s">
        <v>5480</v>
      </c>
      <c r="L517" s="15"/>
      <c r="M517" s="15" t="s">
        <v>16</v>
      </c>
      <c r="N517" s="15" t="s">
        <v>5481</v>
      </c>
      <c r="O517" s="15" t="s">
        <v>13</v>
      </c>
      <c r="P517" s="15"/>
      <c r="Q517" s="15"/>
      <c r="R517" s="15" t="s">
        <v>43</v>
      </c>
      <c r="S517" s="15"/>
      <c r="T517" s="15" t="s">
        <v>5482</v>
      </c>
      <c r="U517" s="15" t="s">
        <v>50</v>
      </c>
      <c r="V517" s="15"/>
      <c r="W517" s="129" t="s">
        <v>53</v>
      </c>
      <c r="X517" s="204"/>
      <c r="Y517" s="204"/>
    </row>
    <row r="518" spans="2:25" ht="13.5" customHeight="1" x14ac:dyDescent="0.15">
      <c r="B518" s="269"/>
      <c r="C518" s="353">
        <v>515</v>
      </c>
      <c r="D518" s="5">
        <v>515</v>
      </c>
      <c r="E518" s="3">
        <v>7</v>
      </c>
      <c r="F518" s="3">
        <v>24</v>
      </c>
      <c r="G518" s="264" t="s">
        <v>5483</v>
      </c>
      <c r="H518" s="127" t="s">
        <v>137</v>
      </c>
      <c r="I518" s="127" t="s">
        <v>54</v>
      </c>
      <c r="J518" s="126"/>
      <c r="K518" s="355" t="s">
        <v>5484</v>
      </c>
      <c r="L518" s="15"/>
      <c r="M518" s="15" t="s">
        <v>144</v>
      </c>
      <c r="N518" s="15"/>
      <c r="O518" s="15" t="s">
        <v>143</v>
      </c>
      <c r="P518" s="15"/>
      <c r="Q518" s="15"/>
      <c r="R518" s="15" t="s">
        <v>43</v>
      </c>
      <c r="S518" s="15"/>
      <c r="T518" s="15"/>
      <c r="U518" s="15" t="s">
        <v>16</v>
      </c>
      <c r="V518" s="15" t="s">
        <v>5485</v>
      </c>
      <c r="W518" s="129" t="s">
        <v>53</v>
      </c>
      <c r="X518" s="204"/>
      <c r="Y518" s="204"/>
    </row>
    <row r="519" spans="2:25" ht="13.5" customHeight="1" x14ac:dyDescent="0.15">
      <c r="B519" s="269"/>
      <c r="C519" s="353">
        <v>516</v>
      </c>
      <c r="D519" s="5">
        <v>516</v>
      </c>
      <c r="E519" s="3">
        <v>7</v>
      </c>
      <c r="F519" s="3">
        <v>28</v>
      </c>
      <c r="G519" s="264" t="s">
        <v>5486</v>
      </c>
      <c r="H519" s="127" t="s">
        <v>137</v>
      </c>
      <c r="I519" s="127" t="s">
        <v>54</v>
      </c>
      <c r="J519" s="126"/>
      <c r="K519" s="355" t="s">
        <v>5487</v>
      </c>
      <c r="L519" s="15"/>
      <c r="M519" s="15" t="s">
        <v>31</v>
      </c>
      <c r="N519" s="15"/>
      <c r="O519" s="15" t="s">
        <v>13</v>
      </c>
      <c r="P519" s="15"/>
      <c r="Q519" s="15"/>
      <c r="R519" s="15" t="s">
        <v>43</v>
      </c>
      <c r="S519" s="15"/>
      <c r="T519" s="15" t="s">
        <v>5488</v>
      </c>
      <c r="U519" s="15" t="s">
        <v>50</v>
      </c>
      <c r="V519" s="15"/>
      <c r="W519" s="129" t="s">
        <v>53</v>
      </c>
      <c r="X519" s="204"/>
      <c r="Y519" s="204"/>
    </row>
    <row r="520" spans="2:25" ht="13.5" customHeight="1" x14ac:dyDescent="0.15">
      <c r="B520" s="269"/>
      <c r="C520" s="353">
        <v>517</v>
      </c>
      <c r="D520" s="5">
        <v>517</v>
      </c>
      <c r="E520" s="3">
        <v>7</v>
      </c>
      <c r="F520" s="3">
        <v>30</v>
      </c>
      <c r="G520" s="264" t="s">
        <v>5489</v>
      </c>
      <c r="H520" s="127" t="s">
        <v>137</v>
      </c>
      <c r="I520" s="127" t="s">
        <v>58</v>
      </c>
      <c r="J520" s="126"/>
      <c r="K520" s="355" t="s">
        <v>5490</v>
      </c>
      <c r="L520" s="15"/>
      <c r="M520" s="15" t="s">
        <v>31</v>
      </c>
      <c r="N520" s="15"/>
      <c r="O520" s="15" t="s">
        <v>12</v>
      </c>
      <c r="P520" s="15"/>
      <c r="Q520" s="15"/>
      <c r="R520" s="15" t="s">
        <v>43</v>
      </c>
      <c r="S520" s="15"/>
      <c r="T520" s="15" t="s">
        <v>5491</v>
      </c>
      <c r="U520" s="15" t="s">
        <v>50</v>
      </c>
      <c r="V520" s="15"/>
      <c r="W520" s="129" t="s">
        <v>53</v>
      </c>
      <c r="X520" s="204"/>
      <c r="Y520" s="204"/>
    </row>
    <row r="521" spans="2:25" ht="13.5" customHeight="1" x14ac:dyDescent="0.15">
      <c r="B521" s="269"/>
      <c r="C521" s="353">
        <v>518</v>
      </c>
      <c r="D521" s="5">
        <v>518</v>
      </c>
      <c r="E521" s="3">
        <v>7</v>
      </c>
      <c r="F521" s="3">
        <v>29</v>
      </c>
      <c r="G521" s="264" t="s">
        <v>5492</v>
      </c>
      <c r="H521" s="127" t="s">
        <v>138</v>
      </c>
      <c r="I521" s="127" t="s">
        <v>70</v>
      </c>
      <c r="J521" s="126"/>
      <c r="K521" s="355" t="s">
        <v>5493</v>
      </c>
      <c r="L521" s="15"/>
      <c r="M521" s="15" t="s">
        <v>28</v>
      </c>
      <c r="N521" s="15" t="s">
        <v>5494</v>
      </c>
      <c r="O521" s="15" t="s">
        <v>143</v>
      </c>
      <c r="P521" s="15"/>
      <c r="Q521" s="15"/>
      <c r="R521" s="15"/>
      <c r="S521" s="15" t="s">
        <v>49</v>
      </c>
      <c r="T521" s="15" t="s">
        <v>5495</v>
      </c>
      <c r="U521" s="15" t="s">
        <v>52</v>
      </c>
      <c r="V521" s="15" t="s">
        <v>5496</v>
      </c>
      <c r="W521" s="129" t="s">
        <v>157</v>
      </c>
      <c r="X521" s="204"/>
      <c r="Y521" s="204"/>
    </row>
    <row r="522" spans="2:25" ht="13.5" customHeight="1" x14ac:dyDescent="0.15">
      <c r="B522" s="269"/>
      <c r="C522" s="353">
        <v>519</v>
      </c>
      <c r="D522" s="5">
        <v>519</v>
      </c>
      <c r="E522" s="3">
        <v>7</v>
      </c>
      <c r="F522" s="3">
        <v>25</v>
      </c>
      <c r="G522" s="264" t="s">
        <v>5497</v>
      </c>
      <c r="H522" s="127" t="s">
        <v>138</v>
      </c>
      <c r="I522" s="127" t="s">
        <v>86</v>
      </c>
      <c r="J522" s="126"/>
      <c r="K522" s="355" t="s">
        <v>5498</v>
      </c>
      <c r="L522" s="15"/>
      <c r="M522" s="15" t="s">
        <v>28</v>
      </c>
      <c r="N522" s="15" t="s">
        <v>5441</v>
      </c>
      <c r="O522" s="15" t="s">
        <v>143</v>
      </c>
      <c r="P522" s="15"/>
      <c r="Q522" s="15"/>
      <c r="R522" s="15"/>
      <c r="S522" s="15" t="s">
        <v>49</v>
      </c>
      <c r="T522" s="15" t="s">
        <v>5499</v>
      </c>
      <c r="U522" s="15" t="s">
        <v>50</v>
      </c>
      <c r="V522" s="15" t="s">
        <v>5500</v>
      </c>
      <c r="W522" s="129" t="s">
        <v>53</v>
      </c>
      <c r="X522" s="204"/>
      <c r="Y522" s="204"/>
    </row>
    <row r="523" spans="2:25" ht="13.5" customHeight="1" x14ac:dyDescent="0.15">
      <c r="B523" s="269"/>
      <c r="C523" s="353">
        <v>520</v>
      </c>
      <c r="D523" s="5">
        <v>520</v>
      </c>
      <c r="E523" s="3">
        <v>7</v>
      </c>
      <c r="F523" s="3">
        <v>24</v>
      </c>
      <c r="G523" s="264" t="s">
        <v>5501</v>
      </c>
      <c r="H523" s="127" t="s">
        <v>138</v>
      </c>
      <c r="I523" s="127" t="s">
        <v>86</v>
      </c>
      <c r="J523" s="126"/>
      <c r="K523" s="355" t="s">
        <v>5502</v>
      </c>
      <c r="L523" s="15"/>
      <c r="M523" s="15" t="s">
        <v>16</v>
      </c>
      <c r="N523" s="15" t="s">
        <v>5503</v>
      </c>
      <c r="O523" s="15" t="s">
        <v>143</v>
      </c>
      <c r="P523" s="15"/>
      <c r="Q523" s="15"/>
      <c r="R523" s="15"/>
      <c r="S523" s="15" t="s">
        <v>16</v>
      </c>
      <c r="T523" s="15" t="s">
        <v>5504</v>
      </c>
      <c r="U523" s="15" t="s">
        <v>52</v>
      </c>
      <c r="V523" s="15" t="s">
        <v>5505</v>
      </c>
      <c r="W523" s="129" t="s">
        <v>53</v>
      </c>
      <c r="X523" s="204"/>
      <c r="Y523" s="204"/>
    </row>
    <row r="524" spans="2:25" ht="13.5" customHeight="1" x14ac:dyDescent="0.15">
      <c r="B524" s="269"/>
      <c r="C524" s="353">
        <v>521</v>
      </c>
      <c r="D524" s="5">
        <v>521</v>
      </c>
      <c r="E524" s="3">
        <v>7</v>
      </c>
      <c r="F524" s="3">
        <v>28</v>
      </c>
      <c r="G524" s="264" t="s">
        <v>5506</v>
      </c>
      <c r="H524" s="127" t="s">
        <v>137</v>
      </c>
      <c r="I524" s="127" t="s">
        <v>83</v>
      </c>
      <c r="J524" s="126"/>
      <c r="K524" s="355" t="s">
        <v>5507</v>
      </c>
      <c r="L524" s="15"/>
      <c r="M524" s="15"/>
      <c r="N524" s="15"/>
      <c r="O524" s="15" t="s">
        <v>13</v>
      </c>
      <c r="P524" s="15"/>
      <c r="Q524" s="15"/>
      <c r="R524" s="15" t="s">
        <v>44</v>
      </c>
      <c r="S524" s="15"/>
      <c r="T524" s="15" t="s">
        <v>5508</v>
      </c>
      <c r="U524" s="15" t="s">
        <v>16</v>
      </c>
      <c r="V524" s="15"/>
      <c r="W524" s="129" t="s">
        <v>53</v>
      </c>
      <c r="X524" s="204" t="s">
        <v>5509</v>
      </c>
      <c r="Y524" s="204"/>
    </row>
    <row r="525" spans="2:25" ht="13.5" customHeight="1" x14ac:dyDescent="0.15">
      <c r="B525" s="269"/>
      <c r="C525" s="353">
        <v>522</v>
      </c>
      <c r="D525" s="5">
        <v>522</v>
      </c>
      <c r="E525" s="3">
        <v>7</v>
      </c>
      <c r="F525" s="3">
        <v>28</v>
      </c>
      <c r="G525" s="264" t="s">
        <v>5510</v>
      </c>
      <c r="H525" s="127" t="s">
        <v>137</v>
      </c>
      <c r="I525" s="127" t="s">
        <v>83</v>
      </c>
      <c r="J525" s="126"/>
      <c r="K525" s="355" t="s">
        <v>5511</v>
      </c>
      <c r="L525" s="15"/>
      <c r="M525" s="15"/>
      <c r="N525" s="15"/>
      <c r="O525" s="15" t="s">
        <v>12</v>
      </c>
      <c r="P525" s="15"/>
      <c r="Q525" s="15"/>
      <c r="R525" s="15"/>
      <c r="S525" s="15" t="s">
        <v>49</v>
      </c>
      <c r="T525" s="15" t="s">
        <v>5512</v>
      </c>
      <c r="U525" s="15" t="s">
        <v>16</v>
      </c>
      <c r="V525" s="15"/>
      <c r="W525" s="129" t="s">
        <v>53</v>
      </c>
      <c r="X525" s="204"/>
      <c r="Y525" s="204"/>
    </row>
    <row r="526" spans="2:25" ht="13.5" customHeight="1" x14ac:dyDescent="0.15">
      <c r="B526" s="269"/>
      <c r="C526" s="353">
        <v>523</v>
      </c>
      <c r="D526" s="5">
        <v>523</v>
      </c>
      <c r="E526" s="3">
        <v>7</v>
      </c>
      <c r="F526" s="3">
        <v>28</v>
      </c>
      <c r="G526" s="264" t="s">
        <v>5513</v>
      </c>
      <c r="H526" s="127" t="s">
        <v>137</v>
      </c>
      <c r="I526" s="127" t="s">
        <v>83</v>
      </c>
      <c r="J526" s="126"/>
      <c r="K526" s="355" t="s">
        <v>5511</v>
      </c>
      <c r="L526" s="15"/>
      <c r="M526" s="15" t="s">
        <v>28</v>
      </c>
      <c r="N526" s="15"/>
      <c r="O526" s="15" t="s">
        <v>11</v>
      </c>
      <c r="P526" s="15"/>
      <c r="Q526" s="15"/>
      <c r="R526" s="15" t="s">
        <v>16</v>
      </c>
      <c r="S526" s="15"/>
      <c r="T526" s="15" t="s">
        <v>5514</v>
      </c>
      <c r="U526" s="15"/>
      <c r="V526" s="15"/>
      <c r="W526" s="129" t="s">
        <v>53</v>
      </c>
      <c r="X526" s="204"/>
      <c r="Y526" s="204"/>
    </row>
    <row r="527" spans="2:25" ht="13.5" customHeight="1" x14ac:dyDescent="0.15">
      <c r="B527" s="269"/>
      <c r="C527" s="353">
        <v>524</v>
      </c>
      <c r="D527" s="5">
        <v>524</v>
      </c>
      <c r="E527" s="3">
        <v>7</v>
      </c>
      <c r="F527" s="3">
        <v>11</v>
      </c>
      <c r="G527" s="264" t="s">
        <v>5515</v>
      </c>
      <c r="H527" s="127" t="s">
        <v>139</v>
      </c>
      <c r="I527" s="127" t="s">
        <v>59</v>
      </c>
      <c r="J527" s="126"/>
      <c r="K527" s="355" t="s">
        <v>5516</v>
      </c>
      <c r="L527" s="15"/>
      <c r="M527" s="15" t="s">
        <v>31</v>
      </c>
      <c r="N527" s="15"/>
      <c r="O527" s="15" t="s">
        <v>13</v>
      </c>
      <c r="P527" s="15"/>
      <c r="Q527" s="15"/>
      <c r="R527" s="15" t="s">
        <v>43</v>
      </c>
      <c r="S527" s="15"/>
      <c r="T527" s="15" t="s">
        <v>5517</v>
      </c>
      <c r="U527" s="15" t="s">
        <v>50</v>
      </c>
      <c r="V527" s="15"/>
      <c r="W527" s="129" t="s">
        <v>53</v>
      </c>
      <c r="X527" s="204"/>
      <c r="Y527" s="204"/>
    </row>
    <row r="528" spans="2:25" ht="13.5" customHeight="1" x14ac:dyDescent="0.15">
      <c r="B528" s="269"/>
      <c r="C528" s="353">
        <v>525</v>
      </c>
      <c r="D528" s="5">
        <v>525</v>
      </c>
      <c r="E528" s="3">
        <v>7</v>
      </c>
      <c r="F528" s="3">
        <v>9</v>
      </c>
      <c r="G528" s="264" t="s">
        <v>5439</v>
      </c>
      <c r="H528" s="127" t="s">
        <v>137</v>
      </c>
      <c r="I528" s="127" t="s">
        <v>83</v>
      </c>
      <c r="J528" s="126"/>
      <c r="K528" s="355" t="s">
        <v>5518</v>
      </c>
      <c r="L528" s="15"/>
      <c r="M528" s="15" t="s">
        <v>27</v>
      </c>
      <c r="N528" s="15"/>
      <c r="O528" s="15" t="s">
        <v>13</v>
      </c>
      <c r="P528" s="15"/>
      <c r="Q528" s="15"/>
      <c r="R528" s="15" t="s">
        <v>43</v>
      </c>
      <c r="S528" s="15"/>
      <c r="T528" s="15" t="s">
        <v>5519</v>
      </c>
      <c r="U528" s="15" t="s">
        <v>16</v>
      </c>
      <c r="V528" s="15" t="s">
        <v>5520</v>
      </c>
      <c r="W528" s="129" t="s">
        <v>53</v>
      </c>
      <c r="X528" s="204"/>
      <c r="Y528" s="204"/>
    </row>
    <row r="529" spans="2:25" ht="13.5" customHeight="1" x14ac:dyDescent="0.15">
      <c r="B529" s="269"/>
      <c r="C529" s="353">
        <v>526</v>
      </c>
      <c r="D529" s="5">
        <v>526</v>
      </c>
      <c r="E529" s="3">
        <v>7</v>
      </c>
      <c r="F529" s="3">
        <v>8</v>
      </c>
      <c r="G529" s="264" t="s">
        <v>5439</v>
      </c>
      <c r="H529" s="127" t="s">
        <v>137</v>
      </c>
      <c r="I529" s="127" t="s">
        <v>83</v>
      </c>
      <c r="J529" s="126"/>
      <c r="K529" s="355" t="s">
        <v>5521</v>
      </c>
      <c r="L529" s="15"/>
      <c r="M529" s="15" t="s">
        <v>31</v>
      </c>
      <c r="N529" s="15"/>
      <c r="O529" s="15" t="s">
        <v>13</v>
      </c>
      <c r="P529" s="15"/>
      <c r="Q529" s="15"/>
      <c r="R529" s="15" t="s">
        <v>43</v>
      </c>
      <c r="S529" s="15"/>
      <c r="T529" s="15" t="s">
        <v>5522</v>
      </c>
      <c r="U529" s="15" t="s">
        <v>16</v>
      </c>
      <c r="V529" s="15" t="s">
        <v>5523</v>
      </c>
      <c r="W529" s="129" t="s">
        <v>53</v>
      </c>
      <c r="X529" s="204"/>
      <c r="Y529" s="204"/>
    </row>
    <row r="530" spans="2:25" ht="13.5" customHeight="1" x14ac:dyDescent="0.15">
      <c r="B530" s="269"/>
      <c r="C530" s="353">
        <v>527</v>
      </c>
      <c r="D530" s="5">
        <v>527</v>
      </c>
      <c r="E530" s="3">
        <v>7</v>
      </c>
      <c r="F530" s="3">
        <v>10</v>
      </c>
      <c r="G530" s="264" t="s">
        <v>143</v>
      </c>
      <c r="H530" s="127" t="s">
        <v>137</v>
      </c>
      <c r="I530" s="127" t="s">
        <v>83</v>
      </c>
      <c r="J530" s="126"/>
      <c r="K530" s="355" t="s">
        <v>5524</v>
      </c>
      <c r="L530" s="15"/>
      <c r="M530" s="15" t="s">
        <v>27</v>
      </c>
      <c r="N530" s="15"/>
      <c r="O530" s="15" t="s">
        <v>143</v>
      </c>
      <c r="P530" s="15"/>
      <c r="Q530" s="15"/>
      <c r="R530" s="15" t="s">
        <v>43</v>
      </c>
      <c r="S530" s="15"/>
      <c r="T530" s="15" t="s">
        <v>5525</v>
      </c>
      <c r="U530" s="15" t="s">
        <v>16</v>
      </c>
      <c r="V530" s="15" t="s">
        <v>5520</v>
      </c>
      <c r="W530" s="129" t="s">
        <v>53</v>
      </c>
      <c r="X530" s="204"/>
      <c r="Y530" s="204"/>
    </row>
    <row r="531" spans="2:25" ht="13.5" customHeight="1" x14ac:dyDescent="0.15">
      <c r="B531" s="269"/>
      <c r="C531" s="353">
        <v>528</v>
      </c>
      <c r="D531" s="5">
        <v>528</v>
      </c>
      <c r="E531" s="3">
        <v>7</v>
      </c>
      <c r="F531" s="3">
        <v>11</v>
      </c>
      <c r="G531" s="264" t="s">
        <v>5439</v>
      </c>
      <c r="H531" s="127" t="s">
        <v>137</v>
      </c>
      <c r="I531" s="127" t="s">
        <v>83</v>
      </c>
      <c r="J531" s="126"/>
      <c r="K531" s="355" t="s">
        <v>5526</v>
      </c>
      <c r="L531" s="15"/>
      <c r="M531" s="15" t="s">
        <v>144</v>
      </c>
      <c r="N531" s="15"/>
      <c r="O531" s="15"/>
      <c r="P531" s="15" t="s">
        <v>300</v>
      </c>
      <c r="Q531" s="15" t="s">
        <v>5527</v>
      </c>
      <c r="R531" s="15" t="s">
        <v>43</v>
      </c>
      <c r="S531" s="15"/>
      <c r="T531" s="15" t="s">
        <v>5528</v>
      </c>
      <c r="U531" s="15" t="s">
        <v>16</v>
      </c>
      <c r="V531" s="15" t="s">
        <v>5520</v>
      </c>
      <c r="W531" s="129" t="s">
        <v>53</v>
      </c>
      <c r="X531" s="204"/>
      <c r="Y531" s="204"/>
    </row>
    <row r="532" spans="2:25" ht="13.5" customHeight="1" x14ac:dyDescent="0.15">
      <c r="B532" s="269"/>
      <c r="C532" s="353">
        <v>529</v>
      </c>
      <c r="D532" s="5">
        <v>529</v>
      </c>
      <c r="E532" s="3">
        <v>7</v>
      </c>
      <c r="F532" s="3">
        <v>16</v>
      </c>
      <c r="G532" s="264" t="s">
        <v>5439</v>
      </c>
      <c r="H532" s="127" t="s">
        <v>137</v>
      </c>
      <c r="I532" s="127" t="s">
        <v>83</v>
      </c>
      <c r="J532" s="126"/>
      <c r="K532" s="355" t="s">
        <v>5529</v>
      </c>
      <c r="L532" s="15"/>
      <c r="M532" s="15" t="s">
        <v>144</v>
      </c>
      <c r="N532" s="15"/>
      <c r="O532" s="15" t="s">
        <v>143</v>
      </c>
      <c r="P532" s="15"/>
      <c r="Q532" s="15"/>
      <c r="R532" s="15" t="s">
        <v>43</v>
      </c>
      <c r="S532" s="15"/>
      <c r="T532" s="15" t="s">
        <v>5435</v>
      </c>
      <c r="U532" s="15" t="s">
        <v>16</v>
      </c>
      <c r="V532" s="15" t="s">
        <v>5520</v>
      </c>
      <c r="W532" s="129" t="s">
        <v>53</v>
      </c>
      <c r="X532" s="204"/>
      <c r="Y532" s="204"/>
    </row>
    <row r="533" spans="2:25" ht="13.5" customHeight="1" x14ac:dyDescent="0.15">
      <c r="B533" s="269"/>
      <c r="C533" s="353">
        <v>530</v>
      </c>
      <c r="D533" s="5">
        <v>530</v>
      </c>
      <c r="E533" s="3">
        <v>7</v>
      </c>
      <c r="F533" s="3">
        <v>13</v>
      </c>
      <c r="G533" s="264" t="s">
        <v>5415</v>
      </c>
      <c r="H533" s="127" t="s">
        <v>138</v>
      </c>
      <c r="I533" s="127" t="s">
        <v>70</v>
      </c>
      <c r="J533" s="126"/>
      <c r="K533" s="355" t="s">
        <v>5530</v>
      </c>
      <c r="L533" s="15"/>
      <c r="M533" s="15" t="s">
        <v>28</v>
      </c>
      <c r="N533" s="15" t="s">
        <v>5531</v>
      </c>
      <c r="O533" s="15"/>
      <c r="P533" s="15" t="s">
        <v>300</v>
      </c>
      <c r="Q533" s="15"/>
      <c r="R533" s="15"/>
      <c r="S533" s="15" t="s">
        <v>49</v>
      </c>
      <c r="T533" s="15" t="s">
        <v>5532</v>
      </c>
      <c r="U533" s="15" t="s">
        <v>52</v>
      </c>
      <c r="V533" s="15" t="s">
        <v>5533</v>
      </c>
      <c r="W533" s="129" t="s">
        <v>53</v>
      </c>
      <c r="X533" s="204"/>
      <c r="Y533" s="204"/>
    </row>
    <row r="534" spans="2:25" ht="13.5" customHeight="1" x14ac:dyDescent="0.15">
      <c r="B534" s="269"/>
      <c r="C534" s="353">
        <v>531</v>
      </c>
      <c r="D534" s="5">
        <v>531</v>
      </c>
      <c r="E534" s="3">
        <v>7</v>
      </c>
      <c r="F534" s="3">
        <v>16</v>
      </c>
      <c r="G534" s="264" t="s">
        <v>5534</v>
      </c>
      <c r="H534" s="127" t="s">
        <v>138</v>
      </c>
      <c r="I534" s="127" t="s">
        <v>70</v>
      </c>
      <c r="J534" s="126"/>
      <c r="K534" s="355" t="s">
        <v>5535</v>
      </c>
      <c r="L534" s="15"/>
      <c r="M534" s="15" t="s">
        <v>27</v>
      </c>
      <c r="N534" s="15" t="s">
        <v>5531</v>
      </c>
      <c r="O534" s="15" t="s">
        <v>13</v>
      </c>
      <c r="P534" s="15"/>
      <c r="Q534" s="15"/>
      <c r="R534" s="15" t="s">
        <v>44</v>
      </c>
      <c r="S534" s="15"/>
      <c r="T534" s="15" t="s">
        <v>5536</v>
      </c>
      <c r="U534" s="15" t="s">
        <v>52</v>
      </c>
      <c r="V534" s="15" t="s">
        <v>5537</v>
      </c>
      <c r="W534" s="129" t="s">
        <v>53</v>
      </c>
      <c r="X534" s="204"/>
      <c r="Y534" s="204"/>
    </row>
    <row r="535" spans="2:25" ht="13.5" customHeight="1" x14ac:dyDescent="0.15">
      <c r="B535" s="269"/>
      <c r="C535" s="353">
        <v>532</v>
      </c>
      <c r="D535" s="5">
        <v>532</v>
      </c>
      <c r="E535" s="3">
        <v>7</v>
      </c>
      <c r="F535" s="3">
        <v>14</v>
      </c>
      <c r="G535" s="264" t="s">
        <v>5538</v>
      </c>
      <c r="H535" s="127" t="s">
        <v>138</v>
      </c>
      <c r="I535" s="127" t="s">
        <v>70</v>
      </c>
      <c r="J535" s="126"/>
      <c r="K535" s="355" t="s">
        <v>5539</v>
      </c>
      <c r="L535" s="15"/>
      <c r="M535" s="15" t="s">
        <v>16</v>
      </c>
      <c r="N535" s="15" t="s">
        <v>5540</v>
      </c>
      <c r="O535" s="15" t="s">
        <v>143</v>
      </c>
      <c r="P535" s="15"/>
      <c r="Q535" s="15"/>
      <c r="R535" s="15" t="s">
        <v>43</v>
      </c>
      <c r="S535" s="15"/>
      <c r="T535" s="15" t="s">
        <v>5540</v>
      </c>
      <c r="U535" s="15" t="s">
        <v>16</v>
      </c>
      <c r="V535" s="15" t="s">
        <v>5520</v>
      </c>
      <c r="W535" s="129" t="s">
        <v>53</v>
      </c>
      <c r="X535" s="204"/>
      <c r="Y535" s="204"/>
    </row>
    <row r="536" spans="2:25" ht="13.5" customHeight="1" x14ac:dyDescent="0.15">
      <c r="B536" s="269"/>
      <c r="C536" s="353">
        <v>533</v>
      </c>
      <c r="D536" s="5">
        <v>533</v>
      </c>
      <c r="E536" s="3">
        <v>7</v>
      </c>
      <c r="F536" s="3">
        <v>16</v>
      </c>
      <c r="G536" s="264" t="s">
        <v>5541</v>
      </c>
      <c r="H536" s="127" t="s">
        <v>268</v>
      </c>
      <c r="I536" s="127" t="s">
        <v>71</v>
      </c>
      <c r="J536" s="126"/>
      <c r="K536" s="355" t="s">
        <v>5542</v>
      </c>
      <c r="L536" s="15"/>
      <c r="M536" s="15" t="s">
        <v>16</v>
      </c>
      <c r="N536" s="15" t="s">
        <v>5543</v>
      </c>
      <c r="O536" s="15" t="s">
        <v>12</v>
      </c>
      <c r="P536" s="15"/>
      <c r="Q536" s="15"/>
      <c r="R536" s="15" t="s">
        <v>43</v>
      </c>
      <c r="S536" s="15"/>
      <c r="T536" s="15" t="s">
        <v>5544</v>
      </c>
      <c r="U536" s="15" t="s">
        <v>50</v>
      </c>
      <c r="V536" s="15" t="s">
        <v>5545</v>
      </c>
      <c r="W536" s="129" t="s">
        <v>157</v>
      </c>
      <c r="X536" s="204"/>
      <c r="Y536" s="204"/>
    </row>
    <row r="537" spans="2:25" ht="13.5" customHeight="1" x14ac:dyDescent="0.15">
      <c r="B537" s="269"/>
      <c r="C537" s="353">
        <v>534</v>
      </c>
      <c r="D537" s="5">
        <v>534</v>
      </c>
      <c r="E537" s="3">
        <v>7</v>
      </c>
      <c r="F537" s="3">
        <v>28</v>
      </c>
      <c r="G537" s="264" t="s">
        <v>5422</v>
      </c>
      <c r="H537" s="127" t="s">
        <v>140</v>
      </c>
      <c r="I537" s="127" t="s">
        <v>68</v>
      </c>
      <c r="J537" s="126"/>
      <c r="K537" s="355" t="s">
        <v>5546</v>
      </c>
      <c r="L537" s="15"/>
      <c r="M537" s="15" t="s">
        <v>27</v>
      </c>
      <c r="N537" s="15"/>
      <c r="O537" s="15" t="s">
        <v>13</v>
      </c>
      <c r="P537" s="15"/>
      <c r="Q537" s="15"/>
      <c r="R537" s="15" t="s">
        <v>43</v>
      </c>
      <c r="S537" s="15"/>
      <c r="T537" s="15" t="s">
        <v>5547</v>
      </c>
      <c r="U537" s="15" t="s">
        <v>50</v>
      </c>
      <c r="V537" s="15"/>
      <c r="W537" s="129" t="s">
        <v>53</v>
      </c>
      <c r="X537" s="204"/>
      <c r="Y537" s="204"/>
    </row>
    <row r="538" spans="2:25" ht="13.5" customHeight="1" x14ac:dyDescent="0.15">
      <c r="B538" s="269"/>
      <c r="C538" s="353">
        <v>535</v>
      </c>
      <c r="D538" s="5">
        <v>535</v>
      </c>
      <c r="E538" s="3">
        <v>8</v>
      </c>
      <c r="F538" s="3">
        <v>12</v>
      </c>
      <c r="G538" s="264" t="s">
        <v>5548</v>
      </c>
      <c r="H538" s="127" t="s">
        <v>140</v>
      </c>
      <c r="I538" s="127" t="s">
        <v>68</v>
      </c>
      <c r="J538" s="126"/>
      <c r="K538" s="355" t="s">
        <v>5549</v>
      </c>
      <c r="L538" s="15"/>
      <c r="M538" s="15" t="s">
        <v>31</v>
      </c>
      <c r="N538" s="15" t="s">
        <v>5550</v>
      </c>
      <c r="O538" s="15" t="s">
        <v>143</v>
      </c>
      <c r="P538" s="15"/>
      <c r="Q538" s="15"/>
      <c r="R538" s="15" t="s">
        <v>43</v>
      </c>
      <c r="S538" s="15"/>
      <c r="T538" s="15" t="s">
        <v>5551</v>
      </c>
      <c r="U538" s="15" t="s">
        <v>50</v>
      </c>
      <c r="V538" s="15"/>
      <c r="W538" s="129" t="s">
        <v>53</v>
      </c>
      <c r="X538" s="204"/>
      <c r="Y538" s="204"/>
    </row>
    <row r="539" spans="2:25" ht="13.5" customHeight="1" x14ac:dyDescent="0.15">
      <c r="B539" s="269"/>
      <c r="C539" s="353">
        <v>536</v>
      </c>
      <c r="D539" s="5">
        <v>536</v>
      </c>
      <c r="E539" s="3">
        <v>8</v>
      </c>
      <c r="F539" s="3">
        <v>16</v>
      </c>
      <c r="G539" s="264" t="s">
        <v>5552</v>
      </c>
      <c r="H539" s="127" t="s">
        <v>5553</v>
      </c>
      <c r="I539" s="127" t="s">
        <v>5554</v>
      </c>
      <c r="J539" s="126"/>
      <c r="K539" s="355" t="s">
        <v>5555</v>
      </c>
      <c r="L539" s="15"/>
      <c r="M539" s="15" t="s">
        <v>5556</v>
      </c>
      <c r="N539" s="15" t="s">
        <v>5557</v>
      </c>
      <c r="O539" s="15" t="s">
        <v>5558</v>
      </c>
      <c r="P539" s="15"/>
      <c r="Q539" s="15"/>
      <c r="R539" s="15"/>
      <c r="S539" s="15" t="s">
        <v>5559</v>
      </c>
      <c r="T539" s="15" t="s">
        <v>5560</v>
      </c>
      <c r="U539" s="15" t="s">
        <v>50</v>
      </c>
      <c r="V539" s="15"/>
      <c r="W539" s="129" t="s">
        <v>53</v>
      </c>
      <c r="X539" s="204"/>
      <c r="Y539" s="204"/>
    </row>
    <row r="540" spans="2:25" ht="13.5" customHeight="1" x14ac:dyDescent="0.15">
      <c r="B540" s="269"/>
      <c r="C540" s="353">
        <v>537</v>
      </c>
      <c r="D540" s="5">
        <v>537</v>
      </c>
      <c r="E540" s="3">
        <v>8</v>
      </c>
      <c r="F540" s="3">
        <v>18</v>
      </c>
      <c r="G540" s="264" t="s">
        <v>5552</v>
      </c>
      <c r="H540" s="127" t="s">
        <v>5553</v>
      </c>
      <c r="I540" s="127" t="s">
        <v>5554</v>
      </c>
      <c r="J540" s="126"/>
      <c r="K540" s="355" t="s">
        <v>5561</v>
      </c>
      <c r="L540" s="15"/>
      <c r="M540" s="15" t="s">
        <v>5556</v>
      </c>
      <c r="N540" s="15" t="s">
        <v>5562</v>
      </c>
      <c r="O540" s="15" t="s">
        <v>5558</v>
      </c>
      <c r="P540" s="15"/>
      <c r="Q540" s="15"/>
      <c r="R540" s="15"/>
      <c r="S540" s="15" t="s">
        <v>5559</v>
      </c>
      <c r="T540" s="15" t="s">
        <v>5562</v>
      </c>
      <c r="U540" s="15" t="s">
        <v>50</v>
      </c>
      <c r="V540" s="15"/>
      <c r="W540" s="129" t="s">
        <v>158</v>
      </c>
      <c r="X540" s="204"/>
      <c r="Y540" s="204"/>
    </row>
    <row r="541" spans="2:25" ht="13.5" customHeight="1" x14ac:dyDescent="0.15">
      <c r="B541" s="269"/>
      <c r="C541" s="353">
        <v>538</v>
      </c>
      <c r="D541" s="5">
        <v>538</v>
      </c>
      <c r="E541" s="3">
        <v>8</v>
      </c>
      <c r="F541" s="3">
        <v>19</v>
      </c>
      <c r="G541" s="264" t="s">
        <v>5552</v>
      </c>
      <c r="H541" s="127" t="s">
        <v>137</v>
      </c>
      <c r="I541" s="127" t="s">
        <v>5554</v>
      </c>
      <c r="J541" s="126"/>
      <c r="K541" s="355" t="s">
        <v>5561</v>
      </c>
      <c r="L541" s="15"/>
      <c r="M541" s="15" t="s">
        <v>5556</v>
      </c>
      <c r="N541" s="15" t="s">
        <v>5564</v>
      </c>
      <c r="O541" s="15" t="s">
        <v>5558</v>
      </c>
      <c r="P541" s="15"/>
      <c r="Q541" s="15"/>
      <c r="R541" s="15"/>
      <c r="S541" s="15" t="s">
        <v>5559</v>
      </c>
      <c r="T541" s="15" t="s">
        <v>5564</v>
      </c>
      <c r="U541" s="15" t="s">
        <v>50</v>
      </c>
      <c r="V541" s="15"/>
      <c r="W541" s="129" t="s">
        <v>53</v>
      </c>
      <c r="X541" s="204"/>
      <c r="Y541" s="204"/>
    </row>
    <row r="542" spans="2:25" ht="13.5" customHeight="1" x14ac:dyDescent="0.15">
      <c r="B542" s="269"/>
      <c r="C542" s="353">
        <v>539</v>
      </c>
      <c r="D542" s="5">
        <v>539</v>
      </c>
      <c r="E542" s="3">
        <v>8</v>
      </c>
      <c r="F542" s="3">
        <v>17</v>
      </c>
      <c r="G542" s="264" t="s">
        <v>5552</v>
      </c>
      <c r="H542" s="127" t="s">
        <v>137</v>
      </c>
      <c r="I542" s="127" t="s">
        <v>5554</v>
      </c>
      <c r="J542" s="126"/>
      <c r="K542" s="355" t="s">
        <v>5561</v>
      </c>
      <c r="L542" s="15"/>
      <c r="M542" s="15" t="s">
        <v>5565</v>
      </c>
      <c r="N542" s="15" t="s">
        <v>5566</v>
      </c>
      <c r="O542" s="15" t="s">
        <v>13</v>
      </c>
      <c r="P542" s="15"/>
      <c r="Q542" s="15"/>
      <c r="R542" s="15" t="s">
        <v>5567</v>
      </c>
      <c r="S542" s="15"/>
      <c r="T542" s="15"/>
      <c r="U542" s="15" t="s">
        <v>50</v>
      </c>
      <c r="V542" s="15"/>
      <c r="W542" s="129" t="s">
        <v>158</v>
      </c>
      <c r="X542" s="204"/>
      <c r="Y542" s="204"/>
    </row>
    <row r="543" spans="2:25" ht="13.5" customHeight="1" x14ac:dyDescent="0.15">
      <c r="B543" s="269"/>
      <c r="C543" s="353">
        <v>540</v>
      </c>
      <c r="D543" s="5">
        <v>540</v>
      </c>
      <c r="E543" s="3">
        <v>8</v>
      </c>
      <c r="F543" s="3">
        <v>16</v>
      </c>
      <c r="G543" s="264" t="s">
        <v>5552</v>
      </c>
      <c r="H543" s="127" t="s">
        <v>137</v>
      </c>
      <c r="I543" s="127" t="s">
        <v>5554</v>
      </c>
      <c r="J543" s="126"/>
      <c r="K543" s="355" t="s">
        <v>5561</v>
      </c>
      <c r="L543" s="15"/>
      <c r="M543" s="15" t="s">
        <v>5556</v>
      </c>
      <c r="N543" s="15" t="s">
        <v>5563</v>
      </c>
      <c r="O543" s="15" t="s">
        <v>5558</v>
      </c>
      <c r="P543" s="15"/>
      <c r="Q543" s="15"/>
      <c r="R543" s="15"/>
      <c r="S543" s="15" t="s">
        <v>49</v>
      </c>
      <c r="T543" s="15" t="s">
        <v>5564</v>
      </c>
      <c r="U543" s="15" t="s">
        <v>50</v>
      </c>
      <c r="V543" s="15"/>
      <c r="W543" s="129" t="s">
        <v>53</v>
      </c>
      <c r="X543" s="204"/>
      <c r="Y543" s="204"/>
    </row>
    <row r="544" spans="2:25" ht="13.5" customHeight="1" x14ac:dyDescent="0.15">
      <c r="B544" s="269"/>
      <c r="C544" s="353">
        <v>541</v>
      </c>
      <c r="D544" s="5">
        <v>541</v>
      </c>
      <c r="E544" s="3">
        <v>8</v>
      </c>
      <c r="F544" s="3">
        <v>21</v>
      </c>
      <c r="G544" s="264" t="s">
        <v>5568</v>
      </c>
      <c r="H544" s="127" t="s">
        <v>137</v>
      </c>
      <c r="I544" s="127" t="s">
        <v>5569</v>
      </c>
      <c r="J544" s="126"/>
      <c r="K544" s="355" t="s">
        <v>5570</v>
      </c>
      <c r="L544" s="15"/>
      <c r="M544" s="15" t="s">
        <v>5571</v>
      </c>
      <c r="N544" s="15"/>
      <c r="O544" s="15" t="s">
        <v>13</v>
      </c>
      <c r="P544" s="15"/>
      <c r="Q544" s="15"/>
      <c r="R544" s="15" t="s">
        <v>5567</v>
      </c>
      <c r="S544" s="15"/>
      <c r="T544" s="15"/>
      <c r="U544" s="15" t="s">
        <v>50</v>
      </c>
      <c r="V544" s="15"/>
      <c r="W544" s="129" t="s">
        <v>53</v>
      </c>
      <c r="X544" s="204"/>
      <c r="Y544" s="204"/>
    </row>
    <row r="545" spans="2:25" ht="13.5" customHeight="1" x14ac:dyDescent="0.15">
      <c r="B545" s="269"/>
      <c r="C545" s="353">
        <v>542</v>
      </c>
      <c r="D545" s="5">
        <v>542</v>
      </c>
      <c r="E545" s="3">
        <v>8</v>
      </c>
      <c r="F545" s="3">
        <v>20</v>
      </c>
      <c r="G545" s="264" t="s">
        <v>5572</v>
      </c>
      <c r="H545" s="127" t="s">
        <v>5573</v>
      </c>
      <c r="I545" s="127" t="s">
        <v>278</v>
      </c>
      <c r="J545" s="126"/>
      <c r="K545" s="355" t="s">
        <v>5574</v>
      </c>
      <c r="L545" s="15"/>
      <c r="M545" s="15" t="s">
        <v>5565</v>
      </c>
      <c r="N545" s="15" t="s">
        <v>5575</v>
      </c>
      <c r="O545" s="15" t="s">
        <v>143</v>
      </c>
      <c r="P545" s="15"/>
      <c r="Q545" s="15"/>
      <c r="R545" s="15" t="s">
        <v>5567</v>
      </c>
      <c r="S545" s="15"/>
      <c r="T545" s="15" t="s">
        <v>5576</v>
      </c>
      <c r="U545" s="15" t="s">
        <v>50</v>
      </c>
      <c r="V545" s="15"/>
      <c r="W545" s="129" t="s">
        <v>53</v>
      </c>
      <c r="X545" s="204"/>
      <c r="Y545" s="204"/>
    </row>
    <row r="546" spans="2:25" ht="13.5" customHeight="1" x14ac:dyDescent="0.15">
      <c r="B546" s="269"/>
      <c r="C546" s="353">
        <v>543</v>
      </c>
      <c r="D546" s="5">
        <v>543</v>
      </c>
      <c r="E546" s="3">
        <v>8</v>
      </c>
      <c r="F546" s="3">
        <v>14</v>
      </c>
      <c r="G546" s="264" t="s">
        <v>5577</v>
      </c>
      <c r="H546" s="127" t="s">
        <v>140</v>
      </c>
      <c r="I546" s="127" t="s">
        <v>68</v>
      </c>
      <c r="J546" s="126"/>
      <c r="K546" s="355" t="s">
        <v>5578</v>
      </c>
      <c r="L546" s="15"/>
      <c r="M546" s="15" t="s">
        <v>5565</v>
      </c>
      <c r="N546" s="15" t="s">
        <v>5579</v>
      </c>
      <c r="O546" s="15" t="s">
        <v>5558</v>
      </c>
      <c r="P546" s="15"/>
      <c r="Q546" s="15"/>
      <c r="R546" s="15"/>
      <c r="S546" s="15" t="s">
        <v>5559</v>
      </c>
      <c r="T546" s="15" t="s">
        <v>5580</v>
      </c>
      <c r="U546" s="15" t="s">
        <v>50</v>
      </c>
      <c r="V546" s="15"/>
      <c r="W546" s="129" t="s">
        <v>157</v>
      </c>
      <c r="X546" s="204"/>
      <c r="Y546" s="204"/>
    </row>
    <row r="547" spans="2:25" ht="13.5" customHeight="1" x14ac:dyDescent="0.15">
      <c r="B547" s="269"/>
      <c r="C547" s="353">
        <v>544</v>
      </c>
      <c r="D547" s="5">
        <v>544</v>
      </c>
      <c r="E547" s="3">
        <v>8</v>
      </c>
      <c r="F547" s="3">
        <v>14</v>
      </c>
      <c r="G547" s="264" t="s">
        <v>5581</v>
      </c>
      <c r="H547" s="127" t="s">
        <v>140</v>
      </c>
      <c r="I547" s="127" t="s">
        <v>68</v>
      </c>
      <c r="J547" s="126"/>
      <c r="K547" s="355" t="s">
        <v>5582</v>
      </c>
      <c r="L547" s="15"/>
      <c r="M547" s="15" t="s">
        <v>5556</v>
      </c>
      <c r="N547" s="15" t="s">
        <v>5583</v>
      </c>
      <c r="O547" s="15" t="s">
        <v>143</v>
      </c>
      <c r="P547" s="15"/>
      <c r="Q547" s="15"/>
      <c r="R547" s="15"/>
      <c r="S547" s="15" t="s">
        <v>5559</v>
      </c>
      <c r="T547" s="15" t="s">
        <v>5585</v>
      </c>
      <c r="U547" s="15" t="s">
        <v>50</v>
      </c>
      <c r="V547" s="15"/>
      <c r="W547" s="129" t="s">
        <v>53</v>
      </c>
      <c r="X547" s="204"/>
      <c r="Y547" s="204"/>
    </row>
    <row r="548" spans="2:25" ht="13.5" customHeight="1" x14ac:dyDescent="0.15">
      <c r="B548" s="269"/>
      <c r="C548" s="353">
        <v>545</v>
      </c>
      <c r="D548" s="5">
        <v>545</v>
      </c>
      <c r="E548" s="3">
        <v>8</v>
      </c>
      <c r="F548" s="3">
        <v>15</v>
      </c>
      <c r="G548" s="264" t="s">
        <v>5586</v>
      </c>
      <c r="H548" s="127" t="s">
        <v>140</v>
      </c>
      <c r="I548" s="127" t="s">
        <v>68</v>
      </c>
      <c r="J548" s="126"/>
      <c r="K548" s="355" t="s">
        <v>5587</v>
      </c>
      <c r="L548" s="15"/>
      <c r="M548" s="15" t="s">
        <v>5571</v>
      </c>
      <c r="N548" s="15"/>
      <c r="O548" s="15" t="s">
        <v>11</v>
      </c>
      <c r="P548" s="15"/>
      <c r="Q548" s="15"/>
      <c r="R548" s="15" t="s">
        <v>5567</v>
      </c>
      <c r="S548" s="15"/>
      <c r="T548" s="15"/>
      <c r="U548" s="15" t="s">
        <v>50</v>
      </c>
      <c r="V548" s="15"/>
      <c r="W548" s="129" t="s">
        <v>53</v>
      </c>
      <c r="X548" s="204"/>
      <c r="Y548" s="204"/>
    </row>
    <row r="549" spans="2:25" ht="13.5" customHeight="1" x14ac:dyDescent="0.15">
      <c r="B549" s="269"/>
      <c r="C549" s="353">
        <v>546</v>
      </c>
      <c r="D549" s="5">
        <v>546</v>
      </c>
      <c r="E549" s="3">
        <v>8</v>
      </c>
      <c r="F549" s="3">
        <v>19</v>
      </c>
      <c r="G549" s="264" t="s">
        <v>5588</v>
      </c>
      <c r="H549" s="127" t="s">
        <v>140</v>
      </c>
      <c r="I549" s="127" t="s">
        <v>68</v>
      </c>
      <c r="J549" s="126"/>
      <c r="K549" s="355" t="s">
        <v>5589</v>
      </c>
      <c r="L549" s="15"/>
      <c r="M549" s="15" t="s">
        <v>5556</v>
      </c>
      <c r="N549" s="15" t="s">
        <v>5590</v>
      </c>
      <c r="O549" s="15" t="s">
        <v>5558</v>
      </c>
      <c r="P549" s="15"/>
      <c r="Q549" s="15"/>
      <c r="R549" s="15"/>
      <c r="S549" s="15" t="s">
        <v>5591</v>
      </c>
      <c r="T549" s="15"/>
      <c r="U549" s="15" t="s">
        <v>52</v>
      </c>
      <c r="V549" s="15" t="s">
        <v>5592</v>
      </c>
      <c r="W549" s="129" t="s">
        <v>158</v>
      </c>
      <c r="X549" s="204"/>
      <c r="Y549" s="204"/>
    </row>
    <row r="550" spans="2:25" ht="13.5" customHeight="1" x14ac:dyDescent="0.15">
      <c r="B550" s="269"/>
      <c r="C550" s="353">
        <v>547</v>
      </c>
      <c r="D550" s="5">
        <v>547</v>
      </c>
      <c r="E550" s="3">
        <v>8</v>
      </c>
      <c r="F550" s="3">
        <v>20</v>
      </c>
      <c r="G550" s="264" t="s">
        <v>5593</v>
      </c>
      <c r="H550" s="127" t="s">
        <v>140</v>
      </c>
      <c r="I550" s="127" t="s">
        <v>5594</v>
      </c>
      <c r="J550" s="126"/>
      <c r="K550" s="355" t="s">
        <v>5595</v>
      </c>
      <c r="L550" s="15"/>
      <c r="M550" s="15" t="s">
        <v>5556</v>
      </c>
      <c r="N550" s="15" t="s">
        <v>5596</v>
      </c>
      <c r="O550" s="15" t="s">
        <v>143</v>
      </c>
      <c r="P550" s="15"/>
      <c r="Q550" s="15"/>
      <c r="R550" s="15"/>
      <c r="S550" s="15" t="s">
        <v>5584</v>
      </c>
      <c r="T550" s="15"/>
      <c r="U550" s="15" t="s">
        <v>52</v>
      </c>
      <c r="V550" s="15" t="s">
        <v>5597</v>
      </c>
      <c r="W550" s="129" t="s">
        <v>157</v>
      </c>
      <c r="X550" s="204"/>
      <c r="Y550" s="204"/>
    </row>
    <row r="551" spans="2:25" ht="13.5" customHeight="1" x14ac:dyDescent="0.15">
      <c r="B551" s="269"/>
      <c r="C551" s="353">
        <v>548</v>
      </c>
      <c r="D551" s="5">
        <v>548</v>
      </c>
      <c r="E551" s="3">
        <v>8</v>
      </c>
      <c r="F551" s="3">
        <v>20</v>
      </c>
      <c r="G551" s="264" t="s">
        <v>5598</v>
      </c>
      <c r="H551" s="127" t="s">
        <v>137</v>
      </c>
      <c r="I551" s="127" t="s">
        <v>655</v>
      </c>
      <c r="J551" s="126"/>
      <c r="K551" s="355" t="s">
        <v>5599</v>
      </c>
      <c r="L551" s="15"/>
      <c r="M551" s="15" t="s">
        <v>5571</v>
      </c>
      <c r="N551" s="15"/>
      <c r="O551" s="15" t="s">
        <v>12</v>
      </c>
      <c r="P551" s="15"/>
      <c r="Q551" s="15"/>
      <c r="R551" s="15" t="s">
        <v>5567</v>
      </c>
      <c r="S551" s="15"/>
      <c r="T551" s="15"/>
      <c r="U551" s="15" t="s">
        <v>50</v>
      </c>
      <c r="V551" s="15"/>
      <c r="W551" s="129" t="s">
        <v>53</v>
      </c>
      <c r="X551" s="204"/>
      <c r="Y551" s="204"/>
    </row>
    <row r="552" spans="2:25" ht="13.5" customHeight="1" x14ac:dyDescent="0.15">
      <c r="B552" s="269"/>
      <c r="C552" s="353">
        <v>549</v>
      </c>
      <c r="D552" s="5">
        <v>549</v>
      </c>
      <c r="E552" s="3">
        <v>8</v>
      </c>
      <c r="F552" s="3">
        <v>21</v>
      </c>
      <c r="G552" s="264" t="s">
        <v>5600</v>
      </c>
      <c r="H552" s="127" t="s">
        <v>5601</v>
      </c>
      <c r="I552" s="127" t="s">
        <v>5602</v>
      </c>
      <c r="J552" s="126"/>
      <c r="K552" s="355" t="s">
        <v>5603</v>
      </c>
      <c r="L552" s="15"/>
      <c r="M552" s="15" t="s">
        <v>5604</v>
      </c>
      <c r="N552" s="15"/>
      <c r="O552" s="15" t="s">
        <v>5558</v>
      </c>
      <c r="P552" s="15"/>
      <c r="Q552" s="15"/>
      <c r="R552" s="15"/>
      <c r="S552" s="15" t="s">
        <v>5559</v>
      </c>
      <c r="T552" s="15"/>
      <c r="U552" s="15" t="s">
        <v>51</v>
      </c>
      <c r="V552" s="15"/>
      <c r="W552" s="129" t="s">
        <v>158</v>
      </c>
      <c r="X552" s="204"/>
      <c r="Y552" s="204"/>
    </row>
    <row r="553" spans="2:25" ht="13.5" customHeight="1" x14ac:dyDescent="0.15">
      <c r="B553" s="269"/>
      <c r="C553" s="353">
        <v>550</v>
      </c>
      <c r="D553" s="5">
        <v>550</v>
      </c>
      <c r="E553" s="3">
        <v>8</v>
      </c>
      <c r="F553" s="3">
        <v>22</v>
      </c>
      <c r="G553" s="264" t="s">
        <v>5605</v>
      </c>
      <c r="H553" s="127" t="s">
        <v>137</v>
      </c>
      <c r="I553" s="127" t="s">
        <v>5606</v>
      </c>
      <c r="J553" s="126"/>
      <c r="K553" s="355" t="s">
        <v>5607</v>
      </c>
      <c r="L553" s="15"/>
      <c r="M553" s="15" t="s">
        <v>5571</v>
      </c>
      <c r="N553" s="15"/>
      <c r="O553" s="15" t="s">
        <v>13</v>
      </c>
      <c r="P553" s="15"/>
      <c r="Q553" s="15"/>
      <c r="R553" s="15" t="s">
        <v>5567</v>
      </c>
      <c r="S553" s="15"/>
      <c r="T553" s="15" t="s">
        <v>5608</v>
      </c>
      <c r="U553" s="15" t="s">
        <v>50</v>
      </c>
      <c r="V553" s="15"/>
      <c r="W553" s="129" t="s">
        <v>53</v>
      </c>
      <c r="X553" s="204"/>
      <c r="Y553" s="204"/>
    </row>
    <row r="554" spans="2:25" ht="13.5" customHeight="1" x14ac:dyDescent="0.15">
      <c r="B554" s="269"/>
      <c r="C554" s="353">
        <v>551</v>
      </c>
      <c r="D554" s="5">
        <v>551</v>
      </c>
      <c r="E554" s="3">
        <v>8</v>
      </c>
      <c r="F554" s="3">
        <v>15</v>
      </c>
      <c r="G554" s="264" t="s">
        <v>5609</v>
      </c>
      <c r="H554" s="127" t="s">
        <v>5553</v>
      </c>
      <c r="I554" s="127" t="s">
        <v>5610</v>
      </c>
      <c r="J554" s="126"/>
      <c r="K554" s="355" t="s">
        <v>5611</v>
      </c>
      <c r="L554" s="15"/>
      <c r="M554" s="15" t="s">
        <v>5565</v>
      </c>
      <c r="N554" s="15" t="s">
        <v>5612</v>
      </c>
      <c r="O554" s="15" t="s">
        <v>13</v>
      </c>
      <c r="P554" s="15"/>
      <c r="Q554" s="15"/>
      <c r="R554" s="15" t="s">
        <v>44</v>
      </c>
      <c r="S554" s="15"/>
      <c r="T554" s="15" t="s">
        <v>5613</v>
      </c>
      <c r="U554" s="15" t="s">
        <v>50</v>
      </c>
      <c r="V554" s="15"/>
      <c r="W554" s="129" t="s">
        <v>53</v>
      </c>
      <c r="X554" s="204"/>
      <c r="Y554" s="204"/>
    </row>
    <row r="555" spans="2:25" ht="13.5" customHeight="1" x14ac:dyDescent="0.15">
      <c r="B555" s="269"/>
      <c r="C555" s="353">
        <v>552</v>
      </c>
      <c r="D555" s="5">
        <v>552</v>
      </c>
      <c r="E555" s="3">
        <v>8</v>
      </c>
      <c r="F555" s="3">
        <v>22</v>
      </c>
      <c r="G555" s="264" t="s">
        <v>5614</v>
      </c>
      <c r="H555" s="127" t="s">
        <v>137</v>
      </c>
      <c r="I555" s="127" t="s">
        <v>5569</v>
      </c>
      <c r="J555" s="126"/>
      <c r="K555" s="355" t="s">
        <v>5615</v>
      </c>
      <c r="L555" s="15"/>
      <c r="M555" s="15" t="s">
        <v>5616</v>
      </c>
      <c r="N555" s="15"/>
      <c r="O555" s="15"/>
      <c r="P555" s="15" t="s">
        <v>40</v>
      </c>
      <c r="Q555" s="15"/>
      <c r="R555" s="15" t="s">
        <v>5567</v>
      </c>
      <c r="S555" s="15"/>
      <c r="T555" s="15" t="s">
        <v>5617</v>
      </c>
      <c r="U555" s="15" t="s">
        <v>50</v>
      </c>
      <c r="V555" s="15"/>
      <c r="W555" s="129" t="s">
        <v>53</v>
      </c>
      <c r="X555" s="204"/>
      <c r="Y555" s="204"/>
    </row>
    <row r="556" spans="2:25" ht="13.5" customHeight="1" x14ac:dyDescent="0.15">
      <c r="B556" s="269"/>
      <c r="C556" s="353">
        <v>553</v>
      </c>
      <c r="D556" s="5">
        <v>553</v>
      </c>
      <c r="E556" s="3">
        <v>8</v>
      </c>
      <c r="F556" s="3">
        <v>22</v>
      </c>
      <c r="G556" s="264" t="s">
        <v>5572</v>
      </c>
      <c r="H556" s="127" t="s">
        <v>268</v>
      </c>
      <c r="I556" s="127" t="s">
        <v>5602</v>
      </c>
      <c r="J556" s="126"/>
      <c r="K556" s="355" t="s">
        <v>5618</v>
      </c>
      <c r="L556" s="15"/>
      <c r="M556" s="15" t="s">
        <v>5616</v>
      </c>
      <c r="N556" s="15"/>
      <c r="O556" s="15" t="s">
        <v>12</v>
      </c>
      <c r="P556" s="15"/>
      <c r="Q556" s="15"/>
      <c r="R556" s="15" t="s">
        <v>5567</v>
      </c>
      <c r="S556" s="15"/>
      <c r="T556" s="15" t="s">
        <v>5619</v>
      </c>
      <c r="U556" s="15" t="s">
        <v>50</v>
      </c>
      <c r="V556" s="15"/>
      <c r="W556" s="129" t="s">
        <v>53</v>
      </c>
      <c r="X556" s="204"/>
      <c r="Y556" s="204"/>
    </row>
    <row r="557" spans="2:25" ht="13.5" customHeight="1" x14ac:dyDescent="0.15">
      <c r="B557" s="269"/>
      <c r="C557" s="353">
        <v>554</v>
      </c>
      <c r="D557" s="5">
        <v>554</v>
      </c>
      <c r="E557" s="3">
        <v>8</v>
      </c>
      <c r="F557" s="3">
        <v>22</v>
      </c>
      <c r="G557" s="264" t="s">
        <v>5620</v>
      </c>
      <c r="H557" s="127" t="s">
        <v>137</v>
      </c>
      <c r="I557" s="127" t="s">
        <v>5621</v>
      </c>
      <c r="J557" s="126"/>
      <c r="K557" s="355" t="s">
        <v>5622</v>
      </c>
      <c r="L557" s="15"/>
      <c r="M557" s="15" t="s">
        <v>5616</v>
      </c>
      <c r="N557" s="15"/>
      <c r="O557" s="15" t="s">
        <v>13</v>
      </c>
      <c r="P557" s="15"/>
      <c r="Q557" s="15"/>
      <c r="R557" s="15" t="s">
        <v>5567</v>
      </c>
      <c r="S557" s="15"/>
      <c r="T557" s="15" t="s">
        <v>5576</v>
      </c>
      <c r="U557" s="15" t="s">
        <v>50</v>
      </c>
      <c r="V557" s="15"/>
      <c r="W557" s="129" t="s">
        <v>53</v>
      </c>
      <c r="X557" s="204"/>
      <c r="Y557" s="204"/>
    </row>
    <row r="558" spans="2:25" ht="13.5" customHeight="1" x14ac:dyDescent="0.15">
      <c r="B558" s="269"/>
      <c r="C558" s="353">
        <v>555</v>
      </c>
      <c r="D558" s="5">
        <v>555</v>
      </c>
      <c r="E558" s="3">
        <v>8</v>
      </c>
      <c r="F558" s="3">
        <v>22</v>
      </c>
      <c r="G558" s="264" t="s">
        <v>5623</v>
      </c>
      <c r="H558" s="127" t="s">
        <v>137</v>
      </c>
      <c r="I558" s="127" t="s">
        <v>5621</v>
      </c>
      <c r="J558" s="126"/>
      <c r="K558" s="355" t="s">
        <v>5624</v>
      </c>
      <c r="L558" s="15"/>
      <c r="M558" s="15" t="s">
        <v>5571</v>
      </c>
      <c r="N558" s="15"/>
      <c r="O558" s="15" t="s">
        <v>13</v>
      </c>
      <c r="P558" s="15"/>
      <c r="Q558" s="15"/>
      <c r="R558" s="15" t="s">
        <v>5567</v>
      </c>
      <c r="S558" s="15"/>
      <c r="T558" s="15" t="s">
        <v>5576</v>
      </c>
      <c r="U558" s="15" t="s">
        <v>50</v>
      </c>
      <c r="V558" s="15"/>
      <c r="W558" s="129" t="s">
        <v>53</v>
      </c>
      <c r="X558" s="204"/>
      <c r="Y558" s="204"/>
    </row>
    <row r="559" spans="2:25" ht="13.5" customHeight="1" x14ac:dyDescent="0.15">
      <c r="B559" s="269"/>
      <c r="C559" s="353">
        <v>556</v>
      </c>
      <c r="D559" s="5">
        <v>556</v>
      </c>
      <c r="E559" s="3">
        <v>8</v>
      </c>
      <c r="F559" s="3">
        <v>23</v>
      </c>
      <c r="G559" s="264" t="s">
        <v>5625</v>
      </c>
      <c r="H559" s="127" t="s">
        <v>5553</v>
      </c>
      <c r="I559" s="127" t="s">
        <v>5606</v>
      </c>
      <c r="J559" s="126"/>
      <c r="K559" s="355" t="s">
        <v>5626</v>
      </c>
      <c r="L559" s="15"/>
      <c r="M559" s="15" t="s">
        <v>5627</v>
      </c>
      <c r="N559" s="15"/>
      <c r="O559" s="15" t="s">
        <v>13</v>
      </c>
      <c r="P559" s="15"/>
      <c r="Q559" s="15"/>
      <c r="R559" s="15" t="s">
        <v>5567</v>
      </c>
      <c r="S559" s="15"/>
      <c r="T559" s="15"/>
      <c r="U559" s="15" t="s">
        <v>50</v>
      </c>
      <c r="V559" s="15"/>
      <c r="W559" s="129" t="s">
        <v>53</v>
      </c>
      <c r="X559" s="204"/>
      <c r="Y559" s="204"/>
    </row>
    <row r="560" spans="2:25" ht="13.5" customHeight="1" x14ac:dyDescent="0.15">
      <c r="B560" s="269"/>
      <c r="C560" s="353">
        <v>557</v>
      </c>
      <c r="D560" s="5">
        <v>557</v>
      </c>
      <c r="E560" s="3">
        <v>8</v>
      </c>
      <c r="F560" s="3">
        <v>23</v>
      </c>
      <c r="G560" s="264" t="s">
        <v>5628</v>
      </c>
      <c r="H560" s="127" t="s">
        <v>5629</v>
      </c>
      <c r="I560" s="127" t="s">
        <v>5630</v>
      </c>
      <c r="J560" s="126"/>
      <c r="K560" s="355" t="s">
        <v>5631</v>
      </c>
      <c r="L560" s="15"/>
      <c r="M560" s="15" t="s">
        <v>5632</v>
      </c>
      <c r="N560" s="15"/>
      <c r="O560" s="15" t="s">
        <v>12</v>
      </c>
      <c r="P560" s="15"/>
      <c r="Q560" s="15"/>
      <c r="R560" s="15" t="s">
        <v>5633</v>
      </c>
      <c r="S560" s="15"/>
      <c r="T560" s="15" t="s">
        <v>5634</v>
      </c>
      <c r="U560" s="15" t="s">
        <v>50</v>
      </c>
      <c r="V560" s="15"/>
      <c r="W560" s="129" t="s">
        <v>53</v>
      </c>
      <c r="X560" s="204"/>
      <c r="Y560" s="204"/>
    </row>
    <row r="561" spans="2:25" ht="13.5" customHeight="1" x14ac:dyDescent="0.15">
      <c r="B561" s="269"/>
      <c r="C561" s="353">
        <v>558</v>
      </c>
      <c r="D561" s="5">
        <v>558</v>
      </c>
      <c r="E561" s="3">
        <v>7</v>
      </c>
      <c r="F561" s="3" t="s">
        <v>5635</v>
      </c>
      <c r="G561" s="264" t="s">
        <v>143</v>
      </c>
      <c r="H561" s="127" t="s">
        <v>138</v>
      </c>
      <c r="I561" s="127" t="s">
        <v>70</v>
      </c>
      <c r="J561" s="126" t="s">
        <v>98</v>
      </c>
      <c r="K561" s="355" t="s">
        <v>5636</v>
      </c>
      <c r="L561" s="15"/>
      <c r="M561" s="15" t="s">
        <v>144</v>
      </c>
      <c r="N561" s="15"/>
      <c r="O561" s="15"/>
      <c r="P561" s="15"/>
      <c r="Q561" s="15"/>
      <c r="R561" s="15"/>
      <c r="S561" s="15" t="s">
        <v>46</v>
      </c>
      <c r="T561" s="15"/>
      <c r="U561" s="15" t="s">
        <v>50</v>
      </c>
      <c r="V561" s="15" t="s">
        <v>5284</v>
      </c>
      <c r="W561" s="129" t="s">
        <v>53</v>
      </c>
      <c r="X561" s="204" t="s">
        <v>5637</v>
      </c>
      <c r="Y561" s="204"/>
    </row>
    <row r="562" spans="2:25" ht="13.5" customHeight="1" x14ac:dyDescent="0.15">
      <c r="B562" s="269"/>
      <c r="C562" s="353">
        <v>559</v>
      </c>
      <c r="D562" s="5">
        <v>559</v>
      </c>
      <c r="E562" s="3">
        <v>8</v>
      </c>
      <c r="F562" s="3">
        <v>1</v>
      </c>
      <c r="G562" s="264" t="s">
        <v>5928</v>
      </c>
      <c r="H562" s="127" t="s">
        <v>138</v>
      </c>
      <c r="I562" s="127" t="s">
        <v>149</v>
      </c>
      <c r="J562" s="126"/>
      <c r="K562" s="355" t="s">
        <v>5638</v>
      </c>
      <c r="L562" s="15"/>
      <c r="M562" s="15" t="s">
        <v>28</v>
      </c>
      <c r="N562" s="15" t="s">
        <v>5121</v>
      </c>
      <c r="O562" s="15"/>
      <c r="P562" s="15"/>
      <c r="Q562" s="15"/>
      <c r="R562" s="15"/>
      <c r="S562" s="15" t="s">
        <v>49</v>
      </c>
      <c r="T562" s="15" t="s">
        <v>5929</v>
      </c>
      <c r="U562" s="15" t="s">
        <v>50</v>
      </c>
      <c r="V562" s="15"/>
      <c r="W562" s="129" t="s">
        <v>53</v>
      </c>
      <c r="X562" s="204" t="s">
        <v>5639</v>
      </c>
      <c r="Y562" s="204"/>
    </row>
    <row r="563" spans="2:25" ht="13.5" customHeight="1" x14ac:dyDescent="0.15">
      <c r="B563" s="269"/>
      <c r="C563" s="353">
        <v>560</v>
      </c>
      <c r="D563" s="5">
        <v>560</v>
      </c>
      <c r="E563" s="3">
        <v>8</v>
      </c>
      <c r="F563" s="3">
        <v>3</v>
      </c>
      <c r="G563" s="264" t="s">
        <v>4433</v>
      </c>
      <c r="H563" s="127" t="s">
        <v>138</v>
      </c>
      <c r="I563" s="127" t="s">
        <v>70</v>
      </c>
      <c r="J563" s="126" t="s">
        <v>98</v>
      </c>
      <c r="K563" s="355" t="s">
        <v>5640</v>
      </c>
      <c r="L563" s="15"/>
      <c r="M563" s="15" t="s">
        <v>144</v>
      </c>
      <c r="N563" s="15"/>
      <c r="O563" s="15" t="s">
        <v>143</v>
      </c>
      <c r="P563" s="15"/>
      <c r="Q563" s="15" t="s">
        <v>5641</v>
      </c>
      <c r="R563" s="15" t="s">
        <v>43</v>
      </c>
      <c r="S563" s="15"/>
      <c r="T563" s="15" t="s">
        <v>5642</v>
      </c>
      <c r="U563" s="15" t="s">
        <v>52</v>
      </c>
      <c r="V563" s="15" t="s">
        <v>5643</v>
      </c>
      <c r="W563" s="129" t="s">
        <v>53</v>
      </c>
      <c r="X563" s="204" t="s">
        <v>5644</v>
      </c>
      <c r="Y563" s="204"/>
    </row>
    <row r="564" spans="2:25" ht="13.5" customHeight="1" x14ac:dyDescent="0.15">
      <c r="B564" s="269"/>
      <c r="C564" s="353">
        <v>561</v>
      </c>
      <c r="D564" s="5">
        <v>561</v>
      </c>
      <c r="E564" s="3">
        <v>8</v>
      </c>
      <c r="F564" s="3">
        <v>5</v>
      </c>
      <c r="G564" s="264" t="s">
        <v>5930</v>
      </c>
      <c r="H564" s="127" t="s">
        <v>138</v>
      </c>
      <c r="I564" s="127" t="s">
        <v>87</v>
      </c>
      <c r="J564" s="126"/>
      <c r="K564" s="355" t="s">
        <v>5645</v>
      </c>
      <c r="L564" s="15"/>
      <c r="M564" s="15" t="s">
        <v>27</v>
      </c>
      <c r="N564" s="15"/>
      <c r="O564" s="15" t="s">
        <v>11</v>
      </c>
      <c r="P564" s="15"/>
      <c r="Q564" s="15" t="s">
        <v>5641</v>
      </c>
      <c r="R564" s="15" t="s">
        <v>43</v>
      </c>
      <c r="S564" s="15"/>
      <c r="T564" s="15"/>
      <c r="U564" s="15" t="s">
        <v>16</v>
      </c>
      <c r="V564" s="15" t="s">
        <v>5646</v>
      </c>
      <c r="W564" s="129" t="s">
        <v>53</v>
      </c>
      <c r="X564" s="204"/>
      <c r="Y564" s="204"/>
    </row>
    <row r="565" spans="2:25" ht="13.5" customHeight="1" x14ac:dyDescent="0.15">
      <c r="B565" s="269"/>
      <c r="C565" s="353">
        <v>562</v>
      </c>
      <c r="D565" s="5">
        <v>562</v>
      </c>
      <c r="E565" s="3">
        <v>8</v>
      </c>
      <c r="F565" s="3">
        <v>6</v>
      </c>
      <c r="G565" s="264" t="s">
        <v>5931</v>
      </c>
      <c r="H565" s="127" t="s">
        <v>138</v>
      </c>
      <c r="I565" s="127" t="s">
        <v>274</v>
      </c>
      <c r="J565" s="126" t="s">
        <v>99</v>
      </c>
      <c r="K565" s="355" t="s">
        <v>5647</v>
      </c>
      <c r="L565" s="15"/>
      <c r="M565" s="15" t="s">
        <v>16</v>
      </c>
      <c r="N565" s="15" t="s">
        <v>5648</v>
      </c>
      <c r="O565" s="15" t="s">
        <v>11</v>
      </c>
      <c r="P565" s="15"/>
      <c r="Q565" s="15"/>
      <c r="R565" s="15" t="s">
        <v>16</v>
      </c>
      <c r="S565" s="15"/>
      <c r="T565" s="15" t="s">
        <v>5649</v>
      </c>
      <c r="U565" s="15" t="s">
        <v>51</v>
      </c>
      <c r="V565" s="15" t="s">
        <v>5650</v>
      </c>
      <c r="W565" s="129" t="s">
        <v>16</v>
      </c>
      <c r="X565" s="204" t="s">
        <v>5651</v>
      </c>
      <c r="Y565" s="204"/>
    </row>
    <row r="566" spans="2:25" ht="13.5" customHeight="1" x14ac:dyDescent="0.15">
      <c r="B566" s="269"/>
      <c r="C566" s="353">
        <v>563</v>
      </c>
      <c r="D566" s="5">
        <v>563</v>
      </c>
      <c r="E566" s="3">
        <v>8</v>
      </c>
      <c r="F566" s="3">
        <v>8</v>
      </c>
      <c r="G566" s="264" t="s">
        <v>5932</v>
      </c>
      <c r="H566" s="127" t="s">
        <v>138</v>
      </c>
      <c r="I566" s="127" t="s">
        <v>274</v>
      </c>
      <c r="J566" s="126" t="s">
        <v>99</v>
      </c>
      <c r="K566" s="355" t="s">
        <v>5652</v>
      </c>
      <c r="L566" s="15"/>
      <c r="M566" s="15" t="s">
        <v>28</v>
      </c>
      <c r="N566" s="15" t="s">
        <v>5933</v>
      </c>
      <c r="O566" s="15"/>
      <c r="P566" s="15"/>
      <c r="Q566" s="15"/>
      <c r="R566" s="15"/>
      <c r="S566" s="15" t="s">
        <v>49</v>
      </c>
      <c r="T566" s="15" t="s">
        <v>1539</v>
      </c>
      <c r="U566" s="15" t="s">
        <v>51</v>
      </c>
      <c r="V566" s="15"/>
      <c r="W566" s="129" t="s">
        <v>157</v>
      </c>
      <c r="X566" s="204" t="s">
        <v>5653</v>
      </c>
      <c r="Y566" s="204"/>
    </row>
    <row r="567" spans="2:25" ht="13.5" customHeight="1" x14ac:dyDescent="0.15">
      <c r="B567" s="269"/>
      <c r="C567" s="353">
        <v>564</v>
      </c>
      <c r="D567" s="5">
        <v>564</v>
      </c>
      <c r="E567" s="3">
        <v>8</v>
      </c>
      <c r="F567" s="3">
        <v>11</v>
      </c>
      <c r="G567" s="264" t="s">
        <v>5934</v>
      </c>
      <c r="H567" s="127" t="s">
        <v>138</v>
      </c>
      <c r="I567" s="127" t="s">
        <v>70</v>
      </c>
      <c r="J567" s="126" t="s">
        <v>99</v>
      </c>
      <c r="K567" s="355" t="s">
        <v>5654</v>
      </c>
      <c r="L567" s="15"/>
      <c r="M567" s="15" t="s">
        <v>16</v>
      </c>
      <c r="N567" s="15" t="s">
        <v>5655</v>
      </c>
      <c r="O567" s="15" t="s">
        <v>12</v>
      </c>
      <c r="P567" s="15"/>
      <c r="Q567" s="15"/>
      <c r="R567" s="15" t="s">
        <v>16</v>
      </c>
      <c r="S567" s="15"/>
      <c r="T567" s="15" t="s">
        <v>5656</v>
      </c>
      <c r="U567" s="15" t="s">
        <v>52</v>
      </c>
      <c r="V567" s="15" t="s">
        <v>5657</v>
      </c>
      <c r="W567" s="129" t="s">
        <v>158</v>
      </c>
      <c r="X567" s="204" t="s">
        <v>5658</v>
      </c>
      <c r="Y567" s="204"/>
    </row>
    <row r="568" spans="2:25" ht="13.5" customHeight="1" x14ac:dyDescent="0.15">
      <c r="B568" s="269"/>
      <c r="C568" s="353">
        <v>565</v>
      </c>
      <c r="D568" s="5">
        <v>565</v>
      </c>
      <c r="E568" s="3">
        <v>8</v>
      </c>
      <c r="F568" s="3">
        <v>12</v>
      </c>
      <c r="G568" s="264" t="s">
        <v>5935</v>
      </c>
      <c r="H568" s="127" t="s">
        <v>138</v>
      </c>
      <c r="I568" s="127" t="s">
        <v>70</v>
      </c>
      <c r="J568" s="126" t="s">
        <v>99</v>
      </c>
      <c r="K568" s="355" t="s">
        <v>5659</v>
      </c>
      <c r="L568" s="15"/>
      <c r="M568" s="15" t="s">
        <v>28</v>
      </c>
      <c r="N568" s="15" t="s">
        <v>5936</v>
      </c>
      <c r="O568" s="15"/>
      <c r="P568" s="15"/>
      <c r="Q568" s="15"/>
      <c r="R568" s="15"/>
      <c r="S568" s="15" t="s">
        <v>49</v>
      </c>
      <c r="T568" s="15" t="s">
        <v>5660</v>
      </c>
      <c r="U568" s="15" t="s">
        <v>52</v>
      </c>
      <c r="V568" s="15"/>
      <c r="W568" s="129" t="s">
        <v>53</v>
      </c>
      <c r="X568" s="204"/>
      <c r="Y568" s="204"/>
    </row>
    <row r="569" spans="2:25" ht="13.5" customHeight="1" x14ac:dyDescent="0.15">
      <c r="B569" s="269"/>
      <c r="C569" s="353">
        <v>566</v>
      </c>
      <c r="D569" s="5">
        <v>566</v>
      </c>
      <c r="E569" s="3">
        <v>8</v>
      </c>
      <c r="F569" s="3">
        <v>13</v>
      </c>
      <c r="G569" s="264" t="s">
        <v>5937</v>
      </c>
      <c r="H569" s="127" t="s">
        <v>138</v>
      </c>
      <c r="I569" s="127" t="s">
        <v>70</v>
      </c>
      <c r="J569" s="126" t="s">
        <v>99</v>
      </c>
      <c r="K569" s="355" t="s">
        <v>5654</v>
      </c>
      <c r="L569" s="15"/>
      <c r="M569" s="15" t="s">
        <v>16</v>
      </c>
      <c r="N569" s="15" t="s">
        <v>1545</v>
      </c>
      <c r="O569" s="15" t="s">
        <v>143</v>
      </c>
      <c r="P569" s="15"/>
      <c r="Q569" s="15"/>
      <c r="R569" s="15" t="s">
        <v>16</v>
      </c>
      <c r="S569" s="15"/>
      <c r="T569" s="15" t="s">
        <v>5661</v>
      </c>
      <c r="U569" s="15" t="s">
        <v>52</v>
      </c>
      <c r="V569" s="15" t="s">
        <v>5662</v>
      </c>
      <c r="W569" s="129" t="s">
        <v>16</v>
      </c>
      <c r="X569" s="204" t="s">
        <v>5663</v>
      </c>
      <c r="Y569" s="204"/>
    </row>
    <row r="570" spans="2:25" ht="13.5" customHeight="1" x14ac:dyDescent="0.15">
      <c r="B570" s="269"/>
      <c r="C570" s="353">
        <v>567</v>
      </c>
      <c r="D570" s="5">
        <v>567</v>
      </c>
      <c r="E570" s="3">
        <v>8</v>
      </c>
      <c r="F570" s="3">
        <v>13</v>
      </c>
      <c r="G570" s="264" t="s">
        <v>257</v>
      </c>
      <c r="H570" s="127" t="s">
        <v>138</v>
      </c>
      <c r="I570" s="127" t="s">
        <v>70</v>
      </c>
      <c r="J570" s="126" t="s">
        <v>99</v>
      </c>
      <c r="K570" s="355" t="s">
        <v>5664</v>
      </c>
      <c r="L570" s="15"/>
      <c r="M570" s="15" t="s">
        <v>27</v>
      </c>
      <c r="N570" s="15" t="s">
        <v>5938</v>
      </c>
      <c r="O570" s="15"/>
      <c r="P570" s="15"/>
      <c r="Q570" s="15"/>
      <c r="R570" s="15"/>
      <c r="S570" s="15" t="s">
        <v>43</v>
      </c>
      <c r="T570" s="15" t="s">
        <v>5665</v>
      </c>
      <c r="U570" s="15" t="s">
        <v>52</v>
      </c>
      <c r="V570" s="15" t="s">
        <v>5666</v>
      </c>
      <c r="W570" s="129" t="s">
        <v>53</v>
      </c>
      <c r="X570" s="204" t="s">
        <v>5667</v>
      </c>
      <c r="Y570" s="204"/>
    </row>
    <row r="571" spans="2:25" ht="13.5" customHeight="1" x14ac:dyDescent="0.15">
      <c r="B571" s="269"/>
      <c r="C571" s="353">
        <v>568</v>
      </c>
      <c r="D571" s="5">
        <v>568</v>
      </c>
      <c r="E571" s="3">
        <v>8</v>
      </c>
      <c r="F571" s="3">
        <v>13</v>
      </c>
      <c r="G571" s="264" t="s">
        <v>257</v>
      </c>
      <c r="H571" s="127" t="s">
        <v>138</v>
      </c>
      <c r="I571" s="127" t="s">
        <v>70</v>
      </c>
      <c r="J571" s="126" t="s">
        <v>5668</v>
      </c>
      <c r="K571" s="355" t="s">
        <v>5669</v>
      </c>
      <c r="L571" s="15"/>
      <c r="M571" s="15" t="s">
        <v>16</v>
      </c>
      <c r="N571" s="15" t="s">
        <v>5670</v>
      </c>
      <c r="O571" s="15"/>
      <c r="P571" s="15"/>
      <c r="Q571" s="15"/>
      <c r="R571" s="15"/>
      <c r="S571" s="15" t="s">
        <v>46</v>
      </c>
      <c r="T571" s="15"/>
      <c r="U571" s="15" t="s">
        <v>52</v>
      </c>
      <c r="V571" s="15" t="s">
        <v>5671</v>
      </c>
      <c r="W571" s="129" t="s">
        <v>157</v>
      </c>
      <c r="X571" s="204" t="s">
        <v>5672</v>
      </c>
      <c r="Y571" s="204"/>
    </row>
    <row r="572" spans="2:25" ht="13.5" customHeight="1" x14ac:dyDescent="0.15">
      <c r="B572" s="269"/>
      <c r="C572" s="353">
        <v>569</v>
      </c>
      <c r="D572" s="5">
        <v>569</v>
      </c>
      <c r="E572" s="3">
        <v>8</v>
      </c>
      <c r="F572" s="3">
        <v>13</v>
      </c>
      <c r="G572" s="264" t="s">
        <v>1303</v>
      </c>
      <c r="H572" s="127" t="s">
        <v>138</v>
      </c>
      <c r="I572" s="127" t="s">
        <v>70</v>
      </c>
      <c r="J572" s="126" t="s">
        <v>98</v>
      </c>
      <c r="K572" s="355" t="s">
        <v>5673</v>
      </c>
      <c r="L572" s="15"/>
      <c r="M572" s="15" t="s">
        <v>16</v>
      </c>
      <c r="N572" s="15" t="s">
        <v>254</v>
      </c>
      <c r="O572" s="15" t="s">
        <v>143</v>
      </c>
      <c r="P572" s="15"/>
      <c r="Q572" s="15"/>
      <c r="R572" s="15" t="s">
        <v>43</v>
      </c>
      <c r="S572" s="15"/>
      <c r="T572" s="15" t="s">
        <v>5674</v>
      </c>
      <c r="U572" s="15" t="s">
        <v>50</v>
      </c>
      <c r="V572" s="15" t="s">
        <v>5284</v>
      </c>
      <c r="W572" s="129" t="s">
        <v>53</v>
      </c>
      <c r="X572" s="204" t="s">
        <v>5675</v>
      </c>
      <c r="Y572" s="204"/>
    </row>
    <row r="573" spans="2:25" ht="13.5" customHeight="1" x14ac:dyDescent="0.15">
      <c r="B573" s="269"/>
      <c r="C573" s="353">
        <v>570</v>
      </c>
      <c r="D573" s="5">
        <v>570</v>
      </c>
      <c r="E573" s="3">
        <v>8</v>
      </c>
      <c r="F573" s="3">
        <v>15</v>
      </c>
      <c r="G573" s="264" t="s">
        <v>5939</v>
      </c>
      <c r="H573" s="127" t="s">
        <v>138</v>
      </c>
      <c r="I573" s="127" t="s">
        <v>70</v>
      </c>
      <c r="J573" s="126" t="s">
        <v>97</v>
      </c>
      <c r="K573" s="355" t="s">
        <v>5676</v>
      </c>
      <c r="L573" s="15"/>
      <c r="M573" s="15" t="s">
        <v>31</v>
      </c>
      <c r="N573" s="15"/>
      <c r="O573" s="15" t="s">
        <v>143</v>
      </c>
      <c r="P573" s="15"/>
      <c r="Q573" s="15"/>
      <c r="R573" s="15" t="s">
        <v>43</v>
      </c>
      <c r="S573" s="15"/>
      <c r="T573" s="15"/>
      <c r="U573" s="15" t="s">
        <v>50</v>
      </c>
      <c r="V573" s="15"/>
      <c r="W573" s="129" t="s">
        <v>53</v>
      </c>
      <c r="X573" s="204"/>
      <c r="Y573" s="204"/>
    </row>
    <row r="574" spans="2:25" ht="13.5" customHeight="1" x14ac:dyDescent="0.15">
      <c r="B574" s="269"/>
      <c r="C574" s="353">
        <v>571</v>
      </c>
      <c r="D574" s="5">
        <v>571</v>
      </c>
      <c r="E574" s="3">
        <v>8</v>
      </c>
      <c r="F574" s="3">
        <v>15</v>
      </c>
      <c r="G574" s="264" t="s">
        <v>255</v>
      </c>
      <c r="H574" s="127" t="s">
        <v>138</v>
      </c>
      <c r="I574" s="127" t="s">
        <v>70</v>
      </c>
      <c r="J574" s="126"/>
      <c r="K574" s="355" t="s">
        <v>5677</v>
      </c>
      <c r="L574" s="15"/>
      <c r="M574" s="15" t="s">
        <v>28</v>
      </c>
      <c r="N574" s="15" t="s">
        <v>5940</v>
      </c>
      <c r="O574" s="15"/>
      <c r="P574" s="15"/>
      <c r="Q574" s="15"/>
      <c r="R574" s="15"/>
      <c r="S574" s="15" t="s">
        <v>49</v>
      </c>
      <c r="T574" s="15" t="s">
        <v>5678</v>
      </c>
      <c r="U574" s="15" t="s">
        <v>50</v>
      </c>
      <c r="V574" s="15"/>
      <c r="W574" s="129" t="s">
        <v>53</v>
      </c>
      <c r="X574" s="204" t="s">
        <v>5679</v>
      </c>
      <c r="Y574" s="204"/>
    </row>
    <row r="575" spans="2:25" ht="13.5" customHeight="1" x14ac:dyDescent="0.15">
      <c r="B575" s="269"/>
      <c r="C575" s="353">
        <v>572</v>
      </c>
      <c r="D575" s="5">
        <v>572</v>
      </c>
      <c r="E575" s="3">
        <v>8</v>
      </c>
      <c r="F575" s="3">
        <v>16</v>
      </c>
      <c r="G575" s="264" t="s">
        <v>5941</v>
      </c>
      <c r="H575" s="127" t="s">
        <v>138</v>
      </c>
      <c r="I575" s="127" t="s">
        <v>265</v>
      </c>
      <c r="J575" s="126" t="s">
        <v>94</v>
      </c>
      <c r="K575" s="355" t="s">
        <v>5680</v>
      </c>
      <c r="L575" s="15"/>
      <c r="M575" s="15" t="s">
        <v>16</v>
      </c>
      <c r="N575" s="15" t="s">
        <v>1213</v>
      </c>
      <c r="O575" s="15" t="s">
        <v>13</v>
      </c>
      <c r="P575" s="15"/>
      <c r="Q575" s="15"/>
      <c r="R575" s="15" t="s">
        <v>43</v>
      </c>
      <c r="S575" s="15"/>
      <c r="T575" s="15"/>
      <c r="U575" s="15" t="s">
        <v>50</v>
      </c>
      <c r="V575" s="15"/>
      <c r="W575" s="129" t="s">
        <v>53</v>
      </c>
      <c r="X575" s="204"/>
      <c r="Y575" s="204"/>
    </row>
    <row r="576" spans="2:25" ht="13.5" customHeight="1" x14ac:dyDescent="0.15">
      <c r="B576" s="269"/>
      <c r="C576" s="353">
        <v>573</v>
      </c>
      <c r="D576" s="5">
        <v>573</v>
      </c>
      <c r="E576" s="3">
        <v>8</v>
      </c>
      <c r="F576" s="3">
        <v>17</v>
      </c>
      <c r="G576" s="264" t="s">
        <v>5681</v>
      </c>
      <c r="H576" s="127" t="s">
        <v>138</v>
      </c>
      <c r="I576" s="127" t="s">
        <v>274</v>
      </c>
      <c r="J576" s="126" t="s">
        <v>98</v>
      </c>
      <c r="K576" s="355" t="s">
        <v>5682</v>
      </c>
      <c r="L576" s="15"/>
      <c r="M576" s="15" t="s">
        <v>16</v>
      </c>
      <c r="N576" s="15" t="s">
        <v>1249</v>
      </c>
      <c r="O576" s="15"/>
      <c r="P576" s="15"/>
      <c r="Q576" s="15"/>
      <c r="R576" s="15"/>
      <c r="S576" s="15" t="s">
        <v>49</v>
      </c>
      <c r="T576" s="15" t="s">
        <v>5683</v>
      </c>
      <c r="U576" s="15" t="s">
        <v>52</v>
      </c>
      <c r="V576" s="15" t="s">
        <v>5684</v>
      </c>
      <c r="W576" s="129" t="s">
        <v>53</v>
      </c>
      <c r="X576" s="204" t="s">
        <v>5685</v>
      </c>
      <c r="Y576" s="204"/>
    </row>
    <row r="577" spans="2:25" ht="13.5" customHeight="1" x14ac:dyDescent="0.15">
      <c r="B577" s="269"/>
      <c r="C577" s="353">
        <v>574</v>
      </c>
      <c r="D577" s="5">
        <v>574</v>
      </c>
      <c r="E577" s="3">
        <v>8</v>
      </c>
      <c r="F577" s="3">
        <v>18</v>
      </c>
      <c r="G577" s="264" t="s">
        <v>5942</v>
      </c>
      <c r="H577" s="127" t="s">
        <v>138</v>
      </c>
      <c r="I577" s="127" t="s">
        <v>70</v>
      </c>
      <c r="J577" s="126" t="s">
        <v>99</v>
      </c>
      <c r="K577" s="355" t="s">
        <v>4738</v>
      </c>
      <c r="L577" s="15"/>
      <c r="M577" s="15" t="s">
        <v>29</v>
      </c>
      <c r="N577" s="15" t="s">
        <v>1353</v>
      </c>
      <c r="O577" s="15" t="s">
        <v>12</v>
      </c>
      <c r="P577" s="15"/>
      <c r="Q577" s="15"/>
      <c r="R577" s="15" t="s">
        <v>43</v>
      </c>
      <c r="S577" s="15"/>
      <c r="T577" s="15" t="s">
        <v>5686</v>
      </c>
      <c r="U577" s="15" t="s">
        <v>52</v>
      </c>
      <c r="V577" s="15" t="s">
        <v>5687</v>
      </c>
      <c r="W577" s="129" t="s">
        <v>157</v>
      </c>
      <c r="X577" s="204" t="s">
        <v>5688</v>
      </c>
      <c r="Y577" s="204"/>
    </row>
    <row r="578" spans="2:25" ht="13.5" customHeight="1" x14ac:dyDescent="0.15">
      <c r="B578" s="269"/>
      <c r="C578" s="353">
        <v>575</v>
      </c>
      <c r="D578" s="5">
        <v>575</v>
      </c>
      <c r="E578" s="3">
        <v>8</v>
      </c>
      <c r="F578" s="3">
        <v>19</v>
      </c>
      <c r="G578" s="264" t="s">
        <v>5943</v>
      </c>
      <c r="H578" s="127" t="s">
        <v>138</v>
      </c>
      <c r="I578" s="127" t="s">
        <v>274</v>
      </c>
      <c r="J578" s="126" t="s">
        <v>98</v>
      </c>
      <c r="K578" s="355" t="s">
        <v>5682</v>
      </c>
      <c r="L578" s="15"/>
      <c r="M578" s="15" t="s">
        <v>16</v>
      </c>
      <c r="N578" s="15" t="s">
        <v>5689</v>
      </c>
      <c r="O578" s="15"/>
      <c r="P578" s="15"/>
      <c r="Q578" s="15"/>
      <c r="R578" s="15"/>
      <c r="S578" s="15" t="s">
        <v>16</v>
      </c>
      <c r="T578" s="15" t="s">
        <v>5690</v>
      </c>
      <c r="U578" s="15" t="s">
        <v>16</v>
      </c>
      <c r="V578" s="15" t="s">
        <v>5284</v>
      </c>
      <c r="W578" s="129" t="s">
        <v>16</v>
      </c>
      <c r="X578" s="204" t="s">
        <v>5691</v>
      </c>
      <c r="Y578" s="204"/>
    </row>
    <row r="579" spans="2:25" ht="13.5" customHeight="1" x14ac:dyDescent="0.15">
      <c r="B579" s="269"/>
      <c r="C579" s="353">
        <v>576</v>
      </c>
      <c r="D579" s="5">
        <v>576</v>
      </c>
      <c r="E579" s="3">
        <v>8</v>
      </c>
      <c r="F579" s="3">
        <v>19</v>
      </c>
      <c r="G579" s="264" t="s">
        <v>5944</v>
      </c>
      <c r="H579" s="127" t="s">
        <v>138</v>
      </c>
      <c r="I579" s="127" t="s">
        <v>274</v>
      </c>
      <c r="J579" s="126" t="s">
        <v>99</v>
      </c>
      <c r="K579" s="355" t="s">
        <v>5692</v>
      </c>
      <c r="L579" s="15"/>
      <c r="M579" s="15" t="s">
        <v>28</v>
      </c>
      <c r="N579" s="15" t="s">
        <v>5945</v>
      </c>
      <c r="O579" s="15"/>
      <c r="P579" s="15"/>
      <c r="Q579" s="15"/>
      <c r="R579" s="15"/>
      <c r="S579" s="15" t="s">
        <v>49</v>
      </c>
      <c r="T579" s="15" t="s">
        <v>5693</v>
      </c>
      <c r="U579" s="15" t="s">
        <v>52</v>
      </c>
      <c r="V579" s="15" t="s">
        <v>5694</v>
      </c>
      <c r="W579" s="129" t="s">
        <v>53</v>
      </c>
      <c r="X579" s="204" t="s">
        <v>5695</v>
      </c>
      <c r="Y579" s="204"/>
    </row>
    <row r="580" spans="2:25" ht="13.5" customHeight="1" x14ac:dyDescent="0.15">
      <c r="B580" s="269"/>
      <c r="C580" s="353">
        <v>577</v>
      </c>
      <c r="D580" s="5">
        <v>577</v>
      </c>
      <c r="E580" s="3">
        <v>8</v>
      </c>
      <c r="F580" s="3">
        <v>19</v>
      </c>
      <c r="G580" s="264" t="s">
        <v>143</v>
      </c>
      <c r="H580" s="127" t="s">
        <v>138</v>
      </c>
      <c r="I580" s="127" t="s">
        <v>70</v>
      </c>
      <c r="J580" s="126" t="s">
        <v>99</v>
      </c>
      <c r="K580" s="355" t="s">
        <v>5696</v>
      </c>
      <c r="L580" s="15"/>
      <c r="M580" s="15" t="s">
        <v>27</v>
      </c>
      <c r="N580" s="15"/>
      <c r="O580" s="15"/>
      <c r="P580" s="15"/>
      <c r="Q580" s="15"/>
      <c r="R580" s="15"/>
      <c r="S580" s="15" t="s">
        <v>43</v>
      </c>
      <c r="T580" s="15" t="s">
        <v>5697</v>
      </c>
      <c r="U580" s="15" t="s">
        <v>52</v>
      </c>
      <c r="V580" s="15" t="s">
        <v>5698</v>
      </c>
      <c r="W580" s="129" t="s">
        <v>53</v>
      </c>
      <c r="X580" s="204"/>
      <c r="Y580" s="204"/>
    </row>
    <row r="581" spans="2:25" ht="13.5" customHeight="1" x14ac:dyDescent="0.15">
      <c r="B581" s="269"/>
      <c r="C581" s="353">
        <v>578</v>
      </c>
      <c r="D581" s="5">
        <v>578</v>
      </c>
      <c r="E581" s="3">
        <v>8</v>
      </c>
      <c r="F581" s="3">
        <v>20</v>
      </c>
      <c r="G581" s="264" t="s">
        <v>5946</v>
      </c>
      <c r="H581" s="127" t="s">
        <v>138</v>
      </c>
      <c r="I581" s="127" t="s">
        <v>274</v>
      </c>
      <c r="J581" s="126" t="s">
        <v>99</v>
      </c>
      <c r="K581" s="355" t="s">
        <v>5699</v>
      </c>
      <c r="L581" s="15"/>
      <c r="M581" s="15" t="s">
        <v>16</v>
      </c>
      <c r="N581" s="15" t="s">
        <v>5700</v>
      </c>
      <c r="O581" s="15"/>
      <c r="P581" s="15"/>
      <c r="Q581" s="15"/>
      <c r="R581" s="15"/>
      <c r="S581" s="15" t="s">
        <v>16</v>
      </c>
      <c r="T581" s="15" t="s">
        <v>5947</v>
      </c>
      <c r="U581" s="15" t="s">
        <v>52</v>
      </c>
      <c r="V581" s="15" t="s">
        <v>5533</v>
      </c>
      <c r="W581" s="129" t="s">
        <v>53</v>
      </c>
      <c r="X581" s="204"/>
      <c r="Y581" s="204"/>
    </row>
    <row r="582" spans="2:25" ht="13.5" customHeight="1" x14ac:dyDescent="0.15">
      <c r="B582" s="269"/>
      <c r="C582" s="353">
        <v>579</v>
      </c>
      <c r="D582" s="5">
        <v>579</v>
      </c>
      <c r="E582" s="3">
        <v>8</v>
      </c>
      <c r="F582" s="3">
        <v>20</v>
      </c>
      <c r="G582" s="264" t="s">
        <v>5948</v>
      </c>
      <c r="H582" s="127" t="s">
        <v>138</v>
      </c>
      <c r="I582" s="127" t="s">
        <v>70</v>
      </c>
      <c r="J582" s="126" t="s">
        <v>99</v>
      </c>
      <c r="K582" s="355" t="s">
        <v>5654</v>
      </c>
      <c r="L582" s="15"/>
      <c r="M582" s="15" t="s">
        <v>16</v>
      </c>
      <c r="N582" s="15" t="s">
        <v>5543</v>
      </c>
      <c r="O582" s="15"/>
      <c r="P582" s="15"/>
      <c r="Q582" s="15"/>
      <c r="R582" s="15"/>
      <c r="S582" s="15" t="s">
        <v>16</v>
      </c>
      <c r="T582" s="15" t="s">
        <v>5701</v>
      </c>
      <c r="U582" s="15" t="s">
        <v>51</v>
      </c>
      <c r="V582" s="15"/>
      <c r="W582" s="129" t="s">
        <v>16</v>
      </c>
      <c r="X582" s="204" t="s">
        <v>5702</v>
      </c>
      <c r="Y582" s="204"/>
    </row>
    <row r="583" spans="2:25" ht="13.5" customHeight="1" x14ac:dyDescent="0.15">
      <c r="B583" s="269"/>
      <c r="C583" s="353">
        <v>580</v>
      </c>
      <c r="D583" s="5">
        <v>580</v>
      </c>
      <c r="E583" s="3">
        <v>8</v>
      </c>
      <c r="F583" s="3">
        <v>20</v>
      </c>
      <c r="G583" s="264" t="s">
        <v>5949</v>
      </c>
      <c r="H583" s="127" t="s">
        <v>140</v>
      </c>
      <c r="I583" s="127" t="s">
        <v>68</v>
      </c>
      <c r="J583" s="126" t="s">
        <v>105</v>
      </c>
      <c r="K583" s="355" t="s">
        <v>5703</v>
      </c>
      <c r="L583" s="15"/>
      <c r="M583" s="15" t="s">
        <v>16</v>
      </c>
      <c r="N583" s="15" t="s">
        <v>1249</v>
      </c>
      <c r="O583" s="15"/>
      <c r="P583" s="15"/>
      <c r="Q583" s="15"/>
      <c r="R583" s="15"/>
      <c r="S583" s="15" t="s">
        <v>49</v>
      </c>
      <c r="T583" s="15" t="s">
        <v>5704</v>
      </c>
      <c r="U583" s="15" t="s">
        <v>52</v>
      </c>
      <c r="V583" s="15" t="s">
        <v>5705</v>
      </c>
      <c r="W583" s="129" t="s">
        <v>157</v>
      </c>
      <c r="X583" s="204"/>
      <c r="Y583" s="204"/>
    </row>
    <row r="584" spans="2:25" ht="13.5" customHeight="1" x14ac:dyDescent="0.15">
      <c r="B584" s="269"/>
      <c r="C584" s="353">
        <v>581</v>
      </c>
      <c r="D584" s="5">
        <v>581</v>
      </c>
      <c r="E584" s="3">
        <v>8</v>
      </c>
      <c r="F584" s="3">
        <v>20</v>
      </c>
      <c r="G584" s="264" t="s">
        <v>5950</v>
      </c>
      <c r="H584" s="127" t="s">
        <v>140</v>
      </c>
      <c r="I584" s="127" t="s">
        <v>68</v>
      </c>
      <c r="J584" s="126" t="s">
        <v>104</v>
      </c>
      <c r="K584" s="355" t="s">
        <v>5706</v>
      </c>
      <c r="L584" s="15"/>
      <c r="M584" s="15" t="s">
        <v>31</v>
      </c>
      <c r="N584" s="15"/>
      <c r="O584" s="15" t="s">
        <v>13</v>
      </c>
      <c r="P584" s="15"/>
      <c r="Q584" s="15"/>
      <c r="R584" s="15" t="s">
        <v>43</v>
      </c>
      <c r="S584" s="15"/>
      <c r="T584" s="15" t="s">
        <v>5707</v>
      </c>
      <c r="U584" s="15" t="s">
        <v>50</v>
      </c>
      <c r="V584" s="15" t="s">
        <v>1001</v>
      </c>
      <c r="W584" s="129" t="s">
        <v>53</v>
      </c>
      <c r="X584" s="204"/>
      <c r="Y584" s="204"/>
    </row>
    <row r="585" spans="2:25" ht="13.5" customHeight="1" x14ac:dyDescent="0.15">
      <c r="B585" s="269"/>
      <c r="C585" s="353">
        <v>582</v>
      </c>
      <c r="D585" s="5">
        <v>582</v>
      </c>
      <c r="E585" s="3">
        <v>8</v>
      </c>
      <c r="F585" s="3">
        <v>21</v>
      </c>
      <c r="G585" s="264" t="s">
        <v>5951</v>
      </c>
      <c r="H585" s="127" t="s">
        <v>140</v>
      </c>
      <c r="I585" s="127" t="s">
        <v>68</v>
      </c>
      <c r="J585" s="126" t="s">
        <v>105</v>
      </c>
      <c r="K585" s="355" t="s">
        <v>5708</v>
      </c>
      <c r="L585" s="15"/>
      <c r="M585" s="15" t="s">
        <v>16</v>
      </c>
      <c r="N585" s="15" t="s">
        <v>261</v>
      </c>
      <c r="O585" s="15" t="s">
        <v>13</v>
      </c>
      <c r="P585" s="15"/>
      <c r="Q585" s="15"/>
      <c r="R585" s="15" t="s">
        <v>43</v>
      </c>
      <c r="S585" s="15"/>
      <c r="T585" s="15" t="s">
        <v>5709</v>
      </c>
      <c r="U585" s="15" t="s">
        <v>50</v>
      </c>
      <c r="V585" s="15"/>
      <c r="W585" s="129" t="s">
        <v>53</v>
      </c>
      <c r="X585" s="204"/>
      <c r="Y585" s="204"/>
    </row>
    <row r="586" spans="2:25" ht="13.5" customHeight="1" x14ac:dyDescent="0.15">
      <c r="B586" s="269"/>
      <c r="C586" s="353">
        <v>583</v>
      </c>
      <c r="D586" s="5">
        <v>583</v>
      </c>
      <c r="E586" s="3">
        <v>8</v>
      </c>
      <c r="F586" s="3">
        <v>21</v>
      </c>
      <c r="G586" s="264" t="s">
        <v>5952</v>
      </c>
      <c r="H586" s="127" t="s">
        <v>138</v>
      </c>
      <c r="I586" s="127" t="s">
        <v>87</v>
      </c>
      <c r="J586" s="126"/>
      <c r="K586" s="355" t="s">
        <v>5710</v>
      </c>
      <c r="L586" s="15"/>
      <c r="M586" s="15" t="s">
        <v>28</v>
      </c>
      <c r="N586" s="15"/>
      <c r="O586" s="15"/>
      <c r="P586" s="15"/>
      <c r="Q586" s="15"/>
      <c r="R586" s="15"/>
      <c r="S586" s="15" t="s">
        <v>16</v>
      </c>
      <c r="T586" s="15" t="s">
        <v>5711</v>
      </c>
      <c r="U586" s="15" t="s">
        <v>50</v>
      </c>
      <c r="V586" s="15"/>
      <c r="W586" s="129" t="s">
        <v>53</v>
      </c>
      <c r="X586" s="204"/>
      <c r="Y586" s="204"/>
    </row>
    <row r="587" spans="2:25" ht="13.5" customHeight="1" x14ac:dyDescent="0.15">
      <c r="B587" s="269"/>
      <c r="C587" s="353">
        <v>584</v>
      </c>
      <c r="D587" s="5">
        <v>584</v>
      </c>
      <c r="E587" s="3">
        <v>8</v>
      </c>
      <c r="F587" s="3">
        <v>21</v>
      </c>
      <c r="G587" s="264" t="s">
        <v>5953</v>
      </c>
      <c r="H587" s="127" t="s">
        <v>138</v>
      </c>
      <c r="I587" s="127" t="s">
        <v>87</v>
      </c>
      <c r="J587" s="126"/>
      <c r="K587" s="355" t="s">
        <v>5712</v>
      </c>
      <c r="L587" s="15"/>
      <c r="M587" s="15" t="s">
        <v>16</v>
      </c>
      <c r="N587" s="15" t="s">
        <v>369</v>
      </c>
      <c r="O587" s="15" t="s">
        <v>13</v>
      </c>
      <c r="P587" s="15"/>
      <c r="Q587" s="15"/>
      <c r="R587" s="15" t="s">
        <v>43</v>
      </c>
      <c r="S587" s="15"/>
      <c r="T587" s="15"/>
      <c r="U587" s="15" t="s">
        <v>50</v>
      </c>
      <c r="V587" s="15"/>
      <c r="W587" s="129" t="s">
        <v>53</v>
      </c>
      <c r="X587" s="204"/>
      <c r="Y587" s="204"/>
    </row>
    <row r="588" spans="2:25" ht="13.5" customHeight="1" x14ac:dyDescent="0.15">
      <c r="B588" s="269"/>
      <c r="C588" s="353">
        <v>585</v>
      </c>
      <c r="D588" s="5">
        <v>585</v>
      </c>
      <c r="E588" s="3">
        <v>8</v>
      </c>
      <c r="F588" s="3">
        <v>21</v>
      </c>
      <c r="G588" s="264" t="s">
        <v>5953</v>
      </c>
      <c r="H588" s="127" t="s">
        <v>138</v>
      </c>
      <c r="I588" s="127" t="s">
        <v>87</v>
      </c>
      <c r="J588" s="126"/>
      <c r="K588" s="355" t="s">
        <v>5713</v>
      </c>
      <c r="L588" s="15"/>
      <c r="M588" s="15" t="s">
        <v>31</v>
      </c>
      <c r="N588" s="15"/>
      <c r="O588" s="15"/>
      <c r="P588" s="15"/>
      <c r="Q588" s="15"/>
      <c r="R588" s="15"/>
      <c r="S588" s="15" t="s">
        <v>47</v>
      </c>
      <c r="T588" s="15"/>
      <c r="U588" s="15" t="s">
        <v>50</v>
      </c>
      <c r="V588" s="15"/>
      <c r="W588" s="129" t="s">
        <v>53</v>
      </c>
      <c r="X588" s="204"/>
      <c r="Y588" s="204"/>
    </row>
    <row r="589" spans="2:25" ht="13.5" customHeight="1" x14ac:dyDescent="0.15">
      <c r="B589" s="269"/>
      <c r="C589" s="353">
        <v>586</v>
      </c>
      <c r="D589" s="5">
        <v>586</v>
      </c>
      <c r="E589" s="3">
        <v>8</v>
      </c>
      <c r="F589" s="3">
        <v>21</v>
      </c>
      <c r="G589" s="264" t="s">
        <v>255</v>
      </c>
      <c r="H589" s="127" t="s">
        <v>138</v>
      </c>
      <c r="I589" s="127" t="s">
        <v>70</v>
      </c>
      <c r="J589" s="126" t="s">
        <v>98</v>
      </c>
      <c r="K589" s="355" t="s">
        <v>5714</v>
      </c>
      <c r="L589" s="15"/>
      <c r="M589" s="15" t="s">
        <v>29</v>
      </c>
      <c r="N589" s="15"/>
      <c r="O589" s="15"/>
      <c r="P589" s="15"/>
      <c r="Q589" s="15"/>
      <c r="R589" s="15"/>
      <c r="S589" s="15" t="s">
        <v>49</v>
      </c>
      <c r="T589" s="15" t="s">
        <v>5715</v>
      </c>
      <c r="U589" s="15" t="s">
        <v>52</v>
      </c>
      <c r="V589" s="15" t="s">
        <v>5716</v>
      </c>
      <c r="W589" s="129" t="s">
        <v>53</v>
      </c>
      <c r="X589" s="204"/>
      <c r="Y589" s="204"/>
    </row>
    <row r="590" spans="2:25" ht="13.5" customHeight="1" x14ac:dyDescent="0.15">
      <c r="B590" s="269"/>
      <c r="C590" s="353">
        <v>587</v>
      </c>
      <c r="D590" s="5">
        <v>587</v>
      </c>
      <c r="E590" s="3">
        <v>8</v>
      </c>
      <c r="F590" s="3">
        <v>21</v>
      </c>
      <c r="G590" s="264" t="s">
        <v>5954</v>
      </c>
      <c r="H590" s="127" t="s">
        <v>140</v>
      </c>
      <c r="I590" s="127" t="s">
        <v>68</v>
      </c>
      <c r="J590" s="126" t="s">
        <v>110</v>
      </c>
      <c r="K590" s="355" t="s">
        <v>5717</v>
      </c>
      <c r="L590" s="15"/>
      <c r="M590" s="15" t="s">
        <v>29</v>
      </c>
      <c r="N590" s="15"/>
      <c r="O590" s="15"/>
      <c r="P590" s="15"/>
      <c r="Q590" s="15"/>
      <c r="R590" s="15"/>
      <c r="S590" s="15" t="s">
        <v>49</v>
      </c>
      <c r="T590" s="15" t="s">
        <v>5718</v>
      </c>
      <c r="U590" s="15" t="s">
        <v>52</v>
      </c>
      <c r="V590" s="15" t="s">
        <v>5719</v>
      </c>
      <c r="W590" s="129" t="s">
        <v>53</v>
      </c>
      <c r="X590" s="204"/>
      <c r="Y590" s="204"/>
    </row>
    <row r="591" spans="2:25" ht="13.5" customHeight="1" x14ac:dyDescent="0.15">
      <c r="B591" s="269"/>
      <c r="C591" s="353">
        <v>588</v>
      </c>
      <c r="D591" s="5">
        <v>588</v>
      </c>
      <c r="E591" s="3">
        <v>8</v>
      </c>
      <c r="F591" s="3">
        <v>22</v>
      </c>
      <c r="G591" s="264" t="s">
        <v>5955</v>
      </c>
      <c r="H591" s="127" t="s">
        <v>140</v>
      </c>
      <c r="I591" s="127" t="s">
        <v>68</v>
      </c>
      <c r="J591" s="126" t="s">
        <v>105</v>
      </c>
      <c r="K591" s="355" t="s">
        <v>5720</v>
      </c>
      <c r="L591" s="15"/>
      <c r="M591" s="15" t="s">
        <v>29</v>
      </c>
      <c r="N591" s="15"/>
      <c r="O591" s="15"/>
      <c r="P591" s="15"/>
      <c r="Q591" s="15"/>
      <c r="R591" s="15"/>
      <c r="S591" s="15" t="s">
        <v>49</v>
      </c>
      <c r="T591" s="15" t="s">
        <v>3582</v>
      </c>
      <c r="U591" s="15" t="s">
        <v>52</v>
      </c>
      <c r="V591" s="15" t="s">
        <v>5721</v>
      </c>
      <c r="W591" s="129" t="s">
        <v>53</v>
      </c>
      <c r="X591" s="204"/>
      <c r="Y591" s="204"/>
    </row>
    <row r="592" spans="2:25" ht="13.5" customHeight="1" x14ac:dyDescent="0.15">
      <c r="B592" s="269"/>
      <c r="C592" s="353">
        <v>589</v>
      </c>
      <c r="D592" s="5">
        <v>589</v>
      </c>
      <c r="E592" s="3">
        <v>8</v>
      </c>
      <c r="F592" s="3">
        <v>22</v>
      </c>
      <c r="G592" s="264" t="s">
        <v>5956</v>
      </c>
      <c r="H592" s="127" t="s">
        <v>138</v>
      </c>
      <c r="I592" s="127" t="s">
        <v>274</v>
      </c>
      <c r="J592" s="126" t="s">
        <v>99</v>
      </c>
      <c r="K592" s="355" t="s">
        <v>5722</v>
      </c>
      <c r="L592" s="15"/>
      <c r="M592" s="15" t="s">
        <v>30</v>
      </c>
      <c r="N592" s="15"/>
      <c r="O592" s="15"/>
      <c r="P592" s="15" t="s">
        <v>33</v>
      </c>
      <c r="Q592" s="15"/>
      <c r="R592" s="15"/>
      <c r="S592" s="15" t="s">
        <v>49</v>
      </c>
      <c r="T592" s="15" t="s">
        <v>5723</v>
      </c>
      <c r="U592" s="15" t="s">
        <v>52</v>
      </c>
      <c r="V592" s="15" t="s">
        <v>5724</v>
      </c>
      <c r="W592" s="129" t="s">
        <v>158</v>
      </c>
      <c r="X592" s="204" t="s">
        <v>5725</v>
      </c>
      <c r="Y592" s="204"/>
    </row>
    <row r="593" spans="2:25" ht="13.5" customHeight="1" x14ac:dyDescent="0.15">
      <c r="B593" s="269"/>
      <c r="C593" s="353">
        <v>590</v>
      </c>
      <c r="D593" s="5">
        <v>590</v>
      </c>
      <c r="E593" s="3">
        <v>8</v>
      </c>
      <c r="F593" s="3">
        <v>22</v>
      </c>
      <c r="G593" s="264" t="s">
        <v>5954</v>
      </c>
      <c r="H593" s="127" t="s">
        <v>140</v>
      </c>
      <c r="I593" s="127" t="s">
        <v>68</v>
      </c>
      <c r="J593" s="126" t="s">
        <v>110</v>
      </c>
      <c r="K593" s="355" t="s">
        <v>5717</v>
      </c>
      <c r="L593" s="15"/>
      <c r="M593" s="15" t="s">
        <v>29</v>
      </c>
      <c r="N593" s="15"/>
      <c r="O593" s="15"/>
      <c r="P593" s="15"/>
      <c r="Q593" s="15"/>
      <c r="R593" s="15"/>
      <c r="S593" s="15" t="s">
        <v>49</v>
      </c>
      <c r="T593" s="15" t="s">
        <v>3582</v>
      </c>
      <c r="U593" s="15" t="s">
        <v>52</v>
      </c>
      <c r="V593" s="15" t="s">
        <v>5721</v>
      </c>
      <c r="W593" s="129" t="s">
        <v>53</v>
      </c>
      <c r="X593" s="204"/>
      <c r="Y593" s="204"/>
    </row>
    <row r="594" spans="2:25" ht="13.5" customHeight="1" x14ac:dyDescent="0.15">
      <c r="B594" s="269"/>
      <c r="C594" s="353">
        <v>591</v>
      </c>
      <c r="D594" s="5">
        <v>591</v>
      </c>
      <c r="E594" s="3">
        <v>8</v>
      </c>
      <c r="F594" s="3">
        <v>21</v>
      </c>
      <c r="G594" s="264" t="s">
        <v>5681</v>
      </c>
      <c r="H594" s="127" t="s">
        <v>138</v>
      </c>
      <c r="I594" s="127" t="s">
        <v>70</v>
      </c>
      <c r="J594" s="126" t="s">
        <v>98</v>
      </c>
      <c r="K594" s="355" t="s">
        <v>5726</v>
      </c>
      <c r="L594" s="15"/>
      <c r="M594" s="15" t="s">
        <v>29</v>
      </c>
      <c r="N594" s="15" t="s">
        <v>287</v>
      </c>
      <c r="O594" s="15"/>
      <c r="P594" s="15"/>
      <c r="Q594" s="15"/>
      <c r="R594" s="15"/>
      <c r="S594" s="15" t="s">
        <v>49</v>
      </c>
      <c r="T594" s="15" t="s">
        <v>5718</v>
      </c>
      <c r="U594" s="15" t="s">
        <v>52</v>
      </c>
      <c r="V594" s="15" t="s">
        <v>5727</v>
      </c>
      <c r="W594" s="129" t="s">
        <v>16</v>
      </c>
      <c r="X594" s="204" t="s">
        <v>5691</v>
      </c>
      <c r="Y594" s="204"/>
    </row>
    <row r="595" spans="2:25" ht="13.5" customHeight="1" x14ac:dyDescent="0.15">
      <c r="B595" s="269"/>
      <c r="C595" s="353">
        <v>592</v>
      </c>
      <c r="D595" s="5">
        <v>592</v>
      </c>
      <c r="E595" s="3">
        <v>8</v>
      </c>
      <c r="F595" s="3">
        <v>22</v>
      </c>
      <c r="G595" s="264" t="s">
        <v>255</v>
      </c>
      <c r="H595" s="127" t="s">
        <v>138</v>
      </c>
      <c r="I595" s="127" t="s">
        <v>70</v>
      </c>
      <c r="J595" s="126" t="s">
        <v>98</v>
      </c>
      <c r="K595" s="355" t="s">
        <v>5714</v>
      </c>
      <c r="L595" s="15"/>
      <c r="M595" s="15" t="s">
        <v>30</v>
      </c>
      <c r="N595" s="15"/>
      <c r="O595" s="15"/>
      <c r="P595" s="15"/>
      <c r="Q595" s="15"/>
      <c r="R595" s="15"/>
      <c r="S595" s="15" t="s">
        <v>3862</v>
      </c>
      <c r="T595" s="15" t="s">
        <v>5728</v>
      </c>
      <c r="U595" s="15" t="s">
        <v>52</v>
      </c>
      <c r="V595" s="15" t="s">
        <v>5716</v>
      </c>
      <c r="W595" s="129" t="s">
        <v>53</v>
      </c>
      <c r="X595" s="204"/>
      <c r="Y595" s="204"/>
    </row>
    <row r="596" spans="2:25" ht="13.5" customHeight="1" x14ac:dyDescent="0.15">
      <c r="B596" s="269"/>
      <c r="C596" s="353">
        <v>593</v>
      </c>
      <c r="D596" s="5">
        <v>593</v>
      </c>
      <c r="E596" s="3">
        <v>8</v>
      </c>
      <c r="F596" s="3">
        <v>22</v>
      </c>
      <c r="G596" s="264" t="s">
        <v>5957</v>
      </c>
      <c r="H596" s="127" t="s">
        <v>140</v>
      </c>
      <c r="I596" s="127" t="s">
        <v>68</v>
      </c>
      <c r="J596" s="126" t="s">
        <v>112</v>
      </c>
      <c r="K596" s="355" t="s">
        <v>5729</v>
      </c>
      <c r="L596" s="15"/>
      <c r="M596" s="15" t="s">
        <v>29</v>
      </c>
      <c r="N596" s="15" t="s">
        <v>5958</v>
      </c>
      <c r="O596" s="15"/>
      <c r="P596" s="15"/>
      <c r="Q596" s="15"/>
      <c r="R596" s="15"/>
      <c r="S596" s="15" t="s">
        <v>49</v>
      </c>
      <c r="T596" s="15" t="s">
        <v>5580</v>
      </c>
      <c r="U596" s="15" t="s">
        <v>52</v>
      </c>
      <c r="V596" s="15"/>
      <c r="W596" s="129" t="s">
        <v>53</v>
      </c>
      <c r="X596" s="204"/>
      <c r="Y596" s="204"/>
    </row>
    <row r="597" spans="2:25" ht="13.5" customHeight="1" x14ac:dyDescent="0.15">
      <c r="B597" s="269"/>
      <c r="C597" s="353">
        <v>594</v>
      </c>
      <c r="D597" s="5">
        <v>594</v>
      </c>
      <c r="E597" s="3">
        <v>8</v>
      </c>
      <c r="F597" s="3">
        <v>26</v>
      </c>
      <c r="G597" s="264" t="s">
        <v>5959</v>
      </c>
      <c r="H597" s="127" t="s">
        <v>140</v>
      </c>
      <c r="I597" s="127" t="s">
        <v>68</v>
      </c>
      <c r="J597" s="126" t="s">
        <v>112</v>
      </c>
      <c r="K597" s="355" t="s">
        <v>5729</v>
      </c>
      <c r="L597" s="15"/>
      <c r="M597" s="15" t="s">
        <v>29</v>
      </c>
      <c r="N597" s="15" t="s">
        <v>5958</v>
      </c>
      <c r="O597" s="15"/>
      <c r="P597" s="15"/>
      <c r="Q597" s="15"/>
      <c r="R597" s="15"/>
      <c r="S597" s="15" t="s">
        <v>49</v>
      </c>
      <c r="T597" s="15" t="s">
        <v>5580</v>
      </c>
      <c r="U597" s="15" t="s">
        <v>52</v>
      </c>
      <c r="V597" s="15"/>
      <c r="W597" s="129" t="s">
        <v>53</v>
      </c>
      <c r="X597" s="204"/>
      <c r="Y597" s="204"/>
    </row>
    <row r="598" spans="2:25" ht="13.5" customHeight="1" x14ac:dyDescent="0.15">
      <c r="B598" s="269"/>
      <c r="C598" s="353">
        <v>595</v>
      </c>
      <c r="D598" s="5">
        <v>595</v>
      </c>
      <c r="E598" s="3">
        <v>8</v>
      </c>
      <c r="F598" s="3">
        <v>23</v>
      </c>
      <c r="G598" s="264" t="s">
        <v>5960</v>
      </c>
      <c r="H598" s="127" t="s">
        <v>138</v>
      </c>
      <c r="I598" s="127" t="s">
        <v>87</v>
      </c>
      <c r="J598" s="126"/>
      <c r="K598" s="355" t="s">
        <v>5730</v>
      </c>
      <c r="L598" s="15"/>
      <c r="M598" s="15" t="s">
        <v>31</v>
      </c>
      <c r="N598" s="15"/>
      <c r="O598" s="15" t="s">
        <v>13</v>
      </c>
      <c r="P598" s="15"/>
      <c r="Q598" s="15"/>
      <c r="R598" s="15" t="s">
        <v>43</v>
      </c>
      <c r="S598" s="15"/>
      <c r="T598" s="15"/>
      <c r="U598" s="15" t="s">
        <v>50</v>
      </c>
      <c r="V598" s="15"/>
      <c r="W598" s="129" t="s">
        <v>53</v>
      </c>
      <c r="X598" s="204"/>
      <c r="Y598" s="204"/>
    </row>
    <row r="599" spans="2:25" ht="13.5" customHeight="1" x14ac:dyDescent="0.15">
      <c r="B599" s="269"/>
      <c r="C599" s="353">
        <v>596</v>
      </c>
      <c r="D599" s="5">
        <v>596</v>
      </c>
      <c r="E599" s="3">
        <v>8</v>
      </c>
      <c r="F599" s="3">
        <v>24</v>
      </c>
      <c r="G599" s="264" t="s">
        <v>5961</v>
      </c>
      <c r="H599" s="127" t="s">
        <v>140</v>
      </c>
      <c r="I599" s="127" t="s">
        <v>68</v>
      </c>
      <c r="J599" s="126" t="s">
        <v>105</v>
      </c>
      <c r="K599" s="355" t="s">
        <v>5731</v>
      </c>
      <c r="L599" s="15"/>
      <c r="M599" s="15" t="s">
        <v>16</v>
      </c>
      <c r="N599" s="15" t="s">
        <v>5732</v>
      </c>
      <c r="O599" s="15"/>
      <c r="P599" s="15"/>
      <c r="Q599" s="15"/>
      <c r="R599" s="15"/>
      <c r="S599" s="15" t="s">
        <v>49</v>
      </c>
      <c r="T599" s="15" t="s">
        <v>3582</v>
      </c>
      <c r="U599" s="15" t="s">
        <v>52</v>
      </c>
      <c r="V599" s="15" t="s">
        <v>5733</v>
      </c>
      <c r="W599" s="129" t="s">
        <v>53</v>
      </c>
      <c r="X599" s="204"/>
      <c r="Y599" s="204"/>
    </row>
    <row r="600" spans="2:25" ht="13.5" customHeight="1" x14ac:dyDescent="0.15">
      <c r="B600" s="269"/>
      <c r="C600" s="353">
        <v>597</v>
      </c>
      <c r="D600" s="5">
        <v>597</v>
      </c>
      <c r="E600" s="3">
        <v>8</v>
      </c>
      <c r="F600" s="3">
        <v>24</v>
      </c>
      <c r="G600" s="264" t="s">
        <v>5962</v>
      </c>
      <c r="H600" s="127" t="s">
        <v>140</v>
      </c>
      <c r="I600" s="127" t="s">
        <v>260</v>
      </c>
      <c r="J600" s="126" t="s">
        <v>105</v>
      </c>
      <c r="K600" s="355" t="s">
        <v>5734</v>
      </c>
      <c r="L600" s="15"/>
      <c r="M600" s="15" t="s">
        <v>16</v>
      </c>
      <c r="N600" s="15" t="s">
        <v>5735</v>
      </c>
      <c r="O600" s="15"/>
      <c r="P600" s="15"/>
      <c r="Q600" s="15"/>
      <c r="R600" s="15"/>
      <c r="S600" s="15" t="s">
        <v>16</v>
      </c>
      <c r="T600" s="15" t="s">
        <v>5736</v>
      </c>
      <c r="U600" s="15" t="s">
        <v>52</v>
      </c>
      <c r="V600" s="15" t="s">
        <v>5737</v>
      </c>
      <c r="W600" s="129" t="s">
        <v>53</v>
      </c>
      <c r="X600" s="204"/>
      <c r="Y600" s="204"/>
    </row>
    <row r="601" spans="2:25" ht="13.5" customHeight="1" x14ac:dyDescent="0.15">
      <c r="B601" s="269"/>
      <c r="C601" s="353">
        <v>598</v>
      </c>
      <c r="D601" s="5">
        <v>598</v>
      </c>
      <c r="E601" s="3">
        <v>8</v>
      </c>
      <c r="F601" s="3">
        <v>24</v>
      </c>
      <c r="G601" s="264" t="s">
        <v>5963</v>
      </c>
      <c r="H601" s="127" t="s">
        <v>140</v>
      </c>
      <c r="I601" s="127" t="s">
        <v>68</v>
      </c>
      <c r="J601" s="126" t="s">
        <v>105</v>
      </c>
      <c r="K601" s="355" t="s">
        <v>5738</v>
      </c>
      <c r="L601" s="15"/>
      <c r="M601" s="15" t="s">
        <v>27</v>
      </c>
      <c r="N601" s="15"/>
      <c r="O601" s="15"/>
      <c r="P601" s="15"/>
      <c r="Q601" s="15"/>
      <c r="R601" s="15" t="s">
        <v>43</v>
      </c>
      <c r="S601" s="15" t="s">
        <v>49</v>
      </c>
      <c r="T601" s="15" t="s">
        <v>5739</v>
      </c>
      <c r="U601" s="15"/>
      <c r="V601" s="15"/>
      <c r="W601" s="129" t="s">
        <v>158</v>
      </c>
      <c r="X601" s="204"/>
      <c r="Y601" s="204" t="s">
        <v>5740</v>
      </c>
    </row>
    <row r="602" spans="2:25" ht="13.5" customHeight="1" x14ac:dyDescent="0.15">
      <c r="B602" s="269"/>
      <c r="C602" s="353">
        <v>599</v>
      </c>
      <c r="D602" s="5">
        <v>599</v>
      </c>
      <c r="E602" s="3">
        <v>8</v>
      </c>
      <c r="F602" s="3">
        <v>24</v>
      </c>
      <c r="G602" s="264" t="s">
        <v>5964</v>
      </c>
      <c r="H602" s="127" t="s">
        <v>137</v>
      </c>
      <c r="I602" s="127" t="s">
        <v>85</v>
      </c>
      <c r="J602" s="126"/>
      <c r="K602" s="355" t="s">
        <v>5741</v>
      </c>
      <c r="L602" s="15"/>
      <c r="M602" s="15" t="s">
        <v>31</v>
      </c>
      <c r="N602" s="15"/>
      <c r="O602" s="15" t="s">
        <v>143</v>
      </c>
      <c r="P602" s="15"/>
      <c r="Q602" s="15"/>
      <c r="R602" s="15" t="s">
        <v>43</v>
      </c>
      <c r="S602" s="15"/>
      <c r="T602" s="15" t="s">
        <v>5742</v>
      </c>
      <c r="U602" s="15"/>
      <c r="V602" s="15"/>
      <c r="W602" s="129" t="s">
        <v>53</v>
      </c>
      <c r="X602" s="204"/>
      <c r="Y602" s="204"/>
    </row>
    <row r="603" spans="2:25" ht="13.5" customHeight="1" x14ac:dyDescent="0.15">
      <c r="B603" s="269"/>
      <c r="C603" s="353">
        <v>600</v>
      </c>
      <c r="D603" s="5">
        <v>600</v>
      </c>
      <c r="E603" s="3">
        <v>8</v>
      </c>
      <c r="F603" s="3">
        <v>25</v>
      </c>
      <c r="G603" s="264" t="s">
        <v>5965</v>
      </c>
      <c r="H603" s="127" t="s">
        <v>140</v>
      </c>
      <c r="I603" s="127" t="s">
        <v>68</v>
      </c>
      <c r="J603" s="126" t="s">
        <v>103</v>
      </c>
      <c r="K603" s="355" t="s">
        <v>5743</v>
      </c>
      <c r="L603" s="15"/>
      <c r="M603" s="15" t="s">
        <v>16</v>
      </c>
      <c r="N603" s="15" t="s">
        <v>2854</v>
      </c>
      <c r="O603" s="15" t="s">
        <v>13</v>
      </c>
      <c r="P603" s="15"/>
      <c r="Q603" s="15"/>
      <c r="R603" s="15" t="s">
        <v>43</v>
      </c>
      <c r="S603" s="15"/>
      <c r="T603" s="15" t="s">
        <v>5744</v>
      </c>
      <c r="U603" s="15" t="s">
        <v>50</v>
      </c>
      <c r="V603" s="15"/>
      <c r="W603" s="129" t="s">
        <v>53</v>
      </c>
      <c r="X603" s="204"/>
      <c r="Y603" s="204"/>
    </row>
    <row r="604" spans="2:25" ht="13.5" customHeight="1" x14ac:dyDescent="0.15">
      <c r="B604" s="269"/>
      <c r="C604" s="353">
        <v>601</v>
      </c>
      <c r="D604" s="5">
        <v>601</v>
      </c>
      <c r="E604" s="3">
        <v>8</v>
      </c>
      <c r="F604" s="3">
        <v>25</v>
      </c>
      <c r="G604" s="264" t="s">
        <v>5966</v>
      </c>
      <c r="H604" s="127" t="s">
        <v>137</v>
      </c>
      <c r="I604" s="127" t="s">
        <v>54</v>
      </c>
      <c r="J604" s="126"/>
      <c r="K604" s="355" t="s">
        <v>5745</v>
      </c>
      <c r="L604" s="15"/>
      <c r="M604" s="15" t="s">
        <v>31</v>
      </c>
      <c r="N604" s="15"/>
      <c r="O604" s="15" t="s">
        <v>13</v>
      </c>
      <c r="P604" s="15"/>
      <c r="Q604" s="15"/>
      <c r="R604" s="15" t="s">
        <v>43</v>
      </c>
      <c r="S604" s="15"/>
      <c r="T604" s="15" t="s">
        <v>5746</v>
      </c>
      <c r="U604" s="15" t="s">
        <v>16</v>
      </c>
      <c r="V604" s="15" t="s">
        <v>5747</v>
      </c>
      <c r="W604" s="129" t="s">
        <v>53</v>
      </c>
      <c r="X604" s="204"/>
      <c r="Y604" s="204"/>
    </row>
    <row r="605" spans="2:25" ht="13.5" customHeight="1" x14ac:dyDescent="0.15">
      <c r="B605" s="269"/>
      <c r="C605" s="353">
        <v>602</v>
      </c>
      <c r="D605" s="5">
        <v>602</v>
      </c>
      <c r="E605" s="3">
        <v>8</v>
      </c>
      <c r="F605" s="3">
        <v>25</v>
      </c>
      <c r="G605" s="264" t="s">
        <v>5967</v>
      </c>
      <c r="H605" s="127" t="s">
        <v>137</v>
      </c>
      <c r="I605" s="127" t="s">
        <v>85</v>
      </c>
      <c r="J605" s="126"/>
      <c r="K605" s="355" t="s">
        <v>4268</v>
      </c>
      <c r="L605" s="15"/>
      <c r="M605" s="15" t="s">
        <v>27</v>
      </c>
      <c r="N605" s="15"/>
      <c r="O605" s="15"/>
      <c r="P605" s="15" t="s">
        <v>300</v>
      </c>
      <c r="Q605" s="15"/>
      <c r="R605" s="15" t="s">
        <v>43</v>
      </c>
      <c r="S605" s="15"/>
      <c r="T605" s="15" t="s">
        <v>5748</v>
      </c>
      <c r="U605" s="15"/>
      <c r="V605" s="15"/>
      <c r="W605" s="129" t="s">
        <v>53</v>
      </c>
      <c r="X605" s="204"/>
      <c r="Y605" s="204"/>
    </row>
    <row r="606" spans="2:25" ht="13.5" customHeight="1" x14ac:dyDescent="0.15">
      <c r="B606" s="269"/>
      <c r="C606" s="353">
        <v>603</v>
      </c>
      <c r="D606" s="5">
        <v>603</v>
      </c>
      <c r="E606" s="3">
        <v>8</v>
      </c>
      <c r="F606" s="3">
        <v>26</v>
      </c>
      <c r="G606" s="264" t="s">
        <v>5968</v>
      </c>
      <c r="H606" s="127" t="s">
        <v>137</v>
      </c>
      <c r="I606" s="127" t="s">
        <v>655</v>
      </c>
      <c r="J606" s="126"/>
      <c r="K606" s="355" t="s">
        <v>5749</v>
      </c>
      <c r="L606" s="15"/>
      <c r="M606" s="15" t="s">
        <v>144</v>
      </c>
      <c r="N606" s="15" t="s">
        <v>5750</v>
      </c>
      <c r="O606" s="15" t="s">
        <v>12</v>
      </c>
      <c r="P606" s="15"/>
      <c r="Q606" s="15"/>
      <c r="R606" s="15" t="s">
        <v>43</v>
      </c>
      <c r="S606" s="15"/>
      <c r="T606" s="15"/>
      <c r="U606" s="15" t="s">
        <v>50</v>
      </c>
      <c r="V606" s="15" t="s">
        <v>5751</v>
      </c>
      <c r="W606" s="129" t="s">
        <v>16</v>
      </c>
      <c r="X606" s="204"/>
      <c r="Y606" s="204"/>
    </row>
    <row r="607" spans="2:25" ht="13.5" customHeight="1" x14ac:dyDescent="0.15">
      <c r="B607" s="269"/>
      <c r="C607" s="353">
        <v>604</v>
      </c>
      <c r="D607" s="5">
        <v>604</v>
      </c>
      <c r="E607" s="3">
        <v>8</v>
      </c>
      <c r="F607" s="3">
        <v>26</v>
      </c>
      <c r="G607" s="264" t="s">
        <v>5969</v>
      </c>
      <c r="H607" s="127" t="s">
        <v>137</v>
      </c>
      <c r="I607" s="127" t="s">
        <v>3679</v>
      </c>
      <c r="J607" s="126"/>
      <c r="K607" s="355" t="s">
        <v>5752</v>
      </c>
      <c r="L607" s="15"/>
      <c r="M607" s="15" t="s">
        <v>27</v>
      </c>
      <c r="N607" s="15"/>
      <c r="O607" s="15" t="s">
        <v>143</v>
      </c>
      <c r="P607" s="15"/>
      <c r="Q607" s="15"/>
      <c r="R607" s="15" t="s">
        <v>43</v>
      </c>
      <c r="S607" s="15"/>
      <c r="T607" s="15" t="s">
        <v>5753</v>
      </c>
      <c r="U607" s="15" t="s">
        <v>50</v>
      </c>
      <c r="V607" s="15"/>
      <c r="W607" s="129" t="s">
        <v>53</v>
      </c>
      <c r="X607" s="204"/>
      <c r="Y607" s="204"/>
    </row>
    <row r="608" spans="2:25" ht="13.5" customHeight="1" x14ac:dyDescent="0.15">
      <c r="B608" s="269"/>
      <c r="C608" s="353">
        <v>605</v>
      </c>
      <c r="D608" s="5">
        <v>605</v>
      </c>
      <c r="E608" s="3">
        <v>8</v>
      </c>
      <c r="F608" s="3">
        <v>26</v>
      </c>
      <c r="G608" s="264" t="s">
        <v>5970</v>
      </c>
      <c r="H608" s="127" t="s">
        <v>268</v>
      </c>
      <c r="I608" s="127" t="s">
        <v>248</v>
      </c>
      <c r="J608" s="126"/>
      <c r="K608" s="355" t="s">
        <v>5754</v>
      </c>
      <c r="L608" s="15"/>
      <c r="M608" s="15" t="s">
        <v>31</v>
      </c>
      <c r="N608" s="15"/>
      <c r="O608" s="15" t="s">
        <v>13</v>
      </c>
      <c r="P608" s="15"/>
      <c r="Q608" s="15"/>
      <c r="R608" s="15" t="s">
        <v>43</v>
      </c>
      <c r="S608" s="15"/>
      <c r="T608" s="15" t="s">
        <v>5755</v>
      </c>
      <c r="U608" s="15" t="s">
        <v>50</v>
      </c>
      <c r="V608" s="15"/>
      <c r="W608" s="129" t="s">
        <v>53</v>
      </c>
      <c r="X608" s="204"/>
      <c r="Y608" s="204"/>
    </row>
    <row r="609" spans="2:25" ht="13.5" customHeight="1" x14ac:dyDescent="0.15">
      <c r="B609" s="269"/>
      <c r="C609" s="353">
        <v>606</v>
      </c>
      <c r="D609" s="5">
        <v>606</v>
      </c>
      <c r="E609" s="3">
        <v>8</v>
      </c>
      <c r="F609" s="3">
        <v>26</v>
      </c>
      <c r="G609" s="264" t="s">
        <v>5971</v>
      </c>
      <c r="H609" s="127" t="s">
        <v>137</v>
      </c>
      <c r="I609" s="127" t="s">
        <v>85</v>
      </c>
      <c r="J609" s="126"/>
      <c r="K609" s="355" t="s">
        <v>5756</v>
      </c>
      <c r="L609" s="15"/>
      <c r="M609" s="15" t="s">
        <v>27</v>
      </c>
      <c r="N609" s="15"/>
      <c r="O609" s="15" t="s">
        <v>143</v>
      </c>
      <c r="P609" s="15"/>
      <c r="Q609" s="15"/>
      <c r="R609" s="15" t="s">
        <v>43</v>
      </c>
      <c r="S609" s="15"/>
      <c r="T609" s="15" t="s">
        <v>5748</v>
      </c>
      <c r="U609" s="15" t="s">
        <v>50</v>
      </c>
      <c r="V609" s="15" t="s">
        <v>5757</v>
      </c>
      <c r="W609" s="129" t="s">
        <v>53</v>
      </c>
      <c r="X609" s="204"/>
      <c r="Y609" s="204"/>
    </row>
    <row r="610" spans="2:25" ht="13.5" customHeight="1" x14ac:dyDescent="0.15">
      <c r="B610" s="269"/>
      <c r="C610" s="353">
        <v>607</v>
      </c>
      <c r="D610" s="5">
        <v>607</v>
      </c>
      <c r="E610" s="3">
        <v>8</v>
      </c>
      <c r="F610" s="3">
        <v>26</v>
      </c>
      <c r="G610" s="264" t="s">
        <v>5972</v>
      </c>
      <c r="H610" s="127" t="s">
        <v>137</v>
      </c>
      <c r="I610" s="127" t="s">
        <v>655</v>
      </c>
      <c r="J610" s="126"/>
      <c r="K610" s="355" t="s">
        <v>5758</v>
      </c>
      <c r="L610" s="15"/>
      <c r="M610" s="15" t="s">
        <v>16</v>
      </c>
      <c r="N610" s="15" t="s">
        <v>5759</v>
      </c>
      <c r="O610" s="15" t="s">
        <v>143</v>
      </c>
      <c r="P610" s="15"/>
      <c r="Q610" s="15"/>
      <c r="R610" s="15" t="s">
        <v>43</v>
      </c>
      <c r="S610" s="15"/>
      <c r="T610" s="15" t="s">
        <v>5760</v>
      </c>
      <c r="U610" s="15" t="s">
        <v>50</v>
      </c>
      <c r="V610" s="15" t="s">
        <v>5761</v>
      </c>
      <c r="W610" s="129" t="s">
        <v>16</v>
      </c>
      <c r="X610" s="204"/>
      <c r="Y610" s="204"/>
    </row>
    <row r="611" spans="2:25" ht="13.5" customHeight="1" x14ac:dyDescent="0.15">
      <c r="B611" s="269"/>
      <c r="C611" s="353">
        <v>608</v>
      </c>
      <c r="D611" s="5">
        <v>608</v>
      </c>
      <c r="E611" s="3">
        <v>8</v>
      </c>
      <c r="F611" s="3">
        <v>27</v>
      </c>
      <c r="G611" s="264" t="s">
        <v>5928</v>
      </c>
      <c r="H611" s="127" t="s">
        <v>137</v>
      </c>
      <c r="I611" s="127" t="s">
        <v>655</v>
      </c>
      <c r="J611" s="126"/>
      <c r="K611" s="355" t="s">
        <v>5762</v>
      </c>
      <c r="L611" s="15"/>
      <c r="M611" s="15" t="s">
        <v>31</v>
      </c>
      <c r="N611" s="15"/>
      <c r="O611" s="15" t="s">
        <v>13</v>
      </c>
      <c r="P611" s="15"/>
      <c r="Q611" s="15"/>
      <c r="R611" s="15" t="s">
        <v>43</v>
      </c>
      <c r="S611" s="15"/>
      <c r="T611" s="15" t="s">
        <v>5763</v>
      </c>
      <c r="U611" s="15" t="s">
        <v>50</v>
      </c>
      <c r="V611" s="15" t="s">
        <v>5751</v>
      </c>
      <c r="W611" s="129" t="s">
        <v>16</v>
      </c>
      <c r="X611" s="204"/>
      <c r="Y611" s="204"/>
    </row>
    <row r="612" spans="2:25" ht="13.5" customHeight="1" x14ac:dyDescent="0.15">
      <c r="B612" s="269"/>
      <c r="C612" s="353">
        <v>609</v>
      </c>
      <c r="D612" s="5">
        <v>609</v>
      </c>
      <c r="E612" s="3">
        <v>8</v>
      </c>
      <c r="F612" s="3">
        <v>27</v>
      </c>
      <c r="G612" s="264" t="s">
        <v>5973</v>
      </c>
      <c r="H612" s="127" t="s">
        <v>137</v>
      </c>
      <c r="I612" s="127" t="s">
        <v>368</v>
      </c>
      <c r="J612" s="126"/>
      <c r="K612" s="355" t="s">
        <v>5764</v>
      </c>
      <c r="L612" s="15"/>
      <c r="M612" s="15" t="s">
        <v>31</v>
      </c>
      <c r="N612" s="15"/>
      <c r="O612" s="15" t="s">
        <v>12</v>
      </c>
      <c r="P612" s="15"/>
      <c r="Q612" s="15"/>
      <c r="R612" s="15" t="s">
        <v>16</v>
      </c>
      <c r="S612" s="15"/>
      <c r="T612" s="15" t="s">
        <v>5765</v>
      </c>
      <c r="U612" s="15"/>
      <c r="V612" s="15"/>
      <c r="W612" s="129"/>
      <c r="X612" s="204" t="s">
        <v>5766</v>
      </c>
      <c r="Y612" s="204"/>
    </row>
    <row r="613" spans="2:25" ht="13.5" customHeight="1" x14ac:dyDescent="0.15">
      <c r="B613" s="269"/>
      <c r="C613" s="353">
        <v>610</v>
      </c>
      <c r="D613" s="5">
        <v>610</v>
      </c>
      <c r="E613" s="3">
        <v>8</v>
      </c>
      <c r="F613" s="3">
        <v>27</v>
      </c>
      <c r="G613" s="264" t="s">
        <v>5974</v>
      </c>
      <c r="H613" s="127" t="s">
        <v>137</v>
      </c>
      <c r="I613" s="127" t="s">
        <v>368</v>
      </c>
      <c r="J613" s="126"/>
      <c r="K613" s="355" t="s">
        <v>4382</v>
      </c>
      <c r="L613" s="15"/>
      <c r="M613" s="15" t="s">
        <v>144</v>
      </c>
      <c r="N613" s="15"/>
      <c r="O613" s="15"/>
      <c r="P613" s="15" t="s">
        <v>33</v>
      </c>
      <c r="Q613" s="15"/>
      <c r="R613" s="15" t="s">
        <v>16</v>
      </c>
      <c r="S613" s="15"/>
      <c r="T613" s="15" t="s">
        <v>5767</v>
      </c>
      <c r="U613" s="15" t="s">
        <v>50</v>
      </c>
      <c r="V613" s="15" t="s">
        <v>5768</v>
      </c>
      <c r="W613" s="129" t="s">
        <v>53</v>
      </c>
      <c r="X613" s="204"/>
      <c r="Y613" s="204"/>
    </row>
    <row r="614" spans="2:25" ht="13.5" customHeight="1" x14ac:dyDescent="0.15">
      <c r="B614" s="269"/>
      <c r="C614" s="353">
        <v>611</v>
      </c>
      <c r="D614" s="5">
        <v>611</v>
      </c>
      <c r="E614" s="3">
        <v>8</v>
      </c>
      <c r="F614" s="3">
        <v>27</v>
      </c>
      <c r="G614" s="264" t="s">
        <v>5975</v>
      </c>
      <c r="H614" s="127" t="s">
        <v>137</v>
      </c>
      <c r="I614" s="127" t="s">
        <v>3679</v>
      </c>
      <c r="J614" s="126"/>
      <c r="K614" s="355" t="s">
        <v>5769</v>
      </c>
      <c r="L614" s="15"/>
      <c r="M614" s="15" t="s">
        <v>27</v>
      </c>
      <c r="N614" s="15"/>
      <c r="O614" s="15" t="s">
        <v>143</v>
      </c>
      <c r="P614" s="15"/>
      <c r="Q614" s="15"/>
      <c r="R614" s="15" t="s">
        <v>43</v>
      </c>
      <c r="S614" s="15"/>
      <c r="T614" s="15" t="s">
        <v>5753</v>
      </c>
      <c r="U614" s="15" t="s">
        <v>50</v>
      </c>
      <c r="V614" s="15"/>
      <c r="W614" s="129" t="s">
        <v>53</v>
      </c>
      <c r="X614" s="204"/>
      <c r="Y614" s="204"/>
    </row>
    <row r="615" spans="2:25" ht="13.5" customHeight="1" x14ac:dyDescent="0.15">
      <c r="B615" s="269"/>
      <c r="C615" s="353">
        <v>612</v>
      </c>
      <c r="D615" s="5">
        <v>612</v>
      </c>
      <c r="E615" s="3">
        <v>8</v>
      </c>
      <c r="F615" s="3">
        <v>28</v>
      </c>
      <c r="G615" s="264" t="s">
        <v>5976</v>
      </c>
      <c r="H615" s="127" t="s">
        <v>137</v>
      </c>
      <c r="I615" s="127" t="s">
        <v>655</v>
      </c>
      <c r="J615" s="126"/>
      <c r="K615" s="355" t="s">
        <v>5770</v>
      </c>
      <c r="L615" s="15"/>
      <c r="M615" s="15" t="s">
        <v>31</v>
      </c>
      <c r="N615" s="15"/>
      <c r="O615" s="15" t="s">
        <v>13</v>
      </c>
      <c r="P615" s="15"/>
      <c r="Q615" s="15"/>
      <c r="R615" s="15" t="s">
        <v>43</v>
      </c>
      <c r="S615" s="15"/>
      <c r="T615" s="15" t="s">
        <v>5771</v>
      </c>
      <c r="U615" s="15" t="s">
        <v>50</v>
      </c>
      <c r="V615" s="15" t="s">
        <v>5751</v>
      </c>
      <c r="W615" s="129" t="s">
        <v>16</v>
      </c>
      <c r="X615" s="204"/>
      <c r="Y615" s="204"/>
    </row>
    <row r="616" spans="2:25" ht="13.5" customHeight="1" x14ac:dyDescent="0.15">
      <c r="B616" s="269"/>
      <c r="C616" s="353">
        <v>613</v>
      </c>
      <c r="D616" s="5">
        <v>613</v>
      </c>
      <c r="E616" s="3">
        <v>8</v>
      </c>
      <c r="F616" s="3">
        <v>29</v>
      </c>
      <c r="G616" s="264" t="s">
        <v>5977</v>
      </c>
      <c r="H616" s="127" t="s">
        <v>139</v>
      </c>
      <c r="I616" s="127" t="s">
        <v>59</v>
      </c>
      <c r="J616" s="126"/>
      <c r="K616" s="355" t="s">
        <v>5772</v>
      </c>
      <c r="L616" s="15"/>
      <c r="M616" s="15" t="s">
        <v>144</v>
      </c>
      <c r="N616" s="15"/>
      <c r="O616" s="15" t="s">
        <v>13</v>
      </c>
      <c r="P616" s="15"/>
      <c r="Q616" s="15"/>
      <c r="R616" s="15" t="s">
        <v>43</v>
      </c>
      <c r="S616" s="15"/>
      <c r="T616" s="15" t="s">
        <v>5773</v>
      </c>
      <c r="U616" s="15" t="s">
        <v>50</v>
      </c>
      <c r="V616" s="15" t="s">
        <v>5774</v>
      </c>
      <c r="W616" s="129" t="s">
        <v>53</v>
      </c>
      <c r="X616" s="204"/>
      <c r="Y616" s="204"/>
    </row>
    <row r="617" spans="2:25" ht="13.5" customHeight="1" x14ac:dyDescent="0.15">
      <c r="B617" s="269"/>
      <c r="C617" s="353">
        <v>614</v>
      </c>
      <c r="D617" s="5">
        <v>614</v>
      </c>
      <c r="E617" s="3">
        <v>8</v>
      </c>
      <c r="F617" s="3">
        <v>29</v>
      </c>
      <c r="G617" s="264" t="s">
        <v>5960</v>
      </c>
      <c r="H617" s="127" t="s">
        <v>137</v>
      </c>
      <c r="I617" s="127" t="s">
        <v>164</v>
      </c>
      <c r="J617" s="126"/>
      <c r="K617" s="355" t="s">
        <v>5775</v>
      </c>
      <c r="L617" s="15"/>
      <c r="M617" s="15" t="s">
        <v>144</v>
      </c>
      <c r="N617" s="15"/>
      <c r="O617" s="15" t="s">
        <v>13</v>
      </c>
      <c r="P617" s="15"/>
      <c r="Q617" s="15"/>
      <c r="R617" s="15" t="s">
        <v>43</v>
      </c>
      <c r="S617" s="15"/>
      <c r="T617" s="15" t="s">
        <v>5776</v>
      </c>
      <c r="U617" s="15" t="s">
        <v>50</v>
      </c>
      <c r="V617" s="15" t="s">
        <v>5777</v>
      </c>
      <c r="W617" s="129" t="s">
        <v>53</v>
      </c>
      <c r="X617" s="204"/>
      <c r="Y617" s="204"/>
    </row>
    <row r="618" spans="2:25" ht="13.5" customHeight="1" x14ac:dyDescent="0.15">
      <c r="B618" s="269"/>
      <c r="C618" s="353">
        <v>615</v>
      </c>
      <c r="D618" s="5">
        <v>615</v>
      </c>
      <c r="E618" s="3">
        <v>8</v>
      </c>
      <c r="F618" s="3">
        <v>29</v>
      </c>
      <c r="G618" s="264" t="s">
        <v>5978</v>
      </c>
      <c r="H618" s="127" t="s">
        <v>137</v>
      </c>
      <c r="I618" s="127" t="s">
        <v>655</v>
      </c>
      <c r="J618" s="126"/>
      <c r="K618" s="355" t="s">
        <v>5778</v>
      </c>
      <c r="L618" s="15"/>
      <c r="M618" s="15" t="s">
        <v>16</v>
      </c>
      <c r="N618" s="15" t="s">
        <v>5779</v>
      </c>
      <c r="O618" s="15" t="s">
        <v>13</v>
      </c>
      <c r="P618" s="15"/>
      <c r="Q618" s="15"/>
      <c r="R618" s="15" t="s">
        <v>43</v>
      </c>
      <c r="S618" s="15"/>
      <c r="T618" s="15" t="s">
        <v>5780</v>
      </c>
      <c r="U618" s="15" t="s">
        <v>50</v>
      </c>
      <c r="V618" s="15" t="s">
        <v>5751</v>
      </c>
      <c r="W618" s="129" t="s">
        <v>16</v>
      </c>
      <c r="X618" s="204"/>
      <c r="Y618" s="204"/>
    </row>
    <row r="619" spans="2:25" ht="13.5" customHeight="1" x14ac:dyDescent="0.15">
      <c r="B619" s="269"/>
      <c r="C619" s="353">
        <v>616</v>
      </c>
      <c r="D619" s="5">
        <v>616</v>
      </c>
      <c r="E619" s="3">
        <v>8</v>
      </c>
      <c r="F619" s="3">
        <v>29</v>
      </c>
      <c r="G619" s="264" t="s">
        <v>5979</v>
      </c>
      <c r="H619" s="127" t="s">
        <v>137</v>
      </c>
      <c r="I619" s="127" t="s">
        <v>85</v>
      </c>
      <c r="J619" s="126"/>
      <c r="K619" s="355" t="s">
        <v>5781</v>
      </c>
      <c r="L619" s="15"/>
      <c r="M619" s="15" t="s">
        <v>31</v>
      </c>
      <c r="N619" s="15"/>
      <c r="O619" s="15" t="s">
        <v>143</v>
      </c>
      <c r="P619" s="15"/>
      <c r="Q619" s="15"/>
      <c r="R619" s="15" t="s">
        <v>43</v>
      </c>
      <c r="S619" s="15"/>
      <c r="T619" s="15" t="s">
        <v>5742</v>
      </c>
      <c r="U619" s="15" t="s">
        <v>16</v>
      </c>
      <c r="V619" s="15"/>
      <c r="W619" s="129" t="s">
        <v>53</v>
      </c>
      <c r="X619" s="204"/>
      <c r="Y619" s="204"/>
    </row>
    <row r="620" spans="2:25" ht="13.5" customHeight="1" x14ac:dyDescent="0.15">
      <c r="B620" s="269"/>
      <c r="C620" s="353">
        <v>617</v>
      </c>
      <c r="D620" s="5">
        <v>617</v>
      </c>
      <c r="E620" s="3">
        <v>8</v>
      </c>
      <c r="F620" s="3">
        <v>29</v>
      </c>
      <c r="G620" s="264" t="s">
        <v>5960</v>
      </c>
      <c r="H620" s="127" t="s">
        <v>137</v>
      </c>
      <c r="I620" s="127" t="s">
        <v>164</v>
      </c>
      <c r="J620" s="126"/>
      <c r="K620" s="355" t="s">
        <v>5782</v>
      </c>
      <c r="L620" s="15"/>
      <c r="M620" s="15" t="s">
        <v>31</v>
      </c>
      <c r="N620" s="15" t="s">
        <v>5783</v>
      </c>
      <c r="O620" s="15" t="s">
        <v>13</v>
      </c>
      <c r="P620" s="15"/>
      <c r="Q620" s="15"/>
      <c r="R620" s="15" t="s">
        <v>43</v>
      </c>
      <c r="S620" s="15"/>
      <c r="T620" s="15" t="s">
        <v>5784</v>
      </c>
      <c r="U620" s="15"/>
      <c r="V620" s="15"/>
      <c r="W620" s="129" t="s">
        <v>53</v>
      </c>
      <c r="X620" s="204"/>
      <c r="Y620" s="204"/>
    </row>
    <row r="621" spans="2:25" ht="13.5" customHeight="1" x14ac:dyDescent="0.15">
      <c r="B621" s="269"/>
      <c r="C621" s="353">
        <v>618</v>
      </c>
      <c r="D621" s="5">
        <v>618</v>
      </c>
      <c r="E621" s="3">
        <v>8</v>
      </c>
      <c r="F621" s="3">
        <v>29</v>
      </c>
      <c r="G621" s="264" t="s">
        <v>5980</v>
      </c>
      <c r="H621" s="127" t="s">
        <v>268</v>
      </c>
      <c r="I621" s="127" t="s">
        <v>153</v>
      </c>
      <c r="J621" s="126"/>
      <c r="K621" s="355" t="s">
        <v>5054</v>
      </c>
      <c r="L621" s="15"/>
      <c r="M621" s="15" t="s">
        <v>144</v>
      </c>
      <c r="N621" s="15"/>
      <c r="O621" s="15" t="s">
        <v>13</v>
      </c>
      <c r="P621" s="15"/>
      <c r="Q621" s="15"/>
      <c r="R621" s="15" t="s">
        <v>16</v>
      </c>
      <c r="S621" s="15"/>
      <c r="T621" s="15" t="s">
        <v>5785</v>
      </c>
      <c r="U621" s="15" t="s">
        <v>50</v>
      </c>
      <c r="V621" s="15" t="s">
        <v>5373</v>
      </c>
      <c r="W621" s="129" t="s">
        <v>53</v>
      </c>
      <c r="X621" s="204"/>
      <c r="Y621" s="204"/>
    </row>
    <row r="622" spans="2:25" ht="13.5" customHeight="1" x14ac:dyDescent="0.15">
      <c r="B622" s="269"/>
      <c r="C622" s="353">
        <v>619</v>
      </c>
      <c r="D622" s="5">
        <v>619</v>
      </c>
      <c r="E622" s="3">
        <v>8</v>
      </c>
      <c r="F622" s="3">
        <v>29</v>
      </c>
      <c r="G622" s="264" t="s">
        <v>5981</v>
      </c>
      <c r="H622" s="127" t="s">
        <v>268</v>
      </c>
      <c r="I622" s="127" t="s">
        <v>153</v>
      </c>
      <c r="J622" s="126"/>
      <c r="K622" s="355" t="s">
        <v>5786</v>
      </c>
      <c r="L622" s="15"/>
      <c r="M622" s="15" t="s">
        <v>144</v>
      </c>
      <c r="N622" s="15"/>
      <c r="O622" s="15" t="s">
        <v>13</v>
      </c>
      <c r="P622" s="15"/>
      <c r="Q622" s="15"/>
      <c r="R622" s="15" t="s">
        <v>43</v>
      </c>
      <c r="S622" s="15"/>
      <c r="T622" s="15" t="s">
        <v>5787</v>
      </c>
      <c r="U622" s="15" t="s">
        <v>16</v>
      </c>
      <c r="V622" s="15" t="s">
        <v>5788</v>
      </c>
      <c r="W622" s="129" t="s">
        <v>53</v>
      </c>
      <c r="X622" s="204"/>
      <c r="Y622" s="204"/>
    </row>
    <row r="623" spans="2:25" ht="13.5" customHeight="1" x14ac:dyDescent="0.15">
      <c r="B623" s="269"/>
      <c r="C623" s="353">
        <v>620</v>
      </c>
      <c r="D623" s="5">
        <v>620</v>
      </c>
      <c r="E623" s="3">
        <v>8</v>
      </c>
      <c r="F623" s="3">
        <v>29</v>
      </c>
      <c r="G623" s="264" t="s">
        <v>5982</v>
      </c>
      <c r="H623" s="127" t="s">
        <v>137</v>
      </c>
      <c r="I623" s="127" t="s">
        <v>655</v>
      </c>
      <c r="J623" s="126"/>
      <c r="K623" s="355" t="s">
        <v>5789</v>
      </c>
      <c r="L623" s="15"/>
      <c r="M623" s="15" t="s">
        <v>16</v>
      </c>
      <c r="N623" s="15" t="s">
        <v>2372</v>
      </c>
      <c r="O623" s="15" t="s">
        <v>13</v>
      </c>
      <c r="P623" s="15"/>
      <c r="Q623" s="15"/>
      <c r="R623" s="15" t="s">
        <v>43</v>
      </c>
      <c r="S623" s="15"/>
      <c r="T623" s="15" t="s">
        <v>5790</v>
      </c>
      <c r="U623" s="15" t="s">
        <v>50</v>
      </c>
      <c r="V623" s="15" t="s">
        <v>5791</v>
      </c>
      <c r="W623" s="129" t="s">
        <v>16</v>
      </c>
      <c r="X623" s="204"/>
      <c r="Y623" s="204"/>
    </row>
    <row r="624" spans="2:25" ht="13.5" customHeight="1" x14ac:dyDescent="0.15">
      <c r="B624" s="269"/>
      <c r="C624" s="353">
        <v>621</v>
      </c>
      <c r="D624" s="5">
        <v>621</v>
      </c>
      <c r="E624" s="3">
        <v>8</v>
      </c>
      <c r="F624" s="3">
        <v>29</v>
      </c>
      <c r="G624" s="264" t="s">
        <v>5983</v>
      </c>
      <c r="H624" s="127" t="s">
        <v>137</v>
      </c>
      <c r="I624" s="127" t="s">
        <v>368</v>
      </c>
      <c r="J624" s="126"/>
      <c r="K624" s="355" t="s">
        <v>5792</v>
      </c>
      <c r="L624" s="15"/>
      <c r="M624" s="15" t="s">
        <v>144</v>
      </c>
      <c r="N624" s="15"/>
      <c r="O624" s="15" t="s">
        <v>12</v>
      </c>
      <c r="P624" s="15"/>
      <c r="Q624" s="15"/>
      <c r="R624" s="15" t="s">
        <v>43</v>
      </c>
      <c r="S624" s="15"/>
      <c r="T624" s="15" t="s">
        <v>5793</v>
      </c>
      <c r="U624" s="15" t="s">
        <v>50</v>
      </c>
      <c r="V624" s="15" t="s">
        <v>5747</v>
      </c>
      <c r="W624" s="129" t="s">
        <v>53</v>
      </c>
      <c r="X624" s="204"/>
      <c r="Y624" s="204"/>
    </row>
    <row r="625" spans="2:25" ht="13.5" customHeight="1" x14ac:dyDescent="0.15">
      <c r="B625" s="269"/>
      <c r="C625" s="353">
        <v>622</v>
      </c>
      <c r="D625" s="5">
        <v>622</v>
      </c>
      <c r="E625" s="3">
        <v>8</v>
      </c>
      <c r="F625" s="3">
        <v>29</v>
      </c>
      <c r="G625" s="264" t="s">
        <v>255</v>
      </c>
      <c r="H625" s="127" t="s">
        <v>137</v>
      </c>
      <c r="I625" s="127" t="s">
        <v>601</v>
      </c>
      <c r="J625" s="126"/>
      <c r="K625" s="355" t="s">
        <v>5794</v>
      </c>
      <c r="L625" s="15"/>
      <c r="M625" s="15" t="s">
        <v>25</v>
      </c>
      <c r="N625" s="15"/>
      <c r="O625" s="15" t="s">
        <v>13</v>
      </c>
      <c r="P625" s="15"/>
      <c r="Q625" s="15"/>
      <c r="R625" s="15"/>
      <c r="S625" s="15"/>
      <c r="T625" s="15" t="s">
        <v>5795</v>
      </c>
      <c r="U625" s="15" t="s">
        <v>16</v>
      </c>
      <c r="V625" s="15" t="s">
        <v>5796</v>
      </c>
      <c r="W625" s="129" t="s">
        <v>53</v>
      </c>
      <c r="X625" s="204"/>
      <c r="Y625" s="204"/>
    </row>
    <row r="626" spans="2:25" ht="13.5" customHeight="1" x14ac:dyDescent="0.15">
      <c r="B626" s="269"/>
      <c r="C626" s="353">
        <v>623</v>
      </c>
      <c r="D626" s="5">
        <v>623</v>
      </c>
      <c r="E626" s="3">
        <v>8</v>
      </c>
      <c r="F626" s="3">
        <v>29</v>
      </c>
      <c r="G626" s="264" t="s">
        <v>5984</v>
      </c>
      <c r="H626" s="127" t="s">
        <v>137</v>
      </c>
      <c r="I626" s="127" t="s">
        <v>368</v>
      </c>
      <c r="J626" s="126"/>
      <c r="K626" s="355" t="s">
        <v>4382</v>
      </c>
      <c r="L626" s="15"/>
      <c r="M626" s="15" t="s">
        <v>144</v>
      </c>
      <c r="N626" s="15"/>
      <c r="O626" s="15"/>
      <c r="P626" s="15" t="s">
        <v>34</v>
      </c>
      <c r="Q626" s="15"/>
      <c r="R626" s="15" t="s">
        <v>43</v>
      </c>
      <c r="S626" s="15"/>
      <c r="T626" s="15" t="s">
        <v>5767</v>
      </c>
      <c r="U626" s="15" t="s">
        <v>50</v>
      </c>
      <c r="V626" s="15" t="s">
        <v>5797</v>
      </c>
      <c r="W626" s="129" t="s">
        <v>53</v>
      </c>
      <c r="X626" s="204"/>
      <c r="Y626" s="204"/>
    </row>
    <row r="627" spans="2:25" ht="13.5" customHeight="1" x14ac:dyDescent="0.15">
      <c r="B627" s="269"/>
      <c r="C627" s="353">
        <v>624</v>
      </c>
      <c r="D627" s="5">
        <v>624</v>
      </c>
      <c r="E627" s="3">
        <v>8</v>
      </c>
      <c r="F627" s="3">
        <v>30</v>
      </c>
      <c r="G627" s="264" t="s">
        <v>5985</v>
      </c>
      <c r="H627" s="127" t="s">
        <v>137</v>
      </c>
      <c r="I627" s="127" t="s">
        <v>368</v>
      </c>
      <c r="J627" s="126"/>
      <c r="K627" s="355" t="s">
        <v>5798</v>
      </c>
      <c r="L627" s="15"/>
      <c r="M627" s="15" t="s">
        <v>16</v>
      </c>
      <c r="N627" s="15" t="s">
        <v>5759</v>
      </c>
      <c r="O627" s="15" t="s">
        <v>143</v>
      </c>
      <c r="P627" s="15"/>
      <c r="Q627" s="15"/>
      <c r="R627" s="15" t="s">
        <v>16</v>
      </c>
      <c r="S627" s="15"/>
      <c r="T627" s="15" t="s">
        <v>5799</v>
      </c>
      <c r="U627" s="15" t="s">
        <v>50</v>
      </c>
      <c r="V627" s="15"/>
      <c r="W627" s="129" t="s">
        <v>53</v>
      </c>
      <c r="X627" s="204"/>
      <c r="Y627" s="204"/>
    </row>
    <row r="628" spans="2:25" ht="13.5" customHeight="1" x14ac:dyDescent="0.15">
      <c r="B628" s="269"/>
      <c r="C628" s="353">
        <v>625</v>
      </c>
      <c r="D628" s="5">
        <v>625</v>
      </c>
      <c r="E628" s="3">
        <v>8</v>
      </c>
      <c r="F628" s="3">
        <v>30</v>
      </c>
      <c r="G628" s="264" t="s">
        <v>5986</v>
      </c>
      <c r="H628" s="127" t="s">
        <v>268</v>
      </c>
      <c r="I628" s="127" t="s">
        <v>153</v>
      </c>
      <c r="J628" s="126"/>
      <c r="K628" s="355" t="s">
        <v>4185</v>
      </c>
      <c r="L628" s="15"/>
      <c r="M628" s="15" t="s">
        <v>28</v>
      </c>
      <c r="N628" s="15" t="s">
        <v>5987</v>
      </c>
      <c r="O628" s="15" t="s">
        <v>13</v>
      </c>
      <c r="P628" s="15"/>
      <c r="Q628" s="15"/>
      <c r="R628" s="15"/>
      <c r="S628" s="15" t="s">
        <v>49</v>
      </c>
      <c r="T628" s="15" t="s">
        <v>5988</v>
      </c>
      <c r="U628" s="15" t="s">
        <v>16</v>
      </c>
      <c r="V628" s="15" t="s">
        <v>5373</v>
      </c>
      <c r="W628" s="129" t="s">
        <v>158</v>
      </c>
      <c r="X628" s="204" t="s">
        <v>5800</v>
      </c>
      <c r="Y628" s="204"/>
    </row>
    <row r="629" spans="2:25" ht="13.5" customHeight="1" x14ac:dyDescent="0.15">
      <c r="B629" s="269"/>
      <c r="C629" s="353">
        <v>626</v>
      </c>
      <c r="D629" s="5">
        <v>626</v>
      </c>
      <c r="E629" s="3">
        <v>8</v>
      </c>
      <c r="F629" s="3">
        <v>30</v>
      </c>
      <c r="G629" s="264" t="s">
        <v>5946</v>
      </c>
      <c r="H629" s="127" t="s">
        <v>137</v>
      </c>
      <c r="I629" s="127" t="s">
        <v>655</v>
      </c>
      <c r="J629" s="126"/>
      <c r="K629" s="355" t="s">
        <v>5801</v>
      </c>
      <c r="L629" s="15"/>
      <c r="M629" s="15" t="s">
        <v>16</v>
      </c>
      <c r="N629" s="15" t="s">
        <v>5802</v>
      </c>
      <c r="O629" s="15" t="s">
        <v>12</v>
      </c>
      <c r="P629" s="15"/>
      <c r="Q629" s="15"/>
      <c r="R629" s="15" t="s">
        <v>43</v>
      </c>
      <c r="S629" s="15"/>
      <c r="T629" s="15" t="s">
        <v>5803</v>
      </c>
      <c r="U629" s="15" t="s">
        <v>16</v>
      </c>
      <c r="V629" s="15" t="s">
        <v>5804</v>
      </c>
      <c r="W629" s="129" t="s">
        <v>16</v>
      </c>
      <c r="X629" s="204" t="s">
        <v>5805</v>
      </c>
      <c r="Y629" s="204"/>
    </row>
    <row r="630" spans="2:25" ht="13.5" customHeight="1" x14ac:dyDescent="0.15">
      <c r="B630" s="269"/>
      <c r="C630" s="353">
        <v>627</v>
      </c>
      <c r="D630" s="5">
        <v>627</v>
      </c>
      <c r="E630" s="3">
        <v>8</v>
      </c>
      <c r="F630" s="3">
        <v>30</v>
      </c>
      <c r="G630" s="264" t="s">
        <v>5989</v>
      </c>
      <c r="H630" s="127" t="s">
        <v>140</v>
      </c>
      <c r="I630" s="127" t="s">
        <v>68</v>
      </c>
      <c r="J630" s="126" t="s">
        <v>112</v>
      </c>
      <c r="K630" s="355" t="s">
        <v>5806</v>
      </c>
      <c r="L630" s="15"/>
      <c r="M630" s="15" t="s">
        <v>29</v>
      </c>
      <c r="N630" s="15"/>
      <c r="O630" s="15" t="s">
        <v>13</v>
      </c>
      <c r="P630" s="15"/>
      <c r="Q630" s="15"/>
      <c r="R630" s="15" t="s">
        <v>16</v>
      </c>
      <c r="S630" s="15"/>
      <c r="T630" s="15" t="s">
        <v>5807</v>
      </c>
      <c r="U630" s="15" t="s">
        <v>52</v>
      </c>
      <c r="V630" s="15" t="s">
        <v>5808</v>
      </c>
      <c r="W630" s="129" t="s">
        <v>158</v>
      </c>
      <c r="X630" s="204"/>
      <c r="Y630" s="204"/>
    </row>
    <row r="631" spans="2:25" ht="13.5" customHeight="1" x14ac:dyDescent="0.15">
      <c r="B631" s="269"/>
      <c r="C631" s="353">
        <v>628</v>
      </c>
      <c r="D631" s="5">
        <v>628</v>
      </c>
      <c r="E631" s="3">
        <v>8</v>
      </c>
      <c r="F631" s="3">
        <v>30</v>
      </c>
      <c r="G631" s="264" t="s">
        <v>5990</v>
      </c>
      <c r="H631" s="127" t="s">
        <v>140</v>
      </c>
      <c r="I631" s="127" t="s">
        <v>68</v>
      </c>
      <c r="J631" s="126" t="s">
        <v>107</v>
      </c>
      <c r="K631" s="355" t="s">
        <v>5809</v>
      </c>
      <c r="L631" s="15"/>
      <c r="M631" s="15" t="s">
        <v>28</v>
      </c>
      <c r="N631" s="15" t="s">
        <v>5940</v>
      </c>
      <c r="O631" s="15"/>
      <c r="P631" s="15"/>
      <c r="Q631" s="15"/>
      <c r="R631" s="15"/>
      <c r="S631" s="15" t="s">
        <v>49</v>
      </c>
      <c r="T631" s="15" t="s">
        <v>5810</v>
      </c>
      <c r="U631" s="15" t="s">
        <v>16</v>
      </c>
      <c r="V631" s="15" t="s">
        <v>5345</v>
      </c>
      <c r="W631" s="129" t="s">
        <v>157</v>
      </c>
      <c r="X631" s="204"/>
      <c r="Y631" s="204"/>
    </row>
    <row r="632" spans="2:25" ht="13.5" customHeight="1" x14ac:dyDescent="0.15">
      <c r="B632" s="269"/>
      <c r="C632" s="353">
        <v>629</v>
      </c>
      <c r="D632" s="5">
        <v>629</v>
      </c>
      <c r="E632" s="3">
        <v>8</v>
      </c>
      <c r="F632" s="3">
        <v>30</v>
      </c>
      <c r="G632" s="264" t="s">
        <v>5991</v>
      </c>
      <c r="H632" s="127" t="s">
        <v>140</v>
      </c>
      <c r="I632" s="127" t="s">
        <v>68</v>
      </c>
      <c r="J632" s="126" t="s">
        <v>107</v>
      </c>
      <c r="K632" s="355" t="s">
        <v>5811</v>
      </c>
      <c r="L632" s="15"/>
      <c r="M632" s="15" t="s">
        <v>28</v>
      </c>
      <c r="N632" s="15" t="s">
        <v>5940</v>
      </c>
      <c r="O632" s="15"/>
      <c r="P632" s="15"/>
      <c r="Q632" s="15"/>
      <c r="R632" s="15"/>
      <c r="S632" s="15" t="s">
        <v>49</v>
      </c>
      <c r="T632" s="15" t="s">
        <v>5810</v>
      </c>
      <c r="U632" s="15" t="s">
        <v>16</v>
      </c>
      <c r="V632" s="15" t="s">
        <v>5812</v>
      </c>
      <c r="W632" s="129" t="s">
        <v>158</v>
      </c>
      <c r="X632" s="204"/>
      <c r="Y632" s="204"/>
    </row>
    <row r="633" spans="2:25" ht="13.5" customHeight="1" x14ac:dyDescent="0.15">
      <c r="B633" s="269"/>
      <c r="C633" s="353">
        <v>630</v>
      </c>
      <c r="D633" s="5">
        <v>630</v>
      </c>
      <c r="E633" s="3">
        <v>8</v>
      </c>
      <c r="F633" s="3">
        <v>31</v>
      </c>
      <c r="G633" s="264" t="s">
        <v>5992</v>
      </c>
      <c r="H633" s="127" t="s">
        <v>140</v>
      </c>
      <c r="I633" s="127" t="s">
        <v>68</v>
      </c>
      <c r="J633" s="126" t="s">
        <v>105</v>
      </c>
      <c r="K633" s="355" t="s">
        <v>5813</v>
      </c>
      <c r="L633" s="15"/>
      <c r="M633" s="15" t="s">
        <v>29</v>
      </c>
      <c r="N633" s="15"/>
      <c r="O633" s="15"/>
      <c r="P633" s="15"/>
      <c r="Q633" s="15"/>
      <c r="R633" s="15"/>
      <c r="S633" s="15" t="s">
        <v>49</v>
      </c>
      <c r="T633" s="15" t="s">
        <v>5814</v>
      </c>
      <c r="U633" s="15" t="s">
        <v>16</v>
      </c>
      <c r="V633" s="15" t="s">
        <v>5815</v>
      </c>
      <c r="W633" s="129" t="s">
        <v>53</v>
      </c>
      <c r="X633" s="204"/>
      <c r="Y633" s="204"/>
    </row>
    <row r="634" spans="2:25" ht="13.5" customHeight="1" x14ac:dyDescent="0.15">
      <c r="B634" s="269"/>
      <c r="C634" s="353">
        <v>631</v>
      </c>
      <c r="D634" s="5">
        <v>631</v>
      </c>
      <c r="E634" s="3">
        <v>5</v>
      </c>
      <c r="F634" s="3">
        <v>18</v>
      </c>
      <c r="G634" s="264" t="s">
        <v>6072</v>
      </c>
      <c r="H634" s="3" t="s">
        <v>142</v>
      </c>
      <c r="I634" s="3" t="s">
        <v>280</v>
      </c>
      <c r="J634" s="3"/>
      <c r="K634" s="15" t="s">
        <v>6068</v>
      </c>
      <c r="L634" s="3"/>
      <c r="M634" s="3" t="s">
        <v>6069</v>
      </c>
      <c r="N634" s="3"/>
      <c r="O634" s="3" t="s">
        <v>6070</v>
      </c>
      <c r="P634" s="3"/>
      <c r="Q634" s="3"/>
      <c r="R634" s="3" t="s">
        <v>6056</v>
      </c>
      <c r="S634" s="3"/>
      <c r="T634" s="386" t="s">
        <v>6071</v>
      </c>
      <c r="U634" s="3" t="s">
        <v>50</v>
      </c>
      <c r="V634" s="3"/>
      <c r="W634" s="390" t="s">
        <v>53</v>
      </c>
      <c r="X634" s="8"/>
      <c r="Y634" s="8"/>
    </row>
    <row r="635" spans="2:25" ht="13.5" customHeight="1" x14ac:dyDescent="0.15">
      <c r="B635" s="269"/>
      <c r="C635" s="353">
        <v>632</v>
      </c>
      <c r="D635" s="5">
        <v>632</v>
      </c>
      <c r="E635" s="3">
        <v>5</v>
      </c>
      <c r="F635" s="3">
        <v>30</v>
      </c>
      <c r="G635" s="264" t="s">
        <v>6073</v>
      </c>
      <c r="H635" s="3" t="s">
        <v>142</v>
      </c>
      <c r="I635" s="3" t="s">
        <v>299</v>
      </c>
      <c r="J635" s="3"/>
      <c r="K635" s="15" t="s">
        <v>6074</v>
      </c>
      <c r="L635" s="3"/>
      <c r="M635" s="3" t="s">
        <v>6059</v>
      </c>
      <c r="N635" s="3" t="s">
        <v>6075</v>
      </c>
      <c r="O635" s="3" t="s">
        <v>143</v>
      </c>
      <c r="P635" s="3"/>
      <c r="Q635" s="3"/>
      <c r="R635" s="3"/>
      <c r="S635" s="3" t="s">
        <v>47</v>
      </c>
      <c r="T635" s="386" t="s">
        <v>6076</v>
      </c>
      <c r="U635" s="3" t="s">
        <v>50</v>
      </c>
      <c r="V635" s="3"/>
      <c r="W635" s="390" t="s">
        <v>53</v>
      </c>
      <c r="X635" s="8"/>
      <c r="Y635" s="8"/>
    </row>
    <row r="636" spans="2:25" ht="13.5" customHeight="1" x14ac:dyDescent="0.15">
      <c r="B636" s="269"/>
      <c r="C636" s="353">
        <v>633</v>
      </c>
      <c r="D636" s="5">
        <v>633</v>
      </c>
      <c r="E636" s="3">
        <v>6</v>
      </c>
      <c r="F636" s="3">
        <v>4</v>
      </c>
      <c r="G636" s="264" t="s">
        <v>6077</v>
      </c>
      <c r="H636" s="3" t="s">
        <v>142</v>
      </c>
      <c r="I636" s="3" t="s">
        <v>299</v>
      </c>
      <c r="J636" s="3"/>
      <c r="K636" s="15" t="s">
        <v>6078</v>
      </c>
      <c r="L636" s="3"/>
      <c r="M636" s="3" t="s">
        <v>6069</v>
      </c>
      <c r="N636" s="3"/>
      <c r="O636" s="3" t="s">
        <v>143</v>
      </c>
      <c r="P636" s="3"/>
      <c r="Q636" s="3"/>
      <c r="R636" s="3" t="s">
        <v>43</v>
      </c>
      <c r="S636" s="3"/>
      <c r="T636" s="386"/>
      <c r="U636" s="3" t="s">
        <v>50</v>
      </c>
      <c r="V636" s="3"/>
      <c r="W636" s="390" t="s">
        <v>53</v>
      </c>
      <c r="X636" s="8"/>
      <c r="Y636" s="8"/>
    </row>
    <row r="637" spans="2:25" ht="13.5" customHeight="1" x14ac:dyDescent="0.15">
      <c r="B637" s="269"/>
      <c r="C637" s="353">
        <v>634</v>
      </c>
      <c r="D637" s="5">
        <v>634</v>
      </c>
      <c r="E637" s="3">
        <v>6</v>
      </c>
      <c r="F637" s="3">
        <v>7</v>
      </c>
      <c r="G637" s="264" t="s">
        <v>6079</v>
      </c>
      <c r="H637" s="3" t="s">
        <v>142</v>
      </c>
      <c r="I637" s="3" t="s">
        <v>299</v>
      </c>
      <c r="J637" s="3"/>
      <c r="K637" s="15" t="s">
        <v>6080</v>
      </c>
      <c r="L637" s="3"/>
      <c r="M637" s="3" t="s">
        <v>6081</v>
      </c>
      <c r="N637" s="3"/>
      <c r="O637" s="3" t="s">
        <v>12</v>
      </c>
      <c r="P637" s="3"/>
      <c r="Q637" s="3"/>
      <c r="R637" s="3" t="s">
        <v>6056</v>
      </c>
      <c r="S637" s="3"/>
      <c r="T637" s="386"/>
      <c r="U637" s="3" t="s">
        <v>50</v>
      </c>
      <c r="V637" s="3"/>
      <c r="W637" s="390" t="s">
        <v>53</v>
      </c>
      <c r="X637" s="8"/>
      <c r="Y637" s="8"/>
    </row>
    <row r="638" spans="2:25" ht="13.5" customHeight="1" x14ac:dyDescent="0.15">
      <c r="B638" s="269"/>
      <c r="C638" s="353">
        <v>635</v>
      </c>
      <c r="D638" s="5">
        <v>635</v>
      </c>
      <c r="E638" s="3">
        <v>6</v>
      </c>
      <c r="F638" s="3">
        <v>8</v>
      </c>
      <c r="G638" s="264" t="s">
        <v>6082</v>
      </c>
      <c r="H638" s="3" t="s">
        <v>142</v>
      </c>
      <c r="I638" s="3" t="s">
        <v>299</v>
      </c>
      <c r="J638" s="3"/>
      <c r="K638" s="15" t="s">
        <v>6083</v>
      </c>
      <c r="L638" s="3"/>
      <c r="M638" s="3" t="s">
        <v>6081</v>
      </c>
      <c r="N638" s="3"/>
      <c r="O638" s="3" t="s">
        <v>12</v>
      </c>
      <c r="P638" s="3"/>
      <c r="Q638" s="3"/>
      <c r="R638" s="3" t="s">
        <v>43</v>
      </c>
      <c r="S638" s="3"/>
      <c r="T638" s="386"/>
      <c r="U638" s="3" t="s">
        <v>50</v>
      </c>
      <c r="V638" s="3"/>
      <c r="W638" s="390" t="s">
        <v>53</v>
      </c>
      <c r="X638" s="8"/>
      <c r="Y638" s="8"/>
    </row>
    <row r="639" spans="2:25" ht="13.5" customHeight="1" x14ac:dyDescent="0.15">
      <c r="B639" s="269"/>
      <c r="C639" s="353">
        <v>636</v>
      </c>
      <c r="D639" s="5">
        <v>636</v>
      </c>
      <c r="E639" s="3">
        <v>6</v>
      </c>
      <c r="F639" s="3">
        <v>14</v>
      </c>
      <c r="G639" s="264" t="s">
        <v>6084</v>
      </c>
      <c r="H639" s="3" t="s">
        <v>142</v>
      </c>
      <c r="I639" s="3" t="s">
        <v>299</v>
      </c>
      <c r="J639" s="3"/>
      <c r="K639" s="15" t="s">
        <v>6085</v>
      </c>
      <c r="L639" s="3"/>
      <c r="M639" s="3" t="s">
        <v>6059</v>
      </c>
      <c r="N639" s="3" t="s">
        <v>6086</v>
      </c>
      <c r="O639" s="3" t="s">
        <v>13</v>
      </c>
      <c r="P639" s="3"/>
      <c r="Q639" s="3"/>
      <c r="R639" s="3" t="s">
        <v>43</v>
      </c>
      <c r="S639" s="3"/>
      <c r="T639" s="386"/>
      <c r="U639" s="3" t="s">
        <v>50</v>
      </c>
      <c r="V639" s="3"/>
      <c r="W639" s="390" t="s">
        <v>53</v>
      </c>
      <c r="X639" s="8"/>
      <c r="Y639" s="8"/>
    </row>
    <row r="640" spans="2:25" ht="13.5" customHeight="1" x14ac:dyDescent="0.15">
      <c r="B640" s="269"/>
      <c r="C640" s="353">
        <v>637</v>
      </c>
      <c r="D640" s="5">
        <v>637</v>
      </c>
      <c r="E640" s="3">
        <v>6</v>
      </c>
      <c r="F640" s="3">
        <v>20</v>
      </c>
      <c r="G640" s="264" t="s">
        <v>6087</v>
      </c>
      <c r="H640" s="3" t="s">
        <v>142</v>
      </c>
      <c r="I640" s="3" t="s">
        <v>299</v>
      </c>
      <c r="J640" s="3"/>
      <c r="K640" s="15" t="s">
        <v>6088</v>
      </c>
      <c r="L640" s="3"/>
      <c r="M640" s="3" t="s">
        <v>6069</v>
      </c>
      <c r="N640" s="3"/>
      <c r="O640" s="3" t="s">
        <v>13</v>
      </c>
      <c r="P640" s="3"/>
      <c r="Q640" s="3"/>
      <c r="R640" s="3" t="s">
        <v>6056</v>
      </c>
      <c r="S640" s="3"/>
      <c r="T640" s="386" t="s">
        <v>6089</v>
      </c>
      <c r="U640" s="3" t="s">
        <v>50</v>
      </c>
      <c r="V640" s="3"/>
      <c r="W640" s="390" t="s">
        <v>53</v>
      </c>
      <c r="X640" s="8"/>
      <c r="Y640" s="8"/>
    </row>
    <row r="641" spans="2:25" ht="13.5" customHeight="1" x14ac:dyDescent="0.15">
      <c r="B641" s="269"/>
      <c r="C641" s="353">
        <v>638</v>
      </c>
      <c r="D641" s="5">
        <v>638</v>
      </c>
      <c r="E641" s="3">
        <v>6</v>
      </c>
      <c r="F641" s="3">
        <v>26</v>
      </c>
      <c r="G641" s="264" t="s">
        <v>6090</v>
      </c>
      <c r="H641" s="3" t="s">
        <v>142</v>
      </c>
      <c r="I641" s="3" t="s">
        <v>299</v>
      </c>
      <c r="J641" s="3"/>
      <c r="K641" s="15" t="s">
        <v>6091</v>
      </c>
      <c r="L641" s="3"/>
      <c r="M641" s="3" t="s">
        <v>6069</v>
      </c>
      <c r="N641" s="3"/>
      <c r="O641" s="3" t="s">
        <v>13</v>
      </c>
      <c r="P641" s="3"/>
      <c r="Q641" s="3"/>
      <c r="R641" s="3" t="s">
        <v>6056</v>
      </c>
      <c r="S641" s="3"/>
      <c r="T641" s="386" t="s">
        <v>6092</v>
      </c>
      <c r="U641" s="3" t="s">
        <v>50</v>
      </c>
      <c r="V641" s="3"/>
      <c r="W641" s="390" t="s">
        <v>53</v>
      </c>
      <c r="X641" s="8"/>
      <c r="Y641" s="8"/>
    </row>
    <row r="642" spans="2:25" ht="13.5" customHeight="1" x14ac:dyDescent="0.15">
      <c r="B642" s="269"/>
      <c r="C642" s="353">
        <v>639</v>
      </c>
      <c r="D642" s="5">
        <v>639</v>
      </c>
      <c r="E642" s="3">
        <v>6</v>
      </c>
      <c r="F642" s="3">
        <v>26</v>
      </c>
      <c r="G642" s="264" t="s">
        <v>6093</v>
      </c>
      <c r="H642" s="3" t="s">
        <v>142</v>
      </c>
      <c r="I642" s="3" t="s">
        <v>299</v>
      </c>
      <c r="J642" s="3"/>
      <c r="K642" s="15" t="s">
        <v>6094</v>
      </c>
      <c r="L642" s="3"/>
      <c r="M642" s="3" t="s">
        <v>6059</v>
      </c>
      <c r="N642" s="3" t="s">
        <v>6086</v>
      </c>
      <c r="O642" s="3" t="s">
        <v>13</v>
      </c>
      <c r="P642" s="3"/>
      <c r="Q642" s="3"/>
      <c r="R642" s="3" t="s">
        <v>6056</v>
      </c>
      <c r="S642" s="3"/>
      <c r="T642" s="386"/>
      <c r="U642" s="3" t="s">
        <v>50</v>
      </c>
      <c r="V642" s="3"/>
      <c r="W642" s="390" t="s">
        <v>53</v>
      </c>
      <c r="X642" s="8"/>
      <c r="Y642" s="8"/>
    </row>
    <row r="643" spans="2:25" ht="13.5" customHeight="1" x14ac:dyDescent="0.15">
      <c r="B643" s="269"/>
      <c r="C643" s="353">
        <v>640</v>
      </c>
      <c r="D643" s="5">
        <v>640</v>
      </c>
      <c r="E643" s="3">
        <v>7</v>
      </c>
      <c r="F643" s="3">
        <v>5</v>
      </c>
      <c r="G643" s="264" t="s">
        <v>6095</v>
      </c>
      <c r="H643" s="3" t="s">
        <v>142</v>
      </c>
      <c r="I643" s="3" t="s">
        <v>299</v>
      </c>
      <c r="J643" s="3"/>
      <c r="K643" s="15" t="s">
        <v>6096</v>
      </c>
      <c r="L643" s="3"/>
      <c r="M643" s="3" t="s">
        <v>31</v>
      </c>
      <c r="N643" s="3"/>
      <c r="O643" s="3" t="s">
        <v>13</v>
      </c>
      <c r="P643" s="3"/>
      <c r="Q643" s="3"/>
      <c r="R643" s="3" t="s">
        <v>43</v>
      </c>
      <c r="S643" s="3"/>
      <c r="T643" s="386"/>
      <c r="U643" s="3" t="s">
        <v>50</v>
      </c>
      <c r="V643" s="3"/>
      <c r="W643" s="390" t="s">
        <v>53</v>
      </c>
      <c r="X643" s="8"/>
      <c r="Y643" s="8"/>
    </row>
    <row r="644" spans="2:25" ht="13.5" customHeight="1" x14ac:dyDescent="0.15">
      <c r="B644" s="269"/>
      <c r="C644" s="353">
        <v>641</v>
      </c>
      <c r="D644" s="5">
        <v>641</v>
      </c>
      <c r="E644" s="3">
        <v>7</v>
      </c>
      <c r="F644" s="3">
        <v>11</v>
      </c>
      <c r="G644" s="264" t="s">
        <v>6097</v>
      </c>
      <c r="H644" s="3" t="s">
        <v>142</v>
      </c>
      <c r="I644" s="3" t="s">
        <v>299</v>
      </c>
      <c r="J644" s="3"/>
      <c r="K644" s="15" t="s">
        <v>6098</v>
      </c>
      <c r="L644" s="3"/>
      <c r="M644" s="3" t="s">
        <v>31</v>
      </c>
      <c r="N644" s="3"/>
      <c r="O644" s="3" t="s">
        <v>13</v>
      </c>
      <c r="P644" s="3"/>
      <c r="Q644" s="3"/>
      <c r="R644" s="3" t="s">
        <v>6056</v>
      </c>
      <c r="S644" s="3"/>
      <c r="T644" s="386"/>
      <c r="U644" s="3" t="s">
        <v>50</v>
      </c>
      <c r="V644" s="3"/>
      <c r="W644" s="390" t="s">
        <v>53</v>
      </c>
      <c r="X644" s="8"/>
      <c r="Y644" s="8"/>
    </row>
    <row r="645" spans="2:25" ht="13.5" customHeight="1" x14ac:dyDescent="0.15">
      <c r="B645" s="269"/>
      <c r="C645" s="353">
        <v>642</v>
      </c>
      <c r="D645" s="5">
        <v>642</v>
      </c>
      <c r="E645" s="3">
        <v>7</v>
      </c>
      <c r="F645" s="3">
        <v>30</v>
      </c>
      <c r="G645" s="264" t="s">
        <v>6099</v>
      </c>
      <c r="H645" s="3" t="s">
        <v>142</v>
      </c>
      <c r="I645" s="3" t="s">
        <v>299</v>
      </c>
      <c r="J645" s="3"/>
      <c r="K645" s="15" t="s">
        <v>6100</v>
      </c>
      <c r="L645" s="3"/>
      <c r="M645" s="3" t="s">
        <v>31</v>
      </c>
      <c r="N645" s="3"/>
      <c r="O645" s="3" t="s">
        <v>13</v>
      </c>
      <c r="P645" s="3"/>
      <c r="Q645" s="3"/>
      <c r="R645" s="3" t="s">
        <v>43</v>
      </c>
      <c r="S645" s="3"/>
      <c r="T645" s="386" t="s">
        <v>6071</v>
      </c>
      <c r="U645" s="3" t="s">
        <v>50</v>
      </c>
      <c r="V645" s="3"/>
      <c r="W645" s="390" t="s">
        <v>53</v>
      </c>
      <c r="X645" s="8"/>
      <c r="Y645" s="8"/>
    </row>
    <row r="646" spans="2:25" ht="13.5" customHeight="1" x14ac:dyDescent="0.15">
      <c r="B646" s="269"/>
      <c r="C646" s="353">
        <v>643</v>
      </c>
      <c r="D646" s="5">
        <v>643</v>
      </c>
      <c r="E646" s="3">
        <v>7</v>
      </c>
      <c r="F646" s="3">
        <v>31</v>
      </c>
      <c r="G646" s="264" t="s">
        <v>6101</v>
      </c>
      <c r="H646" s="3" t="s">
        <v>142</v>
      </c>
      <c r="I646" s="3" t="s">
        <v>299</v>
      </c>
      <c r="J646" s="3"/>
      <c r="K646" s="15" t="s">
        <v>6102</v>
      </c>
      <c r="L646" s="3"/>
      <c r="M646" s="3" t="s">
        <v>6081</v>
      </c>
      <c r="N646" s="3"/>
      <c r="O646" s="3" t="s">
        <v>13</v>
      </c>
      <c r="P646" s="3"/>
      <c r="Q646" s="3"/>
      <c r="R646" s="3" t="s">
        <v>43</v>
      </c>
      <c r="S646" s="3"/>
      <c r="T646" s="386" t="s">
        <v>6071</v>
      </c>
      <c r="U646" s="3" t="s">
        <v>50</v>
      </c>
      <c r="V646" s="3"/>
      <c r="W646" s="390" t="s">
        <v>53</v>
      </c>
      <c r="X646" s="8"/>
      <c r="Y646" s="8"/>
    </row>
    <row r="647" spans="2:25" ht="13.5" customHeight="1" x14ac:dyDescent="0.15">
      <c r="B647" s="269"/>
      <c r="C647" s="353">
        <v>644</v>
      </c>
      <c r="D647" s="5">
        <v>644</v>
      </c>
      <c r="E647" s="3">
        <v>8</v>
      </c>
      <c r="F647" s="3">
        <v>10</v>
      </c>
      <c r="G647" s="264" t="s">
        <v>6103</v>
      </c>
      <c r="H647" s="3" t="s">
        <v>142</v>
      </c>
      <c r="I647" s="3" t="s">
        <v>299</v>
      </c>
      <c r="J647" s="3"/>
      <c r="K647" s="15" t="s">
        <v>6104</v>
      </c>
      <c r="L647" s="3"/>
      <c r="M647" s="3" t="s">
        <v>6059</v>
      </c>
      <c r="N647" s="3" t="s">
        <v>6105</v>
      </c>
      <c r="O647" s="3" t="s">
        <v>13</v>
      </c>
      <c r="P647" s="3"/>
      <c r="Q647" s="3"/>
      <c r="R647" s="3" t="s">
        <v>6056</v>
      </c>
      <c r="S647" s="3"/>
      <c r="T647" s="386" t="s">
        <v>6106</v>
      </c>
      <c r="U647" s="3" t="s">
        <v>50</v>
      </c>
      <c r="V647" s="3"/>
      <c r="W647" s="390" t="s">
        <v>53</v>
      </c>
      <c r="X647" s="8"/>
      <c r="Y647" s="8"/>
    </row>
    <row r="648" spans="2:25" ht="13.5" customHeight="1" x14ac:dyDescent="0.15">
      <c r="B648" s="269"/>
      <c r="C648" s="353">
        <v>645</v>
      </c>
      <c r="D648" s="5">
        <v>645</v>
      </c>
      <c r="E648" s="3">
        <v>8</v>
      </c>
      <c r="F648" s="3">
        <v>14</v>
      </c>
      <c r="G648" s="264" t="s">
        <v>6107</v>
      </c>
      <c r="H648" s="3" t="s">
        <v>142</v>
      </c>
      <c r="I648" s="3" t="s">
        <v>299</v>
      </c>
      <c r="J648" s="3"/>
      <c r="K648" s="15" t="s">
        <v>6108</v>
      </c>
      <c r="L648" s="3"/>
      <c r="M648" s="3" t="s">
        <v>16</v>
      </c>
      <c r="N648" s="3" t="s">
        <v>6086</v>
      </c>
      <c r="O648" s="3"/>
      <c r="P648" s="15" t="s">
        <v>336</v>
      </c>
      <c r="Q648" s="3"/>
      <c r="R648" s="3" t="s">
        <v>43</v>
      </c>
      <c r="S648" s="3"/>
      <c r="T648" s="386" t="s">
        <v>6071</v>
      </c>
      <c r="U648" s="3" t="s">
        <v>50</v>
      </c>
      <c r="V648" s="3"/>
      <c r="W648" s="390" t="s">
        <v>53</v>
      </c>
      <c r="X648" s="8"/>
      <c r="Y648" s="8"/>
    </row>
    <row r="649" spans="2:25" ht="13.5" customHeight="1" x14ac:dyDescent="0.15">
      <c r="B649" s="269"/>
      <c r="C649" s="353">
        <v>646</v>
      </c>
      <c r="D649" s="5">
        <v>646</v>
      </c>
      <c r="E649" s="6">
        <v>9</v>
      </c>
      <c r="F649" s="6">
        <v>1</v>
      </c>
      <c r="G649" s="350" t="s">
        <v>5993</v>
      </c>
      <c r="H649" s="126" t="s">
        <v>137</v>
      </c>
      <c r="I649" s="126" t="s">
        <v>368</v>
      </c>
      <c r="J649" s="126"/>
      <c r="K649" s="356" t="s">
        <v>5816</v>
      </c>
      <c r="L649" s="16"/>
      <c r="M649" s="16" t="s">
        <v>144</v>
      </c>
      <c r="N649" s="16"/>
      <c r="O649" s="16"/>
      <c r="P649" s="16" t="s">
        <v>37</v>
      </c>
      <c r="Q649" s="16"/>
      <c r="R649" s="16" t="s">
        <v>44</v>
      </c>
      <c r="S649" s="16"/>
      <c r="T649" s="16" t="s">
        <v>5817</v>
      </c>
      <c r="U649" s="16" t="s">
        <v>16</v>
      </c>
      <c r="V649" s="16" t="s">
        <v>5818</v>
      </c>
      <c r="W649" s="128" t="s">
        <v>53</v>
      </c>
      <c r="X649" s="202"/>
      <c r="Y649" s="202"/>
    </row>
    <row r="650" spans="2:25" ht="13.5" customHeight="1" x14ac:dyDescent="0.15">
      <c r="B650" s="269"/>
      <c r="C650" s="353">
        <v>647</v>
      </c>
      <c r="D650" s="5">
        <v>647</v>
      </c>
      <c r="E650" s="3">
        <v>9</v>
      </c>
      <c r="F650" s="3">
        <v>1</v>
      </c>
      <c r="G650" s="264" t="s">
        <v>5994</v>
      </c>
      <c r="H650" s="127" t="s">
        <v>139</v>
      </c>
      <c r="I650" s="127" t="s">
        <v>59</v>
      </c>
      <c r="J650" s="126" t="s">
        <v>121</v>
      </c>
      <c r="K650" s="355" t="s">
        <v>5819</v>
      </c>
      <c r="L650" s="15"/>
      <c r="M650" s="15" t="s">
        <v>31</v>
      </c>
      <c r="N650" s="15"/>
      <c r="O650" s="15" t="s">
        <v>13</v>
      </c>
      <c r="P650" s="15"/>
      <c r="Q650" s="15"/>
      <c r="R650" s="15" t="s">
        <v>43</v>
      </c>
      <c r="S650" s="15"/>
      <c r="T650" s="15" t="s">
        <v>5820</v>
      </c>
      <c r="U650" s="15"/>
      <c r="V650" s="15"/>
      <c r="W650" s="129" t="s">
        <v>53</v>
      </c>
      <c r="X650" s="204"/>
      <c r="Y650" s="204"/>
    </row>
    <row r="651" spans="2:25" ht="13.5" customHeight="1" x14ac:dyDescent="0.15">
      <c r="B651" s="269"/>
      <c r="C651" s="353">
        <v>648</v>
      </c>
      <c r="D651" s="5">
        <v>648</v>
      </c>
      <c r="E651" s="3">
        <v>9</v>
      </c>
      <c r="F651" s="3">
        <v>3</v>
      </c>
      <c r="G651" s="264" t="s">
        <v>5995</v>
      </c>
      <c r="H651" s="127" t="s">
        <v>137</v>
      </c>
      <c r="I651" s="127" t="s">
        <v>3679</v>
      </c>
      <c r="J651" s="126"/>
      <c r="K651" s="355" t="s">
        <v>5821</v>
      </c>
      <c r="L651" s="15"/>
      <c r="M651" s="15" t="s">
        <v>31</v>
      </c>
      <c r="N651" s="15"/>
      <c r="O651" s="15" t="s">
        <v>13</v>
      </c>
      <c r="P651" s="15"/>
      <c r="Q651" s="15"/>
      <c r="R651" s="15" t="s">
        <v>43</v>
      </c>
      <c r="S651" s="15"/>
      <c r="T651" s="15" t="s">
        <v>5822</v>
      </c>
      <c r="U651" s="15" t="s">
        <v>50</v>
      </c>
      <c r="V651" s="15" t="s">
        <v>5345</v>
      </c>
      <c r="W651" s="129" t="s">
        <v>53</v>
      </c>
      <c r="X651" s="204"/>
      <c r="Y651" s="204"/>
    </row>
    <row r="652" spans="2:25" ht="13.5" customHeight="1" x14ac:dyDescent="0.15">
      <c r="B652" s="269"/>
      <c r="C652" s="353">
        <v>649</v>
      </c>
      <c r="D652" s="5">
        <v>649</v>
      </c>
      <c r="E652" s="3">
        <v>9</v>
      </c>
      <c r="F652" s="3">
        <v>6</v>
      </c>
      <c r="G652" s="264" t="s">
        <v>5996</v>
      </c>
      <c r="H652" s="127" t="s">
        <v>137</v>
      </c>
      <c r="I652" s="127" t="s">
        <v>368</v>
      </c>
      <c r="J652" s="126"/>
      <c r="K652" s="355" t="s">
        <v>5823</v>
      </c>
      <c r="L652" s="15"/>
      <c r="M652" s="15" t="s">
        <v>26</v>
      </c>
      <c r="N652" s="15"/>
      <c r="O652" s="15" t="s">
        <v>13</v>
      </c>
      <c r="P652" s="15"/>
      <c r="Q652" s="15"/>
      <c r="R652" s="15" t="s">
        <v>44</v>
      </c>
      <c r="S652" s="15"/>
      <c r="T652" s="15" t="s">
        <v>5824</v>
      </c>
      <c r="U652" s="15" t="s">
        <v>50</v>
      </c>
      <c r="V652" s="15" t="s">
        <v>5818</v>
      </c>
      <c r="W652" s="129" t="s">
        <v>53</v>
      </c>
      <c r="X652" s="204"/>
      <c r="Y652" s="204"/>
    </row>
    <row r="653" spans="2:25" ht="13.5" customHeight="1" x14ac:dyDescent="0.15">
      <c r="B653" s="269"/>
      <c r="C653" s="353">
        <v>650</v>
      </c>
      <c r="D653" s="5">
        <v>650</v>
      </c>
      <c r="E653" s="3">
        <v>9</v>
      </c>
      <c r="F653" s="3">
        <v>6</v>
      </c>
      <c r="G653" s="264" t="s">
        <v>5997</v>
      </c>
      <c r="H653" s="127" t="s">
        <v>137</v>
      </c>
      <c r="I653" s="127" t="s">
        <v>156</v>
      </c>
      <c r="J653" s="126"/>
      <c r="K653" s="355" t="s">
        <v>5825</v>
      </c>
      <c r="L653" s="15"/>
      <c r="M653" s="15" t="s">
        <v>31</v>
      </c>
      <c r="N653" s="15"/>
      <c r="O653" s="15"/>
      <c r="P653" s="15" t="s">
        <v>300</v>
      </c>
      <c r="Q653" s="15"/>
      <c r="R653" s="15" t="s">
        <v>43</v>
      </c>
      <c r="S653" s="15"/>
      <c r="T653" s="15" t="s">
        <v>5742</v>
      </c>
      <c r="U653" s="15" t="s">
        <v>50</v>
      </c>
      <c r="V653" s="15" t="s">
        <v>5826</v>
      </c>
      <c r="W653" s="129" t="s">
        <v>53</v>
      </c>
      <c r="X653" s="204"/>
      <c r="Y653" s="204"/>
    </row>
    <row r="654" spans="2:25" ht="13.5" customHeight="1" x14ac:dyDescent="0.15">
      <c r="B654" s="269"/>
      <c r="C654" s="353">
        <v>651</v>
      </c>
      <c r="D654" s="5">
        <v>651</v>
      </c>
      <c r="E654" s="3">
        <v>9</v>
      </c>
      <c r="F654" s="3">
        <v>7</v>
      </c>
      <c r="G654" s="264" t="s">
        <v>5998</v>
      </c>
      <c r="H654" s="127" t="s">
        <v>137</v>
      </c>
      <c r="I654" s="127" t="s">
        <v>3679</v>
      </c>
      <c r="J654" s="126"/>
      <c r="K654" s="355" t="s">
        <v>5827</v>
      </c>
      <c r="L654" s="15"/>
      <c r="M654" s="15" t="s">
        <v>31</v>
      </c>
      <c r="N654" s="15"/>
      <c r="O654" s="15" t="s">
        <v>143</v>
      </c>
      <c r="P654" s="15"/>
      <c r="Q654" s="15"/>
      <c r="R654" s="15"/>
      <c r="S654" s="15"/>
      <c r="T654" s="15" t="s">
        <v>5795</v>
      </c>
      <c r="U654" s="15" t="s">
        <v>16</v>
      </c>
      <c r="V654" s="15" t="s">
        <v>5345</v>
      </c>
      <c r="W654" s="129" t="s">
        <v>53</v>
      </c>
      <c r="X654" s="204"/>
      <c r="Y654" s="204"/>
    </row>
    <row r="655" spans="2:25" ht="13.5" customHeight="1" x14ac:dyDescent="0.15">
      <c r="B655" s="269"/>
      <c r="C655" s="353">
        <v>652</v>
      </c>
      <c r="D655" s="5">
        <v>652</v>
      </c>
      <c r="E655" s="3">
        <v>9</v>
      </c>
      <c r="F655" s="3">
        <v>7</v>
      </c>
      <c r="G655" s="264" t="s">
        <v>5999</v>
      </c>
      <c r="H655" s="127" t="s">
        <v>137</v>
      </c>
      <c r="I655" s="127" t="s">
        <v>3679</v>
      </c>
      <c r="J655" s="126"/>
      <c r="K655" s="355" t="s">
        <v>5828</v>
      </c>
      <c r="L655" s="15"/>
      <c r="M655" s="15" t="s">
        <v>16</v>
      </c>
      <c r="N655" s="15"/>
      <c r="O655" s="15" t="s">
        <v>143</v>
      </c>
      <c r="P655" s="15"/>
      <c r="Q655" s="15"/>
      <c r="R655" s="15"/>
      <c r="S655" s="15"/>
      <c r="T655" s="15" t="s">
        <v>5795</v>
      </c>
      <c r="U655" s="15" t="s">
        <v>16</v>
      </c>
      <c r="V655" s="15" t="s">
        <v>5345</v>
      </c>
      <c r="W655" s="129" t="s">
        <v>53</v>
      </c>
      <c r="X655" s="204"/>
      <c r="Y655" s="204"/>
    </row>
    <row r="656" spans="2:25" ht="13.5" customHeight="1" x14ac:dyDescent="0.15">
      <c r="B656" s="269"/>
      <c r="C656" s="353">
        <v>653</v>
      </c>
      <c r="D656" s="5">
        <v>653</v>
      </c>
      <c r="E656" s="3">
        <v>9</v>
      </c>
      <c r="F656" s="3">
        <v>9</v>
      </c>
      <c r="G656" s="264" t="s">
        <v>6000</v>
      </c>
      <c r="H656" s="127" t="s">
        <v>137</v>
      </c>
      <c r="I656" s="127" t="s">
        <v>368</v>
      </c>
      <c r="J656" s="126"/>
      <c r="K656" s="355" t="s">
        <v>5829</v>
      </c>
      <c r="L656" s="15"/>
      <c r="M656" s="15" t="s">
        <v>28</v>
      </c>
      <c r="N656" s="15"/>
      <c r="O656" s="15" t="s">
        <v>13</v>
      </c>
      <c r="P656" s="15"/>
      <c r="Q656" s="15"/>
      <c r="R656" s="15" t="s">
        <v>43</v>
      </c>
      <c r="S656" s="15"/>
      <c r="T656" s="15" t="s">
        <v>5830</v>
      </c>
      <c r="U656" s="15" t="s">
        <v>50</v>
      </c>
      <c r="V656" s="15" t="s">
        <v>5818</v>
      </c>
      <c r="W656" s="129" t="s">
        <v>53</v>
      </c>
      <c r="X656" s="204"/>
      <c r="Y656" s="204"/>
    </row>
    <row r="657" spans="2:25" ht="13.5" customHeight="1" x14ac:dyDescent="0.15">
      <c r="B657" s="269"/>
      <c r="C657" s="353">
        <v>654</v>
      </c>
      <c r="D657" s="5">
        <v>654</v>
      </c>
      <c r="E657" s="3">
        <v>9</v>
      </c>
      <c r="F657" s="3">
        <v>10</v>
      </c>
      <c r="G657" s="264" t="s">
        <v>6001</v>
      </c>
      <c r="H657" s="127" t="s">
        <v>137</v>
      </c>
      <c r="I657" s="127" t="s">
        <v>164</v>
      </c>
      <c r="J657" s="126"/>
      <c r="K657" s="355" t="s">
        <v>5831</v>
      </c>
      <c r="L657" s="15"/>
      <c r="M657" s="15" t="s">
        <v>31</v>
      </c>
      <c r="N657" s="15"/>
      <c r="O657" s="15" t="s">
        <v>143</v>
      </c>
      <c r="P657" s="15"/>
      <c r="Q657" s="15"/>
      <c r="R657" s="15" t="s">
        <v>43</v>
      </c>
      <c r="S657" s="15"/>
      <c r="T657" s="15" t="s">
        <v>5832</v>
      </c>
      <c r="U657" s="15" t="s">
        <v>50</v>
      </c>
      <c r="V657" s="15" t="s">
        <v>5777</v>
      </c>
      <c r="W657" s="129" t="s">
        <v>53</v>
      </c>
      <c r="X657" s="204"/>
      <c r="Y657" s="204"/>
    </row>
    <row r="658" spans="2:25" ht="13.5" customHeight="1" x14ac:dyDescent="0.15">
      <c r="B658" s="269"/>
      <c r="C658" s="353">
        <v>655</v>
      </c>
      <c r="D658" s="5">
        <v>655</v>
      </c>
      <c r="E658" s="3">
        <v>9</v>
      </c>
      <c r="F658" s="3">
        <v>9</v>
      </c>
      <c r="G658" s="264" t="s">
        <v>6002</v>
      </c>
      <c r="H658" s="127" t="s">
        <v>140</v>
      </c>
      <c r="I658" s="127" t="s">
        <v>68</v>
      </c>
      <c r="J658" s="126" t="s">
        <v>110</v>
      </c>
      <c r="K658" s="355" t="s">
        <v>5833</v>
      </c>
      <c r="L658" s="15"/>
      <c r="M658" s="15" t="s">
        <v>28</v>
      </c>
      <c r="N658" s="15" t="s">
        <v>5834</v>
      </c>
      <c r="O658" s="15"/>
      <c r="P658" s="15"/>
      <c r="Q658" s="15"/>
      <c r="R658" s="15"/>
      <c r="S658" s="15" t="s">
        <v>49</v>
      </c>
      <c r="T658" s="15" t="s">
        <v>5835</v>
      </c>
      <c r="U658" s="15" t="s">
        <v>50</v>
      </c>
      <c r="V658" s="15"/>
      <c r="W658" s="129" t="s">
        <v>53</v>
      </c>
      <c r="X658" s="204" t="s">
        <v>5836</v>
      </c>
      <c r="Y658" s="204"/>
    </row>
    <row r="659" spans="2:25" ht="13.5" customHeight="1" x14ac:dyDescent="0.15">
      <c r="B659" s="269"/>
      <c r="C659" s="353">
        <v>656</v>
      </c>
      <c r="D659" s="5">
        <v>656</v>
      </c>
      <c r="E659" s="3">
        <v>9</v>
      </c>
      <c r="F659" s="3">
        <v>10</v>
      </c>
      <c r="G659" s="264" t="s">
        <v>6001</v>
      </c>
      <c r="H659" s="127" t="s">
        <v>137</v>
      </c>
      <c r="I659" s="127" t="s">
        <v>164</v>
      </c>
      <c r="J659" s="126"/>
      <c r="K659" s="355" t="s">
        <v>5837</v>
      </c>
      <c r="L659" s="15"/>
      <c r="M659" s="15" t="s">
        <v>31</v>
      </c>
      <c r="N659" s="15"/>
      <c r="O659" s="15" t="s">
        <v>143</v>
      </c>
      <c r="P659" s="15"/>
      <c r="Q659" s="15"/>
      <c r="R659" s="15" t="s">
        <v>43</v>
      </c>
      <c r="S659" s="15"/>
      <c r="T659" s="15" t="s">
        <v>5838</v>
      </c>
      <c r="U659" s="15" t="s">
        <v>16</v>
      </c>
      <c r="V659" s="15" t="s">
        <v>5839</v>
      </c>
      <c r="W659" s="129" t="s">
        <v>53</v>
      </c>
      <c r="X659" s="204"/>
      <c r="Y659" s="204"/>
    </row>
    <row r="660" spans="2:25" ht="13.5" customHeight="1" x14ac:dyDescent="0.15">
      <c r="B660" s="269"/>
      <c r="C660" s="353">
        <v>657</v>
      </c>
      <c r="D660" s="5">
        <v>657</v>
      </c>
      <c r="E660" s="3">
        <v>9</v>
      </c>
      <c r="F660" s="3">
        <v>11</v>
      </c>
      <c r="G660" s="264" t="s">
        <v>6003</v>
      </c>
      <c r="H660" s="127" t="s">
        <v>137</v>
      </c>
      <c r="I660" s="127" t="s">
        <v>368</v>
      </c>
      <c r="J660" s="126"/>
      <c r="K660" s="355" t="s">
        <v>5840</v>
      </c>
      <c r="L660" s="15"/>
      <c r="M660" s="15" t="s">
        <v>31</v>
      </c>
      <c r="N660" s="15"/>
      <c r="O660" s="15" t="s">
        <v>13</v>
      </c>
      <c r="P660" s="15"/>
      <c r="Q660" s="15"/>
      <c r="R660" s="15" t="s">
        <v>43</v>
      </c>
      <c r="S660" s="15"/>
      <c r="T660" s="15" t="s">
        <v>5841</v>
      </c>
      <c r="U660" s="15" t="s">
        <v>50</v>
      </c>
      <c r="V660" s="15" t="s">
        <v>5818</v>
      </c>
      <c r="W660" s="129" t="s">
        <v>53</v>
      </c>
      <c r="X660" s="204"/>
      <c r="Y660" s="204"/>
    </row>
    <row r="661" spans="2:25" ht="13.5" customHeight="1" x14ac:dyDescent="0.15">
      <c r="B661" s="269"/>
      <c r="C661" s="353">
        <v>658</v>
      </c>
      <c r="D661" s="5">
        <v>658</v>
      </c>
      <c r="E661" s="3">
        <v>9</v>
      </c>
      <c r="F661" s="3">
        <v>12</v>
      </c>
      <c r="G661" s="264" t="s">
        <v>6004</v>
      </c>
      <c r="H661" s="127" t="s">
        <v>137</v>
      </c>
      <c r="I661" s="127" t="s">
        <v>85</v>
      </c>
      <c r="J661" s="126"/>
      <c r="K661" s="355" t="s">
        <v>5842</v>
      </c>
      <c r="L661" s="15"/>
      <c r="M661" s="15" t="s">
        <v>31</v>
      </c>
      <c r="N661" s="15"/>
      <c r="O661" s="15"/>
      <c r="P661" s="15"/>
      <c r="Q661" s="15" t="s">
        <v>5843</v>
      </c>
      <c r="R661" s="15" t="s">
        <v>43</v>
      </c>
      <c r="S661" s="15"/>
      <c r="T661" s="15" t="s">
        <v>5742</v>
      </c>
      <c r="U661" s="15" t="s">
        <v>16</v>
      </c>
      <c r="V661" s="15"/>
      <c r="W661" s="129" t="s">
        <v>53</v>
      </c>
      <c r="X661" s="204"/>
      <c r="Y661" s="204"/>
    </row>
    <row r="662" spans="2:25" ht="13.5" customHeight="1" x14ac:dyDescent="0.15">
      <c r="B662" s="269"/>
      <c r="C662" s="353">
        <v>659</v>
      </c>
      <c r="D662" s="5">
        <v>659</v>
      </c>
      <c r="E662" s="3">
        <v>9</v>
      </c>
      <c r="F662" s="3">
        <v>12</v>
      </c>
      <c r="G662" s="264" t="s">
        <v>6005</v>
      </c>
      <c r="H662" s="127" t="s">
        <v>137</v>
      </c>
      <c r="I662" s="127" t="s">
        <v>368</v>
      </c>
      <c r="J662" s="126"/>
      <c r="K662" s="355" t="s">
        <v>5484</v>
      </c>
      <c r="L662" s="15"/>
      <c r="M662" s="15" t="s">
        <v>31</v>
      </c>
      <c r="N662" s="15"/>
      <c r="O662" s="15"/>
      <c r="P662" s="15" t="s">
        <v>300</v>
      </c>
      <c r="Q662" s="15"/>
      <c r="R662" s="15" t="s">
        <v>43</v>
      </c>
      <c r="S662" s="15"/>
      <c r="T662" s="15" t="s">
        <v>5844</v>
      </c>
      <c r="U662" s="15" t="s">
        <v>50</v>
      </c>
      <c r="V662" s="15" t="s">
        <v>5845</v>
      </c>
      <c r="W662" s="129" t="s">
        <v>53</v>
      </c>
      <c r="X662" s="204"/>
      <c r="Y662" s="204"/>
    </row>
    <row r="663" spans="2:25" ht="13.5" customHeight="1" x14ac:dyDescent="0.15">
      <c r="B663" s="269"/>
      <c r="C663" s="353">
        <v>660</v>
      </c>
      <c r="D663" s="5">
        <v>660</v>
      </c>
      <c r="E663" s="3">
        <v>9</v>
      </c>
      <c r="F663" s="3">
        <v>12</v>
      </c>
      <c r="G663" s="264" t="s">
        <v>6006</v>
      </c>
      <c r="H663" s="127" t="s">
        <v>137</v>
      </c>
      <c r="I663" s="127" t="s">
        <v>85</v>
      </c>
      <c r="J663" s="126"/>
      <c r="K663" s="355" t="s">
        <v>5846</v>
      </c>
      <c r="L663" s="15"/>
      <c r="M663" s="15" t="s">
        <v>31</v>
      </c>
      <c r="N663" s="15"/>
      <c r="O663" s="15"/>
      <c r="P663" s="15"/>
      <c r="Q663" s="15" t="s">
        <v>5843</v>
      </c>
      <c r="R663" s="15" t="s">
        <v>43</v>
      </c>
      <c r="S663" s="15"/>
      <c r="T663" s="15" t="s">
        <v>5742</v>
      </c>
      <c r="U663" s="15" t="s">
        <v>16</v>
      </c>
      <c r="V663" s="15" t="s">
        <v>5757</v>
      </c>
      <c r="W663" s="129" t="s">
        <v>53</v>
      </c>
      <c r="X663" s="204"/>
      <c r="Y663" s="204"/>
    </row>
    <row r="664" spans="2:25" ht="13.5" customHeight="1" x14ac:dyDescent="0.15">
      <c r="B664" s="269"/>
      <c r="C664" s="353">
        <v>661</v>
      </c>
      <c r="D664" s="5">
        <v>661</v>
      </c>
      <c r="E664" s="3">
        <v>9</v>
      </c>
      <c r="F664" s="3">
        <v>13</v>
      </c>
      <c r="G664" s="264" t="s">
        <v>6007</v>
      </c>
      <c r="H664" s="127" t="s">
        <v>139</v>
      </c>
      <c r="I664" s="127" t="s">
        <v>59</v>
      </c>
      <c r="J664" s="126" t="s">
        <v>121</v>
      </c>
      <c r="K664" s="355" t="s">
        <v>5847</v>
      </c>
      <c r="L664" s="15"/>
      <c r="M664" s="15" t="s">
        <v>16</v>
      </c>
      <c r="N664" s="15" t="s">
        <v>5848</v>
      </c>
      <c r="O664" s="15" t="s">
        <v>13</v>
      </c>
      <c r="P664" s="15"/>
      <c r="Q664" s="15"/>
      <c r="R664" s="15" t="s">
        <v>43</v>
      </c>
      <c r="S664" s="15"/>
      <c r="T664" s="15" t="s">
        <v>308</v>
      </c>
      <c r="U664" s="15"/>
      <c r="V664" s="15"/>
      <c r="W664" s="129" t="s">
        <v>53</v>
      </c>
      <c r="X664" s="204"/>
      <c r="Y664" s="204"/>
    </row>
    <row r="665" spans="2:25" ht="13.5" customHeight="1" x14ac:dyDescent="0.15">
      <c r="B665" s="269"/>
      <c r="C665" s="353">
        <v>662</v>
      </c>
      <c r="D665" s="5">
        <v>662</v>
      </c>
      <c r="E665" s="3">
        <v>9</v>
      </c>
      <c r="F665" s="3">
        <v>13</v>
      </c>
      <c r="G665" s="264" t="s">
        <v>143</v>
      </c>
      <c r="H665" s="127" t="s">
        <v>137</v>
      </c>
      <c r="I665" s="127" t="s">
        <v>601</v>
      </c>
      <c r="J665" s="126"/>
      <c r="K665" s="355" t="s">
        <v>5849</v>
      </c>
      <c r="L665" s="15"/>
      <c r="M665" s="15" t="s">
        <v>27</v>
      </c>
      <c r="N665" s="15"/>
      <c r="O665" s="15" t="s">
        <v>13</v>
      </c>
      <c r="P665" s="15"/>
      <c r="Q665" s="15"/>
      <c r="R665" s="15" t="s">
        <v>16</v>
      </c>
      <c r="S665" s="15"/>
      <c r="T665" s="15" t="s">
        <v>5435</v>
      </c>
      <c r="U665" s="15" t="s">
        <v>16</v>
      </c>
      <c r="V665" s="15" t="s">
        <v>5777</v>
      </c>
      <c r="W665" s="129" t="s">
        <v>157</v>
      </c>
      <c r="X665" s="204"/>
      <c r="Y665" s="204"/>
    </row>
    <row r="666" spans="2:25" ht="13.5" customHeight="1" x14ac:dyDescent="0.15">
      <c r="B666" s="269"/>
      <c r="C666" s="353">
        <v>663</v>
      </c>
      <c r="D666" s="5">
        <v>663</v>
      </c>
      <c r="E666" s="3">
        <v>9</v>
      </c>
      <c r="F666" s="3">
        <v>13</v>
      </c>
      <c r="G666" s="264" t="s">
        <v>6008</v>
      </c>
      <c r="H666" s="127" t="s">
        <v>140</v>
      </c>
      <c r="I666" s="127" t="s">
        <v>68</v>
      </c>
      <c r="J666" s="126" t="s">
        <v>108</v>
      </c>
      <c r="K666" s="355" t="s">
        <v>5850</v>
      </c>
      <c r="L666" s="15"/>
      <c r="M666" s="15" t="s">
        <v>31</v>
      </c>
      <c r="N666" s="15"/>
      <c r="O666" s="15" t="s">
        <v>13</v>
      </c>
      <c r="P666" s="15"/>
      <c r="Q666" s="15"/>
      <c r="R666" s="15" t="s">
        <v>43</v>
      </c>
      <c r="S666" s="15"/>
      <c r="T666" s="15" t="s">
        <v>5851</v>
      </c>
      <c r="U666" s="15" t="s">
        <v>16</v>
      </c>
      <c r="V666" s="15" t="s">
        <v>5852</v>
      </c>
      <c r="W666" s="129" t="s">
        <v>53</v>
      </c>
      <c r="X666" s="204"/>
      <c r="Y666" s="204"/>
    </row>
    <row r="667" spans="2:25" ht="13.5" customHeight="1" x14ac:dyDescent="0.15">
      <c r="B667" s="269"/>
      <c r="C667" s="353">
        <v>664</v>
      </c>
      <c r="D667" s="5">
        <v>664</v>
      </c>
      <c r="E667" s="3">
        <v>9</v>
      </c>
      <c r="F667" s="3">
        <v>14</v>
      </c>
      <c r="G667" s="264" t="s">
        <v>143</v>
      </c>
      <c r="H667" s="127" t="s">
        <v>137</v>
      </c>
      <c r="I667" s="127" t="s">
        <v>601</v>
      </c>
      <c r="J667" s="126"/>
      <c r="K667" s="355" t="s">
        <v>5849</v>
      </c>
      <c r="L667" s="15"/>
      <c r="M667" s="15" t="s">
        <v>28</v>
      </c>
      <c r="N667" s="15"/>
      <c r="O667" s="15"/>
      <c r="P667" s="15"/>
      <c r="Q667" s="15"/>
      <c r="R667" s="15"/>
      <c r="S667" s="15" t="s">
        <v>47</v>
      </c>
      <c r="T667" s="15" t="s">
        <v>5853</v>
      </c>
      <c r="U667" s="15" t="s">
        <v>16</v>
      </c>
      <c r="V667" s="15" t="s">
        <v>5777</v>
      </c>
      <c r="W667" s="129" t="s">
        <v>157</v>
      </c>
      <c r="X667" s="204"/>
      <c r="Y667" s="204"/>
    </row>
    <row r="668" spans="2:25" ht="13.5" customHeight="1" x14ac:dyDescent="0.15">
      <c r="B668" s="269"/>
      <c r="C668" s="353">
        <v>665</v>
      </c>
      <c r="D668" s="5">
        <v>665</v>
      </c>
      <c r="E668" s="3">
        <v>9</v>
      </c>
      <c r="F668" s="3">
        <v>14</v>
      </c>
      <c r="G668" s="264" t="s">
        <v>6009</v>
      </c>
      <c r="H668" s="127" t="s">
        <v>137</v>
      </c>
      <c r="I668" s="127" t="s">
        <v>368</v>
      </c>
      <c r="J668" s="126"/>
      <c r="K668" s="355" t="s">
        <v>5840</v>
      </c>
      <c r="L668" s="15"/>
      <c r="M668" s="15" t="s">
        <v>31</v>
      </c>
      <c r="N668" s="15"/>
      <c r="O668" s="15" t="s">
        <v>13</v>
      </c>
      <c r="P668" s="15"/>
      <c r="Q668" s="15"/>
      <c r="R668" s="15" t="s">
        <v>43</v>
      </c>
      <c r="S668" s="15"/>
      <c r="T668" s="15" t="s">
        <v>5854</v>
      </c>
      <c r="U668" s="15" t="s">
        <v>50</v>
      </c>
      <c r="V668" s="15" t="s">
        <v>5818</v>
      </c>
      <c r="W668" s="129" t="s">
        <v>53</v>
      </c>
      <c r="X668" s="204"/>
      <c r="Y668" s="204"/>
    </row>
    <row r="669" spans="2:25" ht="13.5" customHeight="1" x14ac:dyDescent="0.15">
      <c r="B669" s="269"/>
      <c r="C669" s="353">
        <v>666</v>
      </c>
      <c r="D669" s="5">
        <v>666</v>
      </c>
      <c r="E669" s="3">
        <v>9</v>
      </c>
      <c r="F669" s="3">
        <v>14</v>
      </c>
      <c r="G669" s="264" t="s">
        <v>6010</v>
      </c>
      <c r="H669" s="127" t="s">
        <v>137</v>
      </c>
      <c r="I669" s="127" t="s">
        <v>368</v>
      </c>
      <c r="J669" s="126"/>
      <c r="K669" s="355" t="s">
        <v>5855</v>
      </c>
      <c r="L669" s="15"/>
      <c r="M669" s="15" t="s">
        <v>31</v>
      </c>
      <c r="N669" s="15"/>
      <c r="O669" s="15" t="s">
        <v>13</v>
      </c>
      <c r="P669" s="15"/>
      <c r="Q669" s="15"/>
      <c r="R669" s="15" t="s">
        <v>43</v>
      </c>
      <c r="S669" s="15"/>
      <c r="T669" s="15" t="s">
        <v>5856</v>
      </c>
      <c r="U669" s="15" t="s">
        <v>50</v>
      </c>
      <c r="V669" s="15" t="s">
        <v>5818</v>
      </c>
      <c r="W669" s="129" t="s">
        <v>53</v>
      </c>
      <c r="X669" s="204"/>
      <c r="Y669" s="204"/>
    </row>
    <row r="670" spans="2:25" ht="13.5" customHeight="1" x14ac:dyDescent="0.15">
      <c r="B670" s="269"/>
      <c r="C670" s="353">
        <v>667</v>
      </c>
      <c r="D670" s="5">
        <v>667</v>
      </c>
      <c r="E670" s="3">
        <v>9</v>
      </c>
      <c r="F670" s="3">
        <v>15</v>
      </c>
      <c r="G670" s="264" t="s">
        <v>143</v>
      </c>
      <c r="H670" s="127" t="s">
        <v>137</v>
      </c>
      <c r="I670" s="127" t="s">
        <v>601</v>
      </c>
      <c r="J670" s="126"/>
      <c r="K670" s="355" t="s">
        <v>3192</v>
      </c>
      <c r="L670" s="15"/>
      <c r="M670" s="15" t="s">
        <v>16</v>
      </c>
      <c r="N670" s="15" t="s">
        <v>5857</v>
      </c>
      <c r="O670" s="15"/>
      <c r="P670" s="15" t="s">
        <v>34</v>
      </c>
      <c r="Q670" s="15"/>
      <c r="R670" s="15" t="s">
        <v>44</v>
      </c>
      <c r="S670" s="15"/>
      <c r="T670" s="15" t="s">
        <v>5858</v>
      </c>
      <c r="U670" s="15" t="s">
        <v>16</v>
      </c>
      <c r="V670" s="15" t="s">
        <v>5777</v>
      </c>
      <c r="W670" s="129" t="s">
        <v>157</v>
      </c>
      <c r="X670" s="204"/>
      <c r="Y670" s="204"/>
    </row>
    <row r="671" spans="2:25" ht="13.5" customHeight="1" x14ac:dyDescent="0.15">
      <c r="B671" s="269"/>
      <c r="C671" s="353">
        <v>668</v>
      </c>
      <c r="D671" s="5">
        <v>668</v>
      </c>
      <c r="E671" s="3">
        <v>9</v>
      </c>
      <c r="F671" s="3">
        <v>17</v>
      </c>
      <c r="G671" s="264" t="s">
        <v>5999</v>
      </c>
      <c r="H671" s="127" t="s">
        <v>268</v>
      </c>
      <c r="I671" s="127" t="s">
        <v>153</v>
      </c>
      <c r="J671" s="126"/>
      <c r="K671" s="355" t="s">
        <v>5859</v>
      </c>
      <c r="L671" s="15"/>
      <c r="M671" s="15" t="s">
        <v>31</v>
      </c>
      <c r="N671" s="15"/>
      <c r="O671" s="15" t="s">
        <v>12</v>
      </c>
      <c r="P671" s="15"/>
      <c r="Q671" s="15"/>
      <c r="R671" s="15" t="s">
        <v>43</v>
      </c>
      <c r="S671" s="15"/>
      <c r="T671" s="15" t="s">
        <v>5860</v>
      </c>
      <c r="U671" s="15" t="s">
        <v>16</v>
      </c>
      <c r="V671" s="15" t="s">
        <v>5373</v>
      </c>
      <c r="W671" s="129" t="s">
        <v>53</v>
      </c>
      <c r="X671" s="204"/>
      <c r="Y671" s="204"/>
    </row>
    <row r="672" spans="2:25" ht="13.5" customHeight="1" x14ac:dyDescent="0.15">
      <c r="B672" s="269"/>
      <c r="C672" s="353">
        <v>669</v>
      </c>
      <c r="D672" s="5">
        <v>669</v>
      </c>
      <c r="E672" s="3">
        <v>9</v>
      </c>
      <c r="F672" s="3">
        <v>17</v>
      </c>
      <c r="G672" s="264" t="s">
        <v>6011</v>
      </c>
      <c r="H672" s="127" t="s">
        <v>137</v>
      </c>
      <c r="I672" s="127" t="s">
        <v>368</v>
      </c>
      <c r="J672" s="126"/>
      <c r="K672" s="355" t="s">
        <v>5861</v>
      </c>
      <c r="L672" s="15"/>
      <c r="M672" s="15" t="s">
        <v>16</v>
      </c>
      <c r="N672" s="15" t="s">
        <v>5862</v>
      </c>
      <c r="O672" s="15" t="s">
        <v>143</v>
      </c>
      <c r="P672" s="15"/>
      <c r="Q672" s="15"/>
      <c r="R672" s="15" t="s">
        <v>43</v>
      </c>
      <c r="S672" s="15"/>
      <c r="T672" s="15" t="s">
        <v>5863</v>
      </c>
      <c r="U672" s="15" t="s">
        <v>50</v>
      </c>
      <c r="V672" s="15" t="s">
        <v>5818</v>
      </c>
      <c r="W672" s="129" t="s">
        <v>53</v>
      </c>
      <c r="X672" s="204"/>
      <c r="Y672" s="204"/>
    </row>
    <row r="673" spans="2:25" ht="13.5" customHeight="1" x14ac:dyDescent="0.15">
      <c r="B673" s="269"/>
      <c r="C673" s="353">
        <v>670</v>
      </c>
      <c r="D673" s="5">
        <v>670</v>
      </c>
      <c r="E673" s="3">
        <v>9</v>
      </c>
      <c r="F673" s="3">
        <v>18</v>
      </c>
      <c r="G673" s="264" t="s">
        <v>6012</v>
      </c>
      <c r="H673" s="127" t="s">
        <v>137</v>
      </c>
      <c r="I673" s="127" t="s">
        <v>368</v>
      </c>
      <c r="J673" s="126"/>
      <c r="K673" s="355" t="s">
        <v>5864</v>
      </c>
      <c r="L673" s="15"/>
      <c r="M673" s="15" t="s">
        <v>144</v>
      </c>
      <c r="N673" s="15"/>
      <c r="O673" s="15"/>
      <c r="P673" s="15" t="s">
        <v>34</v>
      </c>
      <c r="Q673" s="15"/>
      <c r="R673" s="15" t="s">
        <v>44</v>
      </c>
      <c r="S673" s="15"/>
      <c r="T673" s="15" t="s">
        <v>5865</v>
      </c>
      <c r="U673" s="15" t="s">
        <v>50</v>
      </c>
      <c r="V673" s="15" t="s">
        <v>5818</v>
      </c>
      <c r="W673" s="129" t="s">
        <v>53</v>
      </c>
      <c r="X673" s="204"/>
      <c r="Y673" s="204"/>
    </row>
    <row r="674" spans="2:25" ht="13.5" customHeight="1" x14ac:dyDescent="0.15">
      <c r="B674" s="269"/>
      <c r="C674" s="353">
        <v>671</v>
      </c>
      <c r="D674" s="5">
        <v>671</v>
      </c>
      <c r="E674" s="3">
        <v>9</v>
      </c>
      <c r="F674" s="3">
        <v>18</v>
      </c>
      <c r="G674" s="264" t="s">
        <v>6013</v>
      </c>
      <c r="H674" s="127" t="s">
        <v>137</v>
      </c>
      <c r="I674" s="127" t="s">
        <v>3679</v>
      </c>
      <c r="J674" s="126"/>
      <c r="K674" s="355" t="s">
        <v>5752</v>
      </c>
      <c r="L674" s="15"/>
      <c r="M674" s="15" t="s">
        <v>31</v>
      </c>
      <c r="N674" s="15"/>
      <c r="O674" s="15" t="s">
        <v>143</v>
      </c>
      <c r="P674" s="15"/>
      <c r="Q674" s="15" t="s">
        <v>5641</v>
      </c>
      <c r="R674" s="15" t="s">
        <v>43</v>
      </c>
      <c r="S674" s="15"/>
      <c r="T674" s="15" t="s">
        <v>5866</v>
      </c>
      <c r="U674" s="15" t="s">
        <v>50</v>
      </c>
      <c r="V674" s="15" t="s">
        <v>5867</v>
      </c>
      <c r="W674" s="129" t="s">
        <v>53</v>
      </c>
      <c r="X674" s="204"/>
      <c r="Y674" s="204"/>
    </row>
    <row r="675" spans="2:25" ht="13.5" customHeight="1" x14ac:dyDescent="0.15">
      <c r="B675" s="269"/>
      <c r="C675" s="353">
        <v>672</v>
      </c>
      <c r="D675" s="5">
        <v>672</v>
      </c>
      <c r="E675" s="3">
        <v>9</v>
      </c>
      <c r="F675" s="3">
        <v>19</v>
      </c>
      <c r="G675" s="264" t="s">
        <v>6004</v>
      </c>
      <c r="H675" s="127" t="s">
        <v>137</v>
      </c>
      <c r="I675" s="127" t="s">
        <v>655</v>
      </c>
      <c r="J675" s="126"/>
      <c r="K675" s="355" t="s">
        <v>5868</v>
      </c>
      <c r="L675" s="15"/>
      <c r="M675" s="15" t="s">
        <v>31</v>
      </c>
      <c r="N675" s="15"/>
      <c r="O675" s="15" t="s">
        <v>12</v>
      </c>
      <c r="P675" s="15"/>
      <c r="Q675" s="15"/>
      <c r="R675" s="15" t="s">
        <v>43</v>
      </c>
      <c r="S675" s="15"/>
      <c r="T675" s="15" t="s">
        <v>5869</v>
      </c>
      <c r="U675" s="15" t="s">
        <v>50</v>
      </c>
      <c r="V675" s="15" t="s">
        <v>5870</v>
      </c>
      <c r="W675" s="129"/>
      <c r="X675" s="204"/>
      <c r="Y675" s="204"/>
    </row>
    <row r="676" spans="2:25" ht="13.5" customHeight="1" x14ac:dyDescent="0.15">
      <c r="B676" s="269"/>
      <c r="C676" s="353">
        <v>673</v>
      </c>
      <c r="D676" s="5">
        <v>673</v>
      </c>
      <c r="E676" s="3">
        <v>9</v>
      </c>
      <c r="F676" s="3">
        <v>19</v>
      </c>
      <c r="G676" s="264" t="s">
        <v>6014</v>
      </c>
      <c r="H676" s="127" t="s">
        <v>268</v>
      </c>
      <c r="I676" s="127" t="s">
        <v>153</v>
      </c>
      <c r="J676" s="126"/>
      <c r="K676" s="355" t="s">
        <v>5871</v>
      </c>
      <c r="L676" s="15"/>
      <c r="M676" s="15" t="s">
        <v>28</v>
      </c>
      <c r="N676" s="15" t="s">
        <v>6015</v>
      </c>
      <c r="O676" s="15"/>
      <c r="P676" s="15"/>
      <c r="Q676" s="15"/>
      <c r="R676" s="15"/>
      <c r="S676" s="15" t="s">
        <v>49</v>
      </c>
      <c r="T676" s="15" t="s">
        <v>5872</v>
      </c>
      <c r="U676" s="15" t="s">
        <v>16</v>
      </c>
      <c r="V676" s="15" t="s">
        <v>5873</v>
      </c>
      <c r="W676" s="129" t="s">
        <v>158</v>
      </c>
      <c r="X676" s="204"/>
      <c r="Y676" s="204"/>
    </row>
    <row r="677" spans="2:25" ht="13.5" customHeight="1" x14ac:dyDescent="0.15">
      <c r="B677" s="269"/>
      <c r="C677" s="353">
        <v>674</v>
      </c>
      <c r="D677" s="5">
        <v>674</v>
      </c>
      <c r="E677" s="3">
        <v>9</v>
      </c>
      <c r="F677" s="3">
        <v>20</v>
      </c>
      <c r="G677" s="264" t="s">
        <v>6016</v>
      </c>
      <c r="H677" s="127" t="s">
        <v>137</v>
      </c>
      <c r="I677" s="127" t="s">
        <v>3679</v>
      </c>
      <c r="J677" s="126"/>
      <c r="K677" s="355" t="s">
        <v>5874</v>
      </c>
      <c r="L677" s="15"/>
      <c r="M677" s="15" t="s">
        <v>27</v>
      </c>
      <c r="N677" s="15"/>
      <c r="O677" s="15" t="s">
        <v>13</v>
      </c>
      <c r="P677" s="15"/>
      <c r="Q677" s="15"/>
      <c r="R677" s="15" t="s">
        <v>43</v>
      </c>
      <c r="S677" s="15"/>
      <c r="T677" s="15" t="s">
        <v>5875</v>
      </c>
      <c r="U677" s="15" t="s">
        <v>50</v>
      </c>
      <c r="V677" s="15"/>
      <c r="W677" s="129" t="s">
        <v>53</v>
      </c>
      <c r="X677" s="204"/>
      <c r="Y677" s="204"/>
    </row>
    <row r="678" spans="2:25" ht="13.5" customHeight="1" x14ac:dyDescent="0.15">
      <c r="B678" s="269"/>
      <c r="C678" s="353">
        <v>675</v>
      </c>
      <c r="D678" s="5">
        <v>675</v>
      </c>
      <c r="E678" s="3">
        <v>9</v>
      </c>
      <c r="F678" s="3">
        <v>20</v>
      </c>
      <c r="G678" s="264" t="s">
        <v>5971</v>
      </c>
      <c r="H678" s="127" t="s">
        <v>268</v>
      </c>
      <c r="I678" s="127" t="s">
        <v>153</v>
      </c>
      <c r="J678" s="126"/>
      <c r="K678" s="355" t="s">
        <v>5876</v>
      </c>
      <c r="L678" s="15"/>
      <c r="M678" s="15" t="s">
        <v>31</v>
      </c>
      <c r="N678" s="15"/>
      <c r="O678" s="15"/>
      <c r="P678" s="15" t="s">
        <v>37</v>
      </c>
      <c r="Q678" s="15"/>
      <c r="R678" s="15" t="s">
        <v>43</v>
      </c>
      <c r="S678" s="15"/>
      <c r="T678" s="15" t="s">
        <v>289</v>
      </c>
      <c r="U678" s="15" t="s">
        <v>16</v>
      </c>
      <c r="V678" s="15" t="s">
        <v>5373</v>
      </c>
      <c r="W678" s="129" t="s">
        <v>53</v>
      </c>
      <c r="X678" s="204"/>
      <c r="Y678" s="204"/>
    </row>
    <row r="679" spans="2:25" ht="13.5" customHeight="1" x14ac:dyDescent="0.15">
      <c r="B679" s="269"/>
      <c r="C679" s="353">
        <v>676</v>
      </c>
      <c r="D679" s="5">
        <v>676</v>
      </c>
      <c r="E679" s="3">
        <v>9</v>
      </c>
      <c r="F679" s="3">
        <v>20</v>
      </c>
      <c r="G679" s="264" t="s">
        <v>6017</v>
      </c>
      <c r="H679" s="127" t="s">
        <v>137</v>
      </c>
      <c r="I679" s="127" t="s">
        <v>85</v>
      </c>
      <c r="J679" s="126"/>
      <c r="K679" s="355" t="s">
        <v>5877</v>
      </c>
      <c r="L679" s="15"/>
      <c r="M679" s="15" t="s">
        <v>31</v>
      </c>
      <c r="N679" s="15"/>
      <c r="O679" s="15" t="s">
        <v>143</v>
      </c>
      <c r="P679" s="15"/>
      <c r="Q679" s="15"/>
      <c r="R679" s="15" t="s">
        <v>43</v>
      </c>
      <c r="S679" s="15"/>
      <c r="T679" s="15" t="s">
        <v>5878</v>
      </c>
      <c r="U679" s="15" t="s">
        <v>16</v>
      </c>
      <c r="V679" s="15" t="s">
        <v>5757</v>
      </c>
      <c r="W679" s="129" t="s">
        <v>53</v>
      </c>
      <c r="X679" s="204"/>
      <c r="Y679" s="204"/>
    </row>
    <row r="680" spans="2:25" ht="13.5" customHeight="1" x14ac:dyDescent="0.15">
      <c r="B680" s="269"/>
      <c r="C680" s="353">
        <v>677</v>
      </c>
      <c r="D680" s="5">
        <v>677</v>
      </c>
      <c r="E680" s="3">
        <v>9</v>
      </c>
      <c r="F680" s="3">
        <v>20</v>
      </c>
      <c r="G680" s="264" t="s">
        <v>6018</v>
      </c>
      <c r="H680" s="127" t="s">
        <v>137</v>
      </c>
      <c r="I680" s="127" t="s">
        <v>655</v>
      </c>
      <c r="J680" s="126"/>
      <c r="K680" s="355" t="s">
        <v>5879</v>
      </c>
      <c r="L680" s="15"/>
      <c r="M680" s="15" t="s">
        <v>16</v>
      </c>
      <c r="N680" s="15" t="s">
        <v>261</v>
      </c>
      <c r="O680" s="15"/>
      <c r="P680" s="15" t="s">
        <v>37</v>
      </c>
      <c r="Q680" s="15"/>
      <c r="R680" s="15" t="s">
        <v>43</v>
      </c>
      <c r="S680" s="15"/>
      <c r="T680" s="15" t="s">
        <v>5880</v>
      </c>
      <c r="U680" s="15" t="s">
        <v>16</v>
      </c>
      <c r="V680" s="15" t="s">
        <v>5818</v>
      </c>
      <c r="W680" s="129"/>
      <c r="X680" s="204"/>
      <c r="Y680" s="204"/>
    </row>
    <row r="681" spans="2:25" ht="13.5" customHeight="1" x14ac:dyDescent="0.15">
      <c r="B681" s="269"/>
      <c r="C681" s="353">
        <v>678</v>
      </c>
      <c r="D681" s="5">
        <v>678</v>
      </c>
      <c r="E681" s="3">
        <v>9</v>
      </c>
      <c r="F681" s="3">
        <v>20</v>
      </c>
      <c r="G681" s="264" t="s">
        <v>6019</v>
      </c>
      <c r="H681" s="127" t="s">
        <v>268</v>
      </c>
      <c r="I681" s="127" t="s">
        <v>248</v>
      </c>
      <c r="J681" s="126"/>
      <c r="K681" s="355" t="s">
        <v>5881</v>
      </c>
      <c r="L681" s="15"/>
      <c r="M681" s="15" t="s">
        <v>31</v>
      </c>
      <c r="N681" s="15"/>
      <c r="O681" s="15" t="s">
        <v>11</v>
      </c>
      <c r="P681" s="15"/>
      <c r="Q681" s="15"/>
      <c r="R681" s="15" t="s">
        <v>43</v>
      </c>
      <c r="S681" s="15"/>
      <c r="T681" s="15" t="s">
        <v>308</v>
      </c>
      <c r="U681" s="15" t="s">
        <v>50</v>
      </c>
      <c r="V681" s="15" t="s">
        <v>5882</v>
      </c>
      <c r="W681" s="129" t="s">
        <v>53</v>
      </c>
      <c r="X681" s="204"/>
      <c r="Y681" s="204"/>
    </row>
    <row r="682" spans="2:25" ht="13.5" customHeight="1" x14ac:dyDescent="0.15">
      <c r="B682" s="269"/>
      <c r="C682" s="353">
        <v>679</v>
      </c>
      <c r="D682" s="5">
        <v>679</v>
      </c>
      <c r="E682" s="3">
        <v>9</v>
      </c>
      <c r="F682" s="3">
        <v>21</v>
      </c>
      <c r="G682" s="264" t="s">
        <v>6020</v>
      </c>
      <c r="H682" s="127" t="s">
        <v>137</v>
      </c>
      <c r="I682" s="127" t="s">
        <v>463</v>
      </c>
      <c r="J682" s="126"/>
      <c r="K682" s="355" t="s">
        <v>5883</v>
      </c>
      <c r="L682" s="15"/>
      <c r="M682" s="15" t="s">
        <v>16</v>
      </c>
      <c r="N682" s="15" t="s">
        <v>339</v>
      </c>
      <c r="O682" s="15" t="s">
        <v>13</v>
      </c>
      <c r="P682" s="15"/>
      <c r="Q682" s="15"/>
      <c r="R682" s="15" t="s">
        <v>44</v>
      </c>
      <c r="S682" s="15"/>
      <c r="T682" s="15" t="s">
        <v>5884</v>
      </c>
      <c r="U682" s="15" t="s">
        <v>50</v>
      </c>
      <c r="V682" s="15" t="s">
        <v>5818</v>
      </c>
      <c r="W682" s="129" t="s">
        <v>53</v>
      </c>
      <c r="X682" s="204"/>
      <c r="Y682" s="204"/>
    </row>
    <row r="683" spans="2:25" ht="13.5" customHeight="1" x14ac:dyDescent="0.15">
      <c r="B683" s="269"/>
      <c r="C683" s="353">
        <v>680</v>
      </c>
      <c r="D683" s="5">
        <v>680</v>
      </c>
      <c r="E683" s="3">
        <v>9</v>
      </c>
      <c r="F683" s="3">
        <v>22</v>
      </c>
      <c r="G683" s="264" t="s">
        <v>6021</v>
      </c>
      <c r="H683" s="127" t="s">
        <v>137</v>
      </c>
      <c r="I683" s="127" t="s">
        <v>463</v>
      </c>
      <c r="J683" s="126"/>
      <c r="K683" s="355" t="s">
        <v>5883</v>
      </c>
      <c r="L683" s="15"/>
      <c r="M683" s="15" t="s">
        <v>16</v>
      </c>
      <c r="N683" s="15" t="s">
        <v>339</v>
      </c>
      <c r="O683" s="15" t="s">
        <v>13</v>
      </c>
      <c r="P683" s="15"/>
      <c r="Q683" s="15"/>
      <c r="R683" s="15" t="s">
        <v>16</v>
      </c>
      <c r="S683" s="15"/>
      <c r="T683" s="15" t="s">
        <v>5885</v>
      </c>
      <c r="U683" s="15" t="s">
        <v>50</v>
      </c>
      <c r="V683" s="15"/>
      <c r="W683" s="129" t="s">
        <v>157</v>
      </c>
      <c r="X683" s="204"/>
      <c r="Y683" s="204"/>
    </row>
    <row r="684" spans="2:25" ht="13.5" customHeight="1" x14ac:dyDescent="0.15">
      <c r="B684" s="269"/>
      <c r="C684" s="353">
        <v>681</v>
      </c>
      <c r="D684" s="5">
        <v>681</v>
      </c>
      <c r="E684" s="3">
        <v>9</v>
      </c>
      <c r="F684" s="3">
        <v>22</v>
      </c>
      <c r="G684" s="264" t="s">
        <v>6017</v>
      </c>
      <c r="H684" s="127" t="s">
        <v>137</v>
      </c>
      <c r="I684" s="127" t="s">
        <v>655</v>
      </c>
      <c r="J684" s="126"/>
      <c r="K684" s="355" t="s">
        <v>5886</v>
      </c>
      <c r="L684" s="15"/>
      <c r="M684" s="15" t="s">
        <v>16</v>
      </c>
      <c r="N684" s="15" t="s">
        <v>4036</v>
      </c>
      <c r="O684" s="15"/>
      <c r="P684" s="15"/>
      <c r="Q684" s="15" t="s">
        <v>5887</v>
      </c>
      <c r="R684" s="15" t="s">
        <v>43</v>
      </c>
      <c r="S684" s="15"/>
      <c r="T684" s="15" t="s">
        <v>5888</v>
      </c>
      <c r="U684" s="15" t="s">
        <v>50</v>
      </c>
      <c r="V684" s="15" t="s">
        <v>5818</v>
      </c>
      <c r="W684" s="129"/>
      <c r="X684" s="204"/>
      <c r="Y684" s="204"/>
    </row>
    <row r="685" spans="2:25" ht="13.5" customHeight="1" x14ac:dyDescent="0.15">
      <c r="B685" s="269"/>
      <c r="C685" s="353">
        <v>682</v>
      </c>
      <c r="D685" s="5">
        <v>682</v>
      </c>
      <c r="E685" s="3">
        <v>9</v>
      </c>
      <c r="F685" s="3">
        <v>24</v>
      </c>
      <c r="G685" s="264" t="s">
        <v>6022</v>
      </c>
      <c r="H685" s="127" t="s">
        <v>137</v>
      </c>
      <c r="I685" s="127" t="s">
        <v>164</v>
      </c>
      <c r="J685" s="126"/>
      <c r="K685" s="355" t="s">
        <v>5831</v>
      </c>
      <c r="L685" s="15"/>
      <c r="M685" s="15" t="s">
        <v>31</v>
      </c>
      <c r="N685" s="15"/>
      <c r="O685" s="15" t="s">
        <v>143</v>
      </c>
      <c r="P685" s="15"/>
      <c r="Q685" s="15"/>
      <c r="R685" s="15" t="s">
        <v>43</v>
      </c>
      <c r="S685" s="15"/>
      <c r="T685" s="15" t="s">
        <v>5889</v>
      </c>
      <c r="U685" s="15" t="s">
        <v>50</v>
      </c>
      <c r="V685" s="15" t="s">
        <v>5777</v>
      </c>
      <c r="W685" s="129" t="s">
        <v>53</v>
      </c>
      <c r="X685" s="204"/>
      <c r="Y685" s="204"/>
    </row>
    <row r="686" spans="2:25" ht="13.5" customHeight="1" x14ac:dyDescent="0.15">
      <c r="B686" s="269"/>
      <c r="C686" s="353">
        <v>683</v>
      </c>
      <c r="D686" s="5">
        <v>683</v>
      </c>
      <c r="E686" s="3">
        <v>9</v>
      </c>
      <c r="F686" s="3">
        <v>24</v>
      </c>
      <c r="G686" s="264" t="s">
        <v>6023</v>
      </c>
      <c r="H686" s="127" t="s">
        <v>137</v>
      </c>
      <c r="I686" s="127" t="s">
        <v>368</v>
      </c>
      <c r="J686" s="126"/>
      <c r="K686" s="355" t="s">
        <v>5890</v>
      </c>
      <c r="L686" s="15"/>
      <c r="M686" s="15" t="s">
        <v>144</v>
      </c>
      <c r="N686" s="15"/>
      <c r="O686" s="15" t="s">
        <v>11</v>
      </c>
      <c r="P686" s="15"/>
      <c r="Q686" s="15"/>
      <c r="R686" s="15" t="s">
        <v>43</v>
      </c>
      <c r="S686" s="15"/>
      <c r="T686" s="15" t="s">
        <v>5891</v>
      </c>
      <c r="U686" s="15" t="s">
        <v>50</v>
      </c>
      <c r="V686" s="15" t="s">
        <v>5818</v>
      </c>
      <c r="W686" s="129" t="s">
        <v>53</v>
      </c>
      <c r="X686" s="204"/>
      <c r="Y686" s="204"/>
    </row>
    <row r="687" spans="2:25" ht="13.5" customHeight="1" x14ac:dyDescent="0.15">
      <c r="B687" s="269"/>
      <c r="C687" s="353">
        <v>684</v>
      </c>
      <c r="D687" s="5">
        <v>684</v>
      </c>
      <c r="E687" s="3">
        <v>9</v>
      </c>
      <c r="F687" s="3">
        <v>24</v>
      </c>
      <c r="G687" s="264" t="s">
        <v>6024</v>
      </c>
      <c r="H687" s="127" t="s">
        <v>137</v>
      </c>
      <c r="I687" s="127" t="s">
        <v>463</v>
      </c>
      <c r="J687" s="126"/>
      <c r="K687" s="355" t="s">
        <v>5892</v>
      </c>
      <c r="L687" s="15"/>
      <c r="M687" s="15" t="s">
        <v>31</v>
      </c>
      <c r="N687" s="15"/>
      <c r="O687" s="15" t="s">
        <v>11</v>
      </c>
      <c r="P687" s="15"/>
      <c r="Q687" s="15"/>
      <c r="R687" s="15" t="s">
        <v>43</v>
      </c>
      <c r="S687" s="15"/>
      <c r="T687" s="15" t="s">
        <v>5893</v>
      </c>
      <c r="U687" s="15"/>
      <c r="V687" s="15"/>
      <c r="W687" s="129" t="s">
        <v>53</v>
      </c>
      <c r="X687" s="204"/>
      <c r="Y687" s="204"/>
    </row>
    <row r="688" spans="2:25" ht="13.5" customHeight="1" x14ac:dyDescent="0.15">
      <c r="B688" s="269"/>
      <c r="C688" s="353">
        <v>685</v>
      </c>
      <c r="D688" s="5">
        <v>685</v>
      </c>
      <c r="E688" s="3">
        <v>9</v>
      </c>
      <c r="F688" s="3">
        <v>24</v>
      </c>
      <c r="G688" s="264" t="s">
        <v>6025</v>
      </c>
      <c r="H688" s="127" t="s">
        <v>137</v>
      </c>
      <c r="I688" s="127" t="s">
        <v>463</v>
      </c>
      <c r="J688" s="126"/>
      <c r="K688" s="355" t="s">
        <v>2970</v>
      </c>
      <c r="L688" s="15"/>
      <c r="M688" s="15" t="s">
        <v>31</v>
      </c>
      <c r="N688" s="15"/>
      <c r="O688" s="15" t="s">
        <v>13</v>
      </c>
      <c r="P688" s="15"/>
      <c r="Q688" s="15"/>
      <c r="R688" s="15" t="s">
        <v>43</v>
      </c>
      <c r="S688" s="15"/>
      <c r="T688" s="15" t="s">
        <v>289</v>
      </c>
      <c r="U688" s="15" t="s">
        <v>50</v>
      </c>
      <c r="V688" s="15"/>
      <c r="W688" s="129" t="s">
        <v>53</v>
      </c>
      <c r="X688" s="204"/>
      <c r="Y688" s="204"/>
    </row>
    <row r="689" spans="2:25" ht="13.5" customHeight="1" x14ac:dyDescent="0.15">
      <c r="B689" s="269"/>
      <c r="C689" s="353">
        <v>686</v>
      </c>
      <c r="D689" s="5">
        <v>686</v>
      </c>
      <c r="E689" s="3">
        <v>9</v>
      </c>
      <c r="F689" s="3">
        <v>25</v>
      </c>
      <c r="G689" s="264" t="s">
        <v>6026</v>
      </c>
      <c r="H689" s="127" t="s">
        <v>268</v>
      </c>
      <c r="I689" s="127" t="s">
        <v>160</v>
      </c>
      <c r="J689" s="126"/>
      <c r="K689" s="355" t="s">
        <v>5894</v>
      </c>
      <c r="L689" s="15"/>
      <c r="M689" s="15" t="s">
        <v>31</v>
      </c>
      <c r="N689" s="15"/>
      <c r="O689" s="15"/>
      <c r="P689" s="15" t="s">
        <v>34</v>
      </c>
      <c r="Q689" s="15"/>
      <c r="R689" s="15" t="s">
        <v>43</v>
      </c>
      <c r="S689" s="15"/>
      <c r="T689" s="15" t="s">
        <v>289</v>
      </c>
      <c r="U689" s="15" t="s">
        <v>50</v>
      </c>
      <c r="V689" s="15" t="s">
        <v>5895</v>
      </c>
      <c r="W689" s="129" t="s">
        <v>53</v>
      </c>
      <c r="X689" s="204"/>
      <c r="Y689" s="204"/>
    </row>
    <row r="690" spans="2:25" ht="13.5" customHeight="1" x14ac:dyDescent="0.15">
      <c r="B690" s="269"/>
      <c r="C690" s="353">
        <v>687</v>
      </c>
      <c r="D690" s="5">
        <v>687</v>
      </c>
      <c r="E690" s="3">
        <v>9</v>
      </c>
      <c r="F690" s="3">
        <v>26</v>
      </c>
      <c r="G690" s="264" t="s">
        <v>6024</v>
      </c>
      <c r="H690" s="127" t="s">
        <v>268</v>
      </c>
      <c r="I690" s="127" t="s">
        <v>153</v>
      </c>
      <c r="J690" s="126"/>
      <c r="K690" s="355" t="s">
        <v>5054</v>
      </c>
      <c r="L690" s="15"/>
      <c r="M690" s="15" t="s">
        <v>16</v>
      </c>
      <c r="N690" s="15" t="s">
        <v>5896</v>
      </c>
      <c r="O690" s="15"/>
      <c r="P690" s="15" t="s">
        <v>40</v>
      </c>
      <c r="Q690" s="15"/>
      <c r="R690" s="15" t="s">
        <v>43</v>
      </c>
      <c r="S690" s="15"/>
      <c r="T690" s="15" t="s">
        <v>5897</v>
      </c>
      <c r="U690" s="15" t="s">
        <v>52</v>
      </c>
      <c r="V690" s="15" t="s">
        <v>5373</v>
      </c>
      <c r="W690" s="129" t="s">
        <v>157</v>
      </c>
      <c r="X690" s="204"/>
      <c r="Y690" s="204"/>
    </row>
    <row r="691" spans="2:25" ht="13.5" customHeight="1" x14ac:dyDescent="0.15">
      <c r="B691" s="269"/>
      <c r="C691" s="353">
        <v>688</v>
      </c>
      <c r="D691" s="5">
        <v>688</v>
      </c>
      <c r="E691" s="3">
        <v>9</v>
      </c>
      <c r="F691" s="3">
        <v>26</v>
      </c>
      <c r="G691" s="264" t="s">
        <v>5953</v>
      </c>
      <c r="H691" s="127" t="s">
        <v>268</v>
      </c>
      <c r="I691" s="127" t="s">
        <v>153</v>
      </c>
      <c r="J691" s="126"/>
      <c r="K691" s="355" t="s">
        <v>5898</v>
      </c>
      <c r="L691" s="15"/>
      <c r="M691" s="15" t="s">
        <v>31</v>
      </c>
      <c r="N691" s="15"/>
      <c r="O691" s="15" t="s">
        <v>143</v>
      </c>
      <c r="P691" s="15"/>
      <c r="Q691" s="15"/>
      <c r="R691" s="15" t="s">
        <v>43</v>
      </c>
      <c r="S691" s="15"/>
      <c r="T691" s="15" t="s">
        <v>5899</v>
      </c>
      <c r="U691" s="15" t="s">
        <v>50</v>
      </c>
      <c r="V691" s="15"/>
      <c r="W691" s="129" t="s">
        <v>53</v>
      </c>
      <c r="X691" s="204"/>
      <c r="Y691" s="204"/>
    </row>
    <row r="692" spans="2:25" ht="13.5" customHeight="1" x14ac:dyDescent="0.15">
      <c r="B692" s="269"/>
      <c r="C692" s="353">
        <v>689</v>
      </c>
      <c r="D692" s="5">
        <v>689</v>
      </c>
      <c r="E692" s="3">
        <v>9</v>
      </c>
      <c r="F692" s="3">
        <v>26</v>
      </c>
      <c r="G692" s="264" t="s">
        <v>6019</v>
      </c>
      <c r="H692" s="127" t="s">
        <v>137</v>
      </c>
      <c r="I692" s="127" t="s">
        <v>368</v>
      </c>
      <c r="J692" s="126"/>
      <c r="K692" s="355" t="s">
        <v>5890</v>
      </c>
      <c r="L692" s="15"/>
      <c r="M692" s="15" t="s">
        <v>144</v>
      </c>
      <c r="N692" s="15"/>
      <c r="O692" s="15"/>
      <c r="P692" s="15" t="s">
        <v>300</v>
      </c>
      <c r="Q692" s="15"/>
      <c r="R692" s="15" t="s">
        <v>43</v>
      </c>
      <c r="S692" s="15"/>
      <c r="T692" s="15" t="s">
        <v>5900</v>
      </c>
      <c r="U692" s="15" t="s">
        <v>50</v>
      </c>
      <c r="V692" s="15" t="s">
        <v>5818</v>
      </c>
      <c r="W692" s="129" t="s">
        <v>53</v>
      </c>
      <c r="X692" s="204"/>
      <c r="Y692" s="204"/>
    </row>
    <row r="693" spans="2:25" ht="13.5" customHeight="1" x14ac:dyDescent="0.15">
      <c r="B693" s="269"/>
      <c r="C693" s="353">
        <v>690</v>
      </c>
      <c r="D693" s="5">
        <v>690</v>
      </c>
      <c r="E693" s="3">
        <v>9</v>
      </c>
      <c r="F693" s="3">
        <v>26</v>
      </c>
      <c r="G693" s="264" t="s">
        <v>5967</v>
      </c>
      <c r="H693" s="127" t="s">
        <v>137</v>
      </c>
      <c r="I693" s="127" t="s">
        <v>156</v>
      </c>
      <c r="J693" s="126"/>
      <c r="K693" s="355" t="s">
        <v>5901</v>
      </c>
      <c r="L693" s="15"/>
      <c r="M693" s="15" t="s">
        <v>31</v>
      </c>
      <c r="N693" s="15"/>
      <c r="O693" s="15" t="s">
        <v>143</v>
      </c>
      <c r="P693" s="15"/>
      <c r="Q693" s="15"/>
      <c r="R693" s="15" t="s">
        <v>43</v>
      </c>
      <c r="S693" s="15"/>
      <c r="T693" s="15" t="s">
        <v>5742</v>
      </c>
      <c r="U693" s="15" t="s">
        <v>16</v>
      </c>
      <c r="V693" s="15" t="s">
        <v>5757</v>
      </c>
      <c r="W693" s="129" t="s">
        <v>53</v>
      </c>
      <c r="X693" s="204"/>
      <c r="Y693" s="204"/>
    </row>
    <row r="694" spans="2:25" ht="13.5" customHeight="1" x14ac:dyDescent="0.15">
      <c r="B694" s="269"/>
      <c r="C694" s="353">
        <v>691</v>
      </c>
      <c r="D694" s="5">
        <v>691</v>
      </c>
      <c r="E694" s="3">
        <v>9</v>
      </c>
      <c r="F694" s="3">
        <v>24</v>
      </c>
      <c r="G694" s="264" t="s">
        <v>143</v>
      </c>
      <c r="H694" s="127" t="s">
        <v>137</v>
      </c>
      <c r="I694" s="127" t="s">
        <v>368</v>
      </c>
      <c r="J694" s="126"/>
      <c r="K694" s="355" t="s">
        <v>510</v>
      </c>
      <c r="L694" s="15"/>
      <c r="M694" s="15" t="s">
        <v>16</v>
      </c>
      <c r="N694" s="15"/>
      <c r="O694" s="15"/>
      <c r="P694" s="15"/>
      <c r="Q694" s="15"/>
      <c r="R694" s="15"/>
      <c r="S694" s="15" t="s">
        <v>49</v>
      </c>
      <c r="T694" s="15" t="s">
        <v>5902</v>
      </c>
      <c r="U694" s="15" t="s">
        <v>52</v>
      </c>
      <c r="V694" s="15" t="s">
        <v>5903</v>
      </c>
      <c r="W694" s="129" t="s">
        <v>53</v>
      </c>
      <c r="X694" s="204"/>
      <c r="Y694" s="204"/>
    </row>
    <row r="695" spans="2:25" ht="13.5" customHeight="1" x14ac:dyDescent="0.15">
      <c r="B695" s="269"/>
      <c r="C695" s="353">
        <v>692</v>
      </c>
      <c r="D695" s="5">
        <v>692</v>
      </c>
      <c r="E695" s="3">
        <v>9</v>
      </c>
      <c r="F695" s="3">
        <v>26</v>
      </c>
      <c r="G695" s="264" t="s">
        <v>143</v>
      </c>
      <c r="H695" s="127" t="s">
        <v>137</v>
      </c>
      <c r="I695" s="127" t="s">
        <v>463</v>
      </c>
      <c r="J695" s="126"/>
      <c r="K695" s="355" t="s">
        <v>5904</v>
      </c>
      <c r="L695" s="15"/>
      <c r="M695" s="15" t="s">
        <v>16</v>
      </c>
      <c r="N695" s="15" t="s">
        <v>5896</v>
      </c>
      <c r="O695" s="15"/>
      <c r="P695" s="15"/>
      <c r="Q695" s="15"/>
      <c r="R695" s="15"/>
      <c r="S695" s="15" t="s">
        <v>49</v>
      </c>
      <c r="T695" s="15" t="s">
        <v>5905</v>
      </c>
      <c r="U695" s="15" t="s">
        <v>50</v>
      </c>
      <c r="V695" s="15" t="s">
        <v>5870</v>
      </c>
      <c r="W695" s="129" t="s">
        <v>53</v>
      </c>
      <c r="X695" s="204"/>
      <c r="Y695" s="204"/>
    </row>
    <row r="696" spans="2:25" ht="13.5" customHeight="1" x14ac:dyDescent="0.15">
      <c r="B696" s="269"/>
      <c r="C696" s="353">
        <v>693</v>
      </c>
      <c r="D696" s="5">
        <v>693</v>
      </c>
      <c r="E696" s="3">
        <v>9</v>
      </c>
      <c r="F696" s="3">
        <v>27</v>
      </c>
      <c r="G696" s="264" t="s">
        <v>5946</v>
      </c>
      <c r="H696" s="127" t="s">
        <v>137</v>
      </c>
      <c r="I696" s="127" t="s">
        <v>368</v>
      </c>
      <c r="J696" s="126"/>
      <c r="K696" s="355" t="s">
        <v>5405</v>
      </c>
      <c r="L696" s="15"/>
      <c r="M696" s="15" t="s">
        <v>144</v>
      </c>
      <c r="N696" s="15"/>
      <c r="O696" s="15"/>
      <c r="P696" s="15" t="s">
        <v>34</v>
      </c>
      <c r="Q696" s="15"/>
      <c r="R696" s="15" t="s">
        <v>43</v>
      </c>
      <c r="S696" s="15"/>
      <c r="T696" s="15" t="s">
        <v>5906</v>
      </c>
      <c r="U696" s="15" t="s">
        <v>50</v>
      </c>
      <c r="V696" s="15" t="s">
        <v>5818</v>
      </c>
      <c r="W696" s="129" t="s">
        <v>53</v>
      </c>
      <c r="X696" s="204"/>
      <c r="Y696" s="204"/>
    </row>
    <row r="697" spans="2:25" ht="13.5" customHeight="1" x14ac:dyDescent="0.15">
      <c r="B697" s="269"/>
      <c r="C697" s="353">
        <v>694</v>
      </c>
      <c r="D697" s="5">
        <v>694</v>
      </c>
      <c r="E697" s="3">
        <v>9</v>
      </c>
      <c r="F697" s="3">
        <v>27</v>
      </c>
      <c r="G697" s="264" t="s">
        <v>5977</v>
      </c>
      <c r="H697" s="127" t="s">
        <v>268</v>
      </c>
      <c r="I697" s="127" t="s">
        <v>153</v>
      </c>
      <c r="J697" s="126"/>
      <c r="K697" s="355" t="s">
        <v>4874</v>
      </c>
      <c r="L697" s="15"/>
      <c r="M697" s="15" t="s">
        <v>16</v>
      </c>
      <c r="N697" s="15" t="s">
        <v>5907</v>
      </c>
      <c r="O697" s="15"/>
      <c r="P697" s="15"/>
      <c r="Q697" s="15"/>
      <c r="R697" s="15"/>
      <c r="S697" s="15" t="s">
        <v>49</v>
      </c>
      <c r="T697" s="15" t="s">
        <v>6027</v>
      </c>
      <c r="U697" s="15" t="s">
        <v>52</v>
      </c>
      <c r="V697" s="15" t="s">
        <v>5373</v>
      </c>
      <c r="W697" s="129" t="s">
        <v>158</v>
      </c>
      <c r="X697" s="204"/>
      <c r="Y697" s="204"/>
    </row>
    <row r="698" spans="2:25" ht="13.5" customHeight="1" x14ac:dyDescent="0.15">
      <c r="B698" s="269"/>
      <c r="C698" s="353">
        <v>695</v>
      </c>
      <c r="D698" s="5">
        <v>695</v>
      </c>
      <c r="E698" s="3">
        <v>9</v>
      </c>
      <c r="F698" s="3">
        <v>27</v>
      </c>
      <c r="G698" s="264" t="s">
        <v>6028</v>
      </c>
      <c r="H698" s="127" t="s">
        <v>268</v>
      </c>
      <c r="I698" s="127" t="s">
        <v>153</v>
      </c>
      <c r="J698" s="126"/>
      <c r="K698" s="355" t="s">
        <v>2057</v>
      </c>
      <c r="L698" s="15"/>
      <c r="M698" s="15" t="s">
        <v>31</v>
      </c>
      <c r="N698" s="15"/>
      <c r="O698" s="15" t="s">
        <v>11</v>
      </c>
      <c r="P698" s="15"/>
      <c r="Q698" s="15"/>
      <c r="R698" s="15" t="s">
        <v>43</v>
      </c>
      <c r="S698" s="15"/>
      <c r="T698" s="15" t="s">
        <v>289</v>
      </c>
      <c r="U698" s="15" t="s">
        <v>16</v>
      </c>
      <c r="V698" s="15" t="s">
        <v>5373</v>
      </c>
      <c r="W698" s="129" t="s">
        <v>53</v>
      </c>
      <c r="X698" s="204"/>
      <c r="Y698" s="204"/>
    </row>
    <row r="699" spans="2:25" ht="13.5" customHeight="1" x14ac:dyDescent="0.15">
      <c r="B699" s="269"/>
      <c r="C699" s="353">
        <v>696</v>
      </c>
      <c r="D699" s="5">
        <v>696</v>
      </c>
      <c r="E699" s="3">
        <v>9</v>
      </c>
      <c r="F699" s="3">
        <v>27</v>
      </c>
      <c r="G699" s="264" t="s">
        <v>6022</v>
      </c>
      <c r="H699" s="127" t="s">
        <v>137</v>
      </c>
      <c r="I699" s="127" t="s">
        <v>3679</v>
      </c>
      <c r="J699" s="126"/>
      <c r="K699" s="355" t="s">
        <v>5828</v>
      </c>
      <c r="L699" s="15"/>
      <c r="M699" s="15" t="s">
        <v>16</v>
      </c>
      <c r="N699" s="15" t="s">
        <v>5908</v>
      </c>
      <c r="O699" s="15" t="s">
        <v>12</v>
      </c>
      <c r="P699" s="15"/>
      <c r="Q699" s="15"/>
      <c r="R699" s="15" t="s">
        <v>43</v>
      </c>
      <c r="S699" s="15"/>
      <c r="T699" s="15" t="s">
        <v>5909</v>
      </c>
      <c r="U699" s="15" t="s">
        <v>16</v>
      </c>
      <c r="V699" s="15" t="s">
        <v>5777</v>
      </c>
      <c r="W699" s="129" t="s">
        <v>53</v>
      </c>
      <c r="X699" s="204"/>
      <c r="Y699" s="204"/>
    </row>
    <row r="700" spans="2:25" ht="13.5" customHeight="1" x14ac:dyDescent="0.15">
      <c r="B700" s="269"/>
      <c r="C700" s="353">
        <v>697</v>
      </c>
      <c r="D700" s="5">
        <v>697</v>
      </c>
      <c r="E700" s="3">
        <v>9</v>
      </c>
      <c r="F700" s="3">
        <v>27</v>
      </c>
      <c r="G700" s="264" t="s">
        <v>6029</v>
      </c>
      <c r="H700" s="127" t="s">
        <v>137</v>
      </c>
      <c r="I700" s="127" t="s">
        <v>3679</v>
      </c>
      <c r="J700" s="126"/>
      <c r="K700" s="355" t="s">
        <v>5837</v>
      </c>
      <c r="L700" s="15"/>
      <c r="M700" s="15" t="s">
        <v>31</v>
      </c>
      <c r="N700" s="15"/>
      <c r="O700" s="15" t="s">
        <v>12</v>
      </c>
      <c r="P700" s="15"/>
      <c r="Q700" s="15"/>
      <c r="R700" s="15" t="s">
        <v>43</v>
      </c>
      <c r="S700" s="15"/>
      <c r="T700" s="15" t="s">
        <v>5910</v>
      </c>
      <c r="U700" s="15" t="s">
        <v>16</v>
      </c>
      <c r="V700" s="15" t="s">
        <v>5839</v>
      </c>
      <c r="W700" s="129" t="s">
        <v>53</v>
      </c>
      <c r="X700" s="204"/>
      <c r="Y700" s="204"/>
    </row>
    <row r="701" spans="2:25" ht="13.5" customHeight="1" x14ac:dyDescent="0.15">
      <c r="B701" s="269"/>
      <c r="C701" s="353">
        <v>698</v>
      </c>
      <c r="D701" s="5">
        <v>698</v>
      </c>
      <c r="E701" s="3">
        <v>9</v>
      </c>
      <c r="F701" s="3">
        <v>28</v>
      </c>
      <c r="G701" s="264" t="s">
        <v>5946</v>
      </c>
      <c r="H701" s="127" t="s">
        <v>268</v>
      </c>
      <c r="I701" s="127" t="s">
        <v>153</v>
      </c>
      <c r="J701" s="126"/>
      <c r="K701" s="355" t="s">
        <v>5911</v>
      </c>
      <c r="L701" s="15"/>
      <c r="M701" s="15" t="s">
        <v>16</v>
      </c>
      <c r="N701" s="15" t="s">
        <v>254</v>
      </c>
      <c r="O701" s="15"/>
      <c r="P701" s="15"/>
      <c r="Q701" s="15"/>
      <c r="R701" s="15" t="s">
        <v>43</v>
      </c>
      <c r="S701" s="15"/>
      <c r="T701" s="15" t="s">
        <v>5528</v>
      </c>
      <c r="U701" s="15" t="s">
        <v>52</v>
      </c>
      <c r="V701" s="15" t="s">
        <v>5373</v>
      </c>
      <c r="W701" s="129" t="s">
        <v>53</v>
      </c>
      <c r="X701" s="204"/>
      <c r="Y701" s="204"/>
    </row>
    <row r="702" spans="2:25" ht="13.5" customHeight="1" x14ac:dyDescent="0.15">
      <c r="B702" s="269"/>
      <c r="C702" s="353">
        <v>699</v>
      </c>
      <c r="D702" s="5">
        <v>699</v>
      </c>
      <c r="E702" s="3">
        <v>9</v>
      </c>
      <c r="F702" s="3">
        <v>29</v>
      </c>
      <c r="G702" s="264" t="s">
        <v>5967</v>
      </c>
      <c r="H702" s="127" t="s">
        <v>137</v>
      </c>
      <c r="I702" s="127" t="s">
        <v>164</v>
      </c>
      <c r="J702" s="126"/>
      <c r="K702" s="355" t="s">
        <v>5912</v>
      </c>
      <c r="L702" s="15"/>
      <c r="M702" s="15" t="s">
        <v>31</v>
      </c>
      <c r="N702" s="15"/>
      <c r="O702" s="15" t="s">
        <v>13</v>
      </c>
      <c r="P702" s="15"/>
      <c r="Q702" s="15"/>
      <c r="R702" s="15" t="s">
        <v>43</v>
      </c>
      <c r="S702" s="15"/>
      <c r="T702" s="15" t="s">
        <v>5913</v>
      </c>
      <c r="U702" s="15" t="s">
        <v>16</v>
      </c>
      <c r="V702" s="15" t="s">
        <v>5777</v>
      </c>
      <c r="W702" s="129" t="s">
        <v>53</v>
      </c>
      <c r="X702" s="204"/>
      <c r="Y702" s="204"/>
    </row>
    <row r="703" spans="2:25" ht="13.5" customHeight="1" x14ac:dyDescent="0.15">
      <c r="B703" s="269"/>
      <c r="C703" s="353">
        <v>700</v>
      </c>
      <c r="D703" s="5">
        <v>700</v>
      </c>
      <c r="E703" s="3">
        <v>9</v>
      </c>
      <c r="F703" s="3">
        <v>28</v>
      </c>
      <c r="G703" s="264" t="s">
        <v>5990</v>
      </c>
      <c r="H703" s="127" t="s">
        <v>137</v>
      </c>
      <c r="I703" s="127" t="s">
        <v>655</v>
      </c>
      <c r="J703" s="126"/>
      <c r="K703" s="355" t="s">
        <v>5914</v>
      </c>
      <c r="L703" s="15"/>
      <c r="M703" s="15"/>
      <c r="N703" s="15"/>
      <c r="O703" s="15"/>
      <c r="P703" s="15"/>
      <c r="Q703" s="15" t="s">
        <v>5915</v>
      </c>
      <c r="R703" s="15" t="s">
        <v>43</v>
      </c>
      <c r="S703" s="15"/>
      <c r="T703" s="15" t="s">
        <v>5795</v>
      </c>
      <c r="U703" s="15"/>
      <c r="V703" s="15"/>
      <c r="W703" s="129"/>
      <c r="X703" s="204"/>
      <c r="Y703" s="204"/>
    </row>
    <row r="704" spans="2:25" ht="13.5" customHeight="1" x14ac:dyDescent="0.15">
      <c r="B704" s="269"/>
      <c r="C704" s="353">
        <v>701</v>
      </c>
      <c r="D704" s="5">
        <v>701</v>
      </c>
      <c r="E704" s="3">
        <v>9</v>
      </c>
      <c r="F704" s="3">
        <v>30</v>
      </c>
      <c r="G704" s="264" t="s">
        <v>6030</v>
      </c>
      <c r="H704" s="127" t="s">
        <v>268</v>
      </c>
      <c r="I704" s="127" t="s">
        <v>62</v>
      </c>
      <c r="J704" s="126"/>
      <c r="K704" s="355" t="s">
        <v>5916</v>
      </c>
      <c r="L704" s="15"/>
      <c r="M704" s="15" t="s">
        <v>28</v>
      </c>
      <c r="N704" s="15" t="s">
        <v>6015</v>
      </c>
      <c r="O704" s="15"/>
      <c r="P704" s="15"/>
      <c r="Q704" s="15"/>
      <c r="R704" s="15"/>
      <c r="S704" s="15" t="s">
        <v>47</v>
      </c>
      <c r="T704" s="15" t="s">
        <v>5917</v>
      </c>
      <c r="U704" s="15" t="s">
        <v>16</v>
      </c>
      <c r="V704" s="15" t="s">
        <v>5168</v>
      </c>
      <c r="W704" s="129" t="s">
        <v>53</v>
      </c>
      <c r="X704" s="204"/>
      <c r="Y704" s="204"/>
    </row>
    <row r="705" spans="2:25" ht="13.5" customHeight="1" x14ac:dyDescent="0.15">
      <c r="B705" s="269"/>
      <c r="C705" s="353">
        <v>702</v>
      </c>
      <c r="D705" s="5">
        <v>702</v>
      </c>
      <c r="E705" s="3">
        <v>9</v>
      </c>
      <c r="F705" s="3">
        <v>28</v>
      </c>
      <c r="G705" s="264" t="s">
        <v>6031</v>
      </c>
      <c r="H705" s="127" t="s">
        <v>268</v>
      </c>
      <c r="I705" s="127" t="s">
        <v>153</v>
      </c>
      <c r="J705" s="126"/>
      <c r="K705" s="355" t="s">
        <v>5918</v>
      </c>
      <c r="L705" s="15"/>
      <c r="M705" s="15" t="s">
        <v>16</v>
      </c>
      <c r="N705" s="15" t="s">
        <v>767</v>
      </c>
      <c r="O705" s="15"/>
      <c r="P705" s="15"/>
      <c r="Q705" s="15"/>
      <c r="R705" s="15"/>
      <c r="S705" s="15" t="s">
        <v>47</v>
      </c>
      <c r="T705" s="15" t="s">
        <v>5919</v>
      </c>
      <c r="U705" s="15" t="s">
        <v>52</v>
      </c>
      <c r="V705" s="15" t="s">
        <v>5373</v>
      </c>
      <c r="W705" s="129" t="s">
        <v>158</v>
      </c>
      <c r="X705" s="204"/>
      <c r="Y705" s="204"/>
    </row>
    <row r="706" spans="2:25" ht="13.5" customHeight="1" x14ac:dyDescent="0.15">
      <c r="B706" s="269"/>
      <c r="C706" s="353">
        <v>703</v>
      </c>
      <c r="D706" s="5">
        <v>703</v>
      </c>
      <c r="E706" s="3">
        <v>9</v>
      </c>
      <c r="F706" s="3">
        <v>28</v>
      </c>
      <c r="G706" s="264" t="s">
        <v>6032</v>
      </c>
      <c r="H706" s="127" t="s">
        <v>5920</v>
      </c>
      <c r="I706" s="127" t="s">
        <v>5921</v>
      </c>
      <c r="J706" s="126"/>
      <c r="K706" s="355" t="s">
        <v>5922</v>
      </c>
      <c r="L706" s="15"/>
      <c r="M706" s="15" t="s">
        <v>23</v>
      </c>
      <c r="N706" s="15"/>
      <c r="O706" s="15" t="s">
        <v>5923</v>
      </c>
      <c r="P706" s="15"/>
      <c r="Q706" s="15"/>
      <c r="R706" s="15" t="s">
        <v>5924</v>
      </c>
      <c r="S706" s="15"/>
      <c r="T706" s="15"/>
      <c r="U706" s="15" t="s">
        <v>50</v>
      </c>
      <c r="V706" s="15"/>
      <c r="W706" s="129" t="s">
        <v>53</v>
      </c>
      <c r="X706" s="204"/>
      <c r="Y706" s="204"/>
    </row>
    <row r="707" spans="2:25" ht="13.5" customHeight="1" x14ac:dyDescent="0.15">
      <c r="B707" s="269"/>
      <c r="C707" s="353">
        <v>704</v>
      </c>
      <c r="D707" s="5">
        <v>704</v>
      </c>
      <c r="E707" s="3">
        <v>9</v>
      </c>
      <c r="F707" s="3">
        <v>30</v>
      </c>
      <c r="G707" s="264" t="s">
        <v>6033</v>
      </c>
      <c r="H707" s="127" t="s">
        <v>137</v>
      </c>
      <c r="I707" s="127" t="s">
        <v>5925</v>
      </c>
      <c r="J707" s="126"/>
      <c r="K707" s="355" t="s">
        <v>5926</v>
      </c>
      <c r="L707" s="15"/>
      <c r="M707" s="15" t="s">
        <v>144</v>
      </c>
      <c r="N707" s="15"/>
      <c r="O707" s="15" t="s">
        <v>5927</v>
      </c>
      <c r="P707" s="15"/>
      <c r="Q707" s="15"/>
      <c r="R707" s="15" t="s">
        <v>43</v>
      </c>
      <c r="S707" s="15"/>
      <c r="T707" s="15"/>
      <c r="U707" s="15" t="s">
        <v>50</v>
      </c>
      <c r="V707" s="15"/>
      <c r="W707" s="129" t="s">
        <v>53</v>
      </c>
      <c r="X707" s="204"/>
      <c r="Y707" s="204"/>
    </row>
    <row r="708" spans="2:25" ht="13.5" customHeight="1" x14ac:dyDescent="0.15">
      <c r="B708" s="269"/>
      <c r="C708" s="353">
        <v>705</v>
      </c>
      <c r="D708" s="5">
        <v>705</v>
      </c>
      <c r="E708" s="378">
        <v>7</v>
      </c>
      <c r="F708" s="378">
        <v>24</v>
      </c>
      <c r="G708" s="385" t="s">
        <v>6034</v>
      </c>
      <c r="H708" s="379" t="s">
        <v>137</v>
      </c>
      <c r="I708" s="379" t="s">
        <v>6035</v>
      </c>
      <c r="J708" s="380"/>
      <c r="K708" s="381" t="s">
        <v>6036</v>
      </c>
      <c r="L708" s="382"/>
      <c r="M708" s="382" t="s">
        <v>6037</v>
      </c>
      <c r="N708" s="382"/>
      <c r="O708" s="382" t="s">
        <v>6038</v>
      </c>
      <c r="P708" s="382"/>
      <c r="Q708" s="382"/>
      <c r="R708" s="382" t="s">
        <v>6039</v>
      </c>
      <c r="S708" s="382"/>
      <c r="T708" s="382" t="s">
        <v>6040</v>
      </c>
      <c r="U708" s="382" t="s">
        <v>50</v>
      </c>
      <c r="V708" s="382"/>
      <c r="W708" s="383" t="s">
        <v>53</v>
      </c>
      <c r="X708" s="384"/>
      <c r="Y708" s="384"/>
    </row>
    <row r="709" spans="2:25" ht="13.5" customHeight="1" x14ac:dyDescent="0.15">
      <c r="B709" s="269"/>
      <c r="C709" s="353">
        <v>706</v>
      </c>
      <c r="D709" s="5">
        <v>706</v>
      </c>
      <c r="E709" s="3">
        <v>9</v>
      </c>
      <c r="F709" s="3">
        <v>13</v>
      </c>
      <c r="G709" s="264" t="s">
        <v>6041</v>
      </c>
      <c r="H709" s="127" t="s">
        <v>140</v>
      </c>
      <c r="I709" s="127" t="s">
        <v>68</v>
      </c>
      <c r="J709" s="127"/>
      <c r="K709" s="355" t="s">
        <v>6042</v>
      </c>
      <c r="L709" s="15"/>
      <c r="M709" s="15" t="s">
        <v>28</v>
      </c>
      <c r="N709" s="15"/>
      <c r="O709" s="15" t="s">
        <v>6043</v>
      </c>
      <c r="P709" s="15"/>
      <c r="Q709" s="382"/>
      <c r="R709" s="382"/>
      <c r="S709" s="382" t="s">
        <v>6044</v>
      </c>
      <c r="T709" s="382" t="s">
        <v>6045</v>
      </c>
      <c r="U709" s="382" t="s">
        <v>52</v>
      </c>
      <c r="V709" s="382"/>
      <c r="W709" s="383" t="s">
        <v>53</v>
      </c>
      <c r="X709" s="384"/>
      <c r="Y709" s="384"/>
    </row>
    <row r="710" spans="2:25" ht="13.5" customHeight="1" x14ac:dyDescent="0.15">
      <c r="B710" s="269"/>
      <c r="C710" s="353">
        <v>707</v>
      </c>
      <c r="D710" s="5">
        <v>707</v>
      </c>
      <c r="E710" s="3">
        <v>9</v>
      </c>
      <c r="F710" s="3">
        <v>14</v>
      </c>
      <c r="G710" s="264" t="s">
        <v>6046</v>
      </c>
      <c r="H710" s="127" t="s">
        <v>140</v>
      </c>
      <c r="I710" s="127" t="s">
        <v>68</v>
      </c>
      <c r="J710" s="127"/>
      <c r="K710" s="355" t="s">
        <v>6047</v>
      </c>
      <c r="L710" s="15"/>
      <c r="M710" s="15" t="s">
        <v>28</v>
      </c>
      <c r="N710" s="15"/>
      <c r="O710" s="15" t="s">
        <v>143</v>
      </c>
      <c r="P710" s="15"/>
      <c r="Q710" s="382"/>
      <c r="R710" s="382"/>
      <c r="S710" s="382" t="s">
        <v>47</v>
      </c>
      <c r="T710" s="382" t="s">
        <v>6048</v>
      </c>
      <c r="U710" s="382" t="s">
        <v>50</v>
      </c>
      <c r="V710" s="382"/>
      <c r="W710" s="383" t="s">
        <v>53</v>
      </c>
      <c r="X710" s="384"/>
      <c r="Y710" s="384"/>
    </row>
    <row r="711" spans="2:25" ht="13.5" customHeight="1" x14ac:dyDescent="0.15">
      <c r="B711" s="269"/>
      <c r="C711" s="353">
        <v>708</v>
      </c>
      <c r="D711" s="5">
        <v>708</v>
      </c>
      <c r="E711" s="3">
        <v>9</v>
      </c>
      <c r="F711" s="3">
        <v>14</v>
      </c>
      <c r="G711" s="264" t="s">
        <v>6049</v>
      </c>
      <c r="H711" s="127" t="s">
        <v>140</v>
      </c>
      <c r="I711" s="127" t="s">
        <v>68</v>
      </c>
      <c r="J711" s="127"/>
      <c r="K711" s="355" t="s">
        <v>6050</v>
      </c>
      <c r="L711" s="15"/>
      <c r="M711" s="15" t="s">
        <v>16</v>
      </c>
      <c r="N711" s="15" t="s">
        <v>6051</v>
      </c>
      <c r="O711" s="15" t="s">
        <v>143</v>
      </c>
      <c r="P711" s="15"/>
      <c r="Q711" s="382"/>
      <c r="R711" s="382"/>
      <c r="S711" s="382" t="s">
        <v>6044</v>
      </c>
      <c r="T711" s="382" t="s">
        <v>6052</v>
      </c>
      <c r="U711" s="382" t="s">
        <v>52</v>
      </c>
      <c r="V711" s="382"/>
      <c r="W711" s="383" t="s">
        <v>158</v>
      </c>
      <c r="X711" s="384"/>
      <c r="Y711" s="384"/>
    </row>
    <row r="712" spans="2:25" ht="13.5" customHeight="1" x14ac:dyDescent="0.15">
      <c r="B712" s="269"/>
      <c r="C712" s="353">
        <v>709</v>
      </c>
      <c r="D712" s="5">
        <v>709</v>
      </c>
      <c r="E712" s="3">
        <v>9</v>
      </c>
      <c r="F712" s="3">
        <v>15</v>
      </c>
      <c r="G712" s="264" t="s">
        <v>6053</v>
      </c>
      <c r="H712" s="127" t="s">
        <v>140</v>
      </c>
      <c r="I712" s="127" t="s">
        <v>68</v>
      </c>
      <c r="J712" s="127"/>
      <c r="K712" s="355" t="s">
        <v>6054</v>
      </c>
      <c r="L712" s="15"/>
      <c r="M712" s="15" t="s">
        <v>31</v>
      </c>
      <c r="N712" s="15"/>
      <c r="O712" s="15" t="s">
        <v>6055</v>
      </c>
      <c r="P712" s="15"/>
      <c r="Q712" s="382"/>
      <c r="R712" s="382" t="s">
        <v>6056</v>
      </c>
      <c r="S712" s="382"/>
      <c r="T712" s="382"/>
      <c r="U712" s="382" t="s">
        <v>50</v>
      </c>
      <c r="V712" s="382"/>
      <c r="W712" s="383" t="s">
        <v>53</v>
      </c>
      <c r="X712" s="384"/>
      <c r="Y712" s="384"/>
    </row>
    <row r="713" spans="2:25" ht="13.5" customHeight="1" x14ac:dyDescent="0.15">
      <c r="B713" s="269"/>
      <c r="C713" s="353">
        <v>710</v>
      </c>
      <c r="D713" s="5">
        <v>710</v>
      </c>
      <c r="E713" s="3">
        <v>9</v>
      </c>
      <c r="F713" s="3">
        <v>17</v>
      </c>
      <c r="G713" s="264" t="s">
        <v>6057</v>
      </c>
      <c r="H713" s="127" t="s">
        <v>140</v>
      </c>
      <c r="I713" s="127" t="s">
        <v>68</v>
      </c>
      <c r="J713" s="127"/>
      <c r="K713" s="355" t="s">
        <v>6058</v>
      </c>
      <c r="L713" s="15"/>
      <c r="M713" s="15" t="s">
        <v>6059</v>
      </c>
      <c r="N713" s="15" t="s">
        <v>6060</v>
      </c>
      <c r="O713" s="15" t="s">
        <v>143</v>
      </c>
      <c r="P713" s="15"/>
      <c r="Q713" s="382"/>
      <c r="R713" s="382"/>
      <c r="S713" s="382" t="s">
        <v>6044</v>
      </c>
      <c r="T713" s="382" t="s">
        <v>6045</v>
      </c>
      <c r="U713" s="382" t="s">
        <v>50</v>
      </c>
      <c r="V713" s="382"/>
      <c r="W713" s="383" t="s">
        <v>53</v>
      </c>
      <c r="X713" s="384"/>
      <c r="Y713" s="384"/>
    </row>
    <row r="714" spans="2:25" ht="13.5" customHeight="1" x14ac:dyDescent="0.15">
      <c r="B714" s="269"/>
      <c r="C714" s="353">
        <v>711</v>
      </c>
      <c r="D714" s="5">
        <v>711</v>
      </c>
      <c r="E714" s="3">
        <v>9</v>
      </c>
      <c r="F714" s="3">
        <v>17</v>
      </c>
      <c r="G714" s="264" t="s">
        <v>6061</v>
      </c>
      <c r="H714" s="127" t="s">
        <v>140</v>
      </c>
      <c r="I714" s="127" t="s">
        <v>68</v>
      </c>
      <c r="J714" s="127"/>
      <c r="K714" s="355" t="s">
        <v>6062</v>
      </c>
      <c r="L714" s="15"/>
      <c r="M714" s="15" t="s">
        <v>6063</v>
      </c>
      <c r="N714" s="15"/>
      <c r="O714" s="15" t="s">
        <v>143</v>
      </c>
      <c r="P714" s="15"/>
      <c r="Q714" s="382"/>
      <c r="R714" s="382"/>
      <c r="S714" s="382" t="s">
        <v>6044</v>
      </c>
      <c r="T714" s="382" t="s">
        <v>6045</v>
      </c>
      <c r="U714" s="382" t="s">
        <v>52</v>
      </c>
      <c r="V714" s="382"/>
      <c r="W714" s="383" t="s">
        <v>157</v>
      </c>
      <c r="X714" s="384"/>
      <c r="Y714" s="384"/>
    </row>
    <row r="715" spans="2:25" ht="13.5" customHeight="1" x14ac:dyDescent="0.15">
      <c r="B715" s="269"/>
      <c r="C715" s="353">
        <v>712</v>
      </c>
      <c r="D715" s="5">
        <v>712</v>
      </c>
      <c r="E715" s="378">
        <v>9</v>
      </c>
      <c r="F715" s="378">
        <v>17</v>
      </c>
      <c r="G715" s="385" t="s">
        <v>6064</v>
      </c>
      <c r="H715" s="379" t="s">
        <v>140</v>
      </c>
      <c r="I715" s="379" t="s">
        <v>68</v>
      </c>
      <c r="J715" s="379"/>
      <c r="K715" s="381" t="s">
        <v>6065</v>
      </c>
      <c r="L715" s="382"/>
      <c r="M715" s="382" t="s">
        <v>6063</v>
      </c>
      <c r="N715" s="382" t="s">
        <v>6066</v>
      </c>
      <c r="O715" s="382" t="s">
        <v>143</v>
      </c>
      <c r="P715" s="382"/>
      <c r="Q715" s="382"/>
      <c r="R715" s="382"/>
      <c r="S715" s="382" t="s">
        <v>47</v>
      </c>
      <c r="T715" s="382" t="s">
        <v>6067</v>
      </c>
      <c r="U715" s="382" t="s">
        <v>52</v>
      </c>
      <c r="V715" s="382"/>
      <c r="W715" s="383" t="s">
        <v>53</v>
      </c>
      <c r="X715" s="384"/>
      <c r="Y715" s="384"/>
    </row>
    <row r="716" spans="2:25" ht="13.5" customHeight="1" x14ac:dyDescent="0.15">
      <c r="B716" s="269"/>
      <c r="C716" s="353">
        <v>713</v>
      </c>
      <c r="D716" s="5">
        <v>713</v>
      </c>
      <c r="E716" s="3">
        <v>10</v>
      </c>
      <c r="F716" s="3">
        <v>1</v>
      </c>
      <c r="G716" s="264" t="s">
        <v>6109</v>
      </c>
      <c r="H716" s="3" t="s">
        <v>137</v>
      </c>
      <c r="I716" s="3" t="s">
        <v>6110</v>
      </c>
      <c r="J716" s="3"/>
      <c r="K716" s="15" t="s">
        <v>6111</v>
      </c>
      <c r="L716" s="3"/>
      <c r="M716" s="3" t="s">
        <v>6059</v>
      </c>
      <c r="N716" s="3" t="s">
        <v>6112</v>
      </c>
      <c r="O716" s="3" t="s">
        <v>13</v>
      </c>
      <c r="P716" s="3"/>
      <c r="Q716" s="3"/>
      <c r="R716" s="3" t="s">
        <v>44</v>
      </c>
      <c r="S716" s="3"/>
      <c r="T716" s="386" t="s">
        <v>6113</v>
      </c>
      <c r="U716" s="3" t="s">
        <v>50</v>
      </c>
      <c r="V716" s="3"/>
      <c r="W716" s="280" t="s">
        <v>53</v>
      </c>
      <c r="X716" s="8"/>
      <c r="Y716" s="8"/>
    </row>
    <row r="717" spans="2:25" ht="13.5" customHeight="1" x14ac:dyDescent="0.15">
      <c r="B717" s="269"/>
      <c r="C717" s="353">
        <v>714</v>
      </c>
      <c r="D717" s="5">
        <v>714</v>
      </c>
      <c r="E717" s="3">
        <v>9</v>
      </c>
      <c r="F717" s="3">
        <v>19</v>
      </c>
      <c r="G717" s="264" t="s">
        <v>6043</v>
      </c>
      <c r="H717" s="3" t="s">
        <v>137</v>
      </c>
      <c r="I717" s="3" t="s">
        <v>6114</v>
      </c>
      <c r="J717" s="3"/>
      <c r="K717" s="15" t="s">
        <v>6115</v>
      </c>
      <c r="L717" s="3"/>
      <c r="M717" s="3" t="s">
        <v>6059</v>
      </c>
      <c r="N717" s="3" t="s">
        <v>6060</v>
      </c>
      <c r="O717" s="3" t="s">
        <v>13</v>
      </c>
      <c r="P717" s="3"/>
      <c r="Q717" s="3"/>
      <c r="R717" s="3" t="s">
        <v>44</v>
      </c>
      <c r="S717" s="3"/>
      <c r="T717" s="386" t="s">
        <v>6045</v>
      </c>
      <c r="U717" s="3" t="s">
        <v>50</v>
      </c>
      <c r="V717" s="3"/>
      <c r="W717" s="280" t="s">
        <v>6116</v>
      </c>
      <c r="X717" s="8"/>
      <c r="Y717" s="8"/>
    </row>
    <row r="718" spans="2:25" ht="13.5" customHeight="1" x14ac:dyDescent="0.15">
      <c r="B718" s="269"/>
      <c r="C718" s="353">
        <v>715</v>
      </c>
      <c r="D718" s="5">
        <v>715</v>
      </c>
      <c r="E718" s="3">
        <v>9</v>
      </c>
      <c r="F718" s="3">
        <v>14</v>
      </c>
      <c r="G718" s="264" t="s">
        <v>6043</v>
      </c>
      <c r="H718" s="3" t="s">
        <v>137</v>
      </c>
      <c r="I718" s="3" t="s">
        <v>601</v>
      </c>
      <c r="J718" s="3"/>
      <c r="K718" s="15" t="s">
        <v>6117</v>
      </c>
      <c r="L718" s="3"/>
      <c r="M718" s="3" t="s">
        <v>6059</v>
      </c>
      <c r="N718" s="3" t="s">
        <v>6086</v>
      </c>
      <c r="O718" s="3" t="s">
        <v>13</v>
      </c>
      <c r="P718" s="3"/>
      <c r="Q718" s="3"/>
      <c r="R718" s="3" t="s">
        <v>6056</v>
      </c>
      <c r="S718" s="3"/>
      <c r="T718" s="386"/>
      <c r="U718" s="3" t="s">
        <v>6124</v>
      </c>
      <c r="V718" s="3"/>
      <c r="W718" s="280" t="s">
        <v>6118</v>
      </c>
      <c r="X718" s="8"/>
      <c r="Y718" s="8"/>
    </row>
    <row r="719" spans="2:25" ht="13.5" customHeight="1" x14ac:dyDescent="0.15">
      <c r="B719" s="269"/>
      <c r="C719" s="353">
        <v>716</v>
      </c>
      <c r="D719" s="5">
        <v>716</v>
      </c>
      <c r="E719" s="3">
        <v>9</v>
      </c>
      <c r="F719" s="3">
        <v>20</v>
      </c>
      <c r="G719" s="264" t="s">
        <v>6119</v>
      </c>
      <c r="H719" s="3" t="s">
        <v>140</v>
      </c>
      <c r="I719" s="3" t="s">
        <v>68</v>
      </c>
      <c r="J719" s="3"/>
      <c r="K719" s="15" t="s">
        <v>6120</v>
      </c>
      <c r="L719" s="3"/>
      <c r="M719" s="15" t="s">
        <v>30</v>
      </c>
      <c r="N719" s="15" t="s">
        <v>6121</v>
      </c>
      <c r="O719" s="15" t="s">
        <v>143</v>
      </c>
      <c r="P719" s="15"/>
      <c r="Q719" s="15"/>
      <c r="R719" s="15"/>
      <c r="S719" s="15" t="s">
        <v>6122</v>
      </c>
      <c r="T719" s="15" t="s">
        <v>6123</v>
      </c>
      <c r="U719" s="15" t="s">
        <v>52</v>
      </c>
      <c r="V719" s="15" t="s">
        <v>6125</v>
      </c>
      <c r="W719" s="129" t="s">
        <v>6118</v>
      </c>
      <c r="X719" s="204"/>
      <c r="Y719" s="377"/>
    </row>
    <row r="720" spans="2:25" ht="13.5" customHeight="1" x14ac:dyDescent="0.15">
      <c r="B720" s="269"/>
      <c r="C720" s="353">
        <v>717</v>
      </c>
      <c r="D720" s="5">
        <v>717</v>
      </c>
      <c r="E720" s="3">
        <v>9</v>
      </c>
      <c r="F720" s="3">
        <v>20</v>
      </c>
      <c r="G720" s="264" t="s">
        <v>6126</v>
      </c>
      <c r="H720" s="127" t="s">
        <v>140</v>
      </c>
      <c r="I720" s="127" t="s">
        <v>68</v>
      </c>
      <c r="J720" s="127"/>
      <c r="K720" s="355" t="s">
        <v>6127</v>
      </c>
      <c r="L720" s="15"/>
      <c r="M720" s="15" t="s">
        <v>6069</v>
      </c>
      <c r="N720" s="15"/>
      <c r="O720" s="15" t="s">
        <v>13</v>
      </c>
      <c r="P720" s="15"/>
      <c r="Q720" s="382"/>
      <c r="R720" s="382" t="s">
        <v>6056</v>
      </c>
      <c r="S720" s="382"/>
      <c r="T720" s="382" t="s">
        <v>6106</v>
      </c>
      <c r="U720" s="382" t="s">
        <v>50</v>
      </c>
      <c r="V720" s="382"/>
      <c r="W720" s="383" t="s">
        <v>53</v>
      </c>
      <c r="X720" s="384"/>
      <c r="Y720" s="384"/>
    </row>
    <row r="721" spans="2:25" ht="13.5" customHeight="1" x14ac:dyDescent="0.15">
      <c r="B721" s="269"/>
      <c r="C721" s="353">
        <v>718</v>
      </c>
      <c r="D721" s="5">
        <v>718</v>
      </c>
      <c r="E721" s="3">
        <v>9</v>
      </c>
      <c r="F721" s="3">
        <v>23</v>
      </c>
      <c r="G721" s="264" t="s">
        <v>6128</v>
      </c>
      <c r="H721" s="127" t="s">
        <v>140</v>
      </c>
      <c r="I721" s="127" t="s">
        <v>68</v>
      </c>
      <c r="J721" s="127"/>
      <c r="K721" s="355" t="s">
        <v>6129</v>
      </c>
      <c r="L721" s="15"/>
      <c r="M721" s="15" t="s">
        <v>6069</v>
      </c>
      <c r="N721" s="15"/>
      <c r="O721" s="15" t="s">
        <v>13</v>
      </c>
      <c r="P721" s="15"/>
      <c r="Q721" s="382"/>
      <c r="R721" s="382" t="s">
        <v>6056</v>
      </c>
      <c r="S721" s="382"/>
      <c r="T721" s="382"/>
      <c r="U721" s="382" t="s">
        <v>6130</v>
      </c>
      <c r="V721" s="382"/>
      <c r="W721" s="383" t="s">
        <v>53</v>
      </c>
      <c r="X721" s="384"/>
      <c r="Y721" s="384"/>
    </row>
    <row r="722" spans="2:25" ht="13.5" customHeight="1" x14ac:dyDescent="0.15">
      <c r="B722" s="269"/>
      <c r="C722" s="353">
        <v>719</v>
      </c>
      <c r="D722" s="5">
        <v>719</v>
      </c>
      <c r="E722" s="3">
        <v>9</v>
      </c>
      <c r="F722" s="3">
        <v>21</v>
      </c>
      <c r="G722" s="264" t="s">
        <v>6131</v>
      </c>
      <c r="H722" s="127" t="s">
        <v>140</v>
      </c>
      <c r="I722" s="127" t="s">
        <v>68</v>
      </c>
      <c r="J722" s="127"/>
      <c r="K722" s="355" t="s">
        <v>6132</v>
      </c>
      <c r="L722" s="15"/>
      <c r="M722" s="15" t="s">
        <v>6133</v>
      </c>
      <c r="N722" s="15"/>
      <c r="O722" s="15" t="s">
        <v>6043</v>
      </c>
      <c r="P722" s="15"/>
      <c r="Q722" s="382"/>
      <c r="R722" s="382" t="s">
        <v>6059</v>
      </c>
      <c r="S722" s="382"/>
      <c r="T722" s="382" t="s">
        <v>6134</v>
      </c>
      <c r="U722" s="382" t="s">
        <v>50</v>
      </c>
      <c r="V722" s="382"/>
      <c r="W722" s="129" t="s">
        <v>53</v>
      </c>
      <c r="X722" s="384"/>
      <c r="Y722" s="384"/>
    </row>
    <row r="723" spans="2:25" ht="13.5" customHeight="1" x14ac:dyDescent="0.15">
      <c r="B723" s="269"/>
      <c r="C723" s="353">
        <v>720</v>
      </c>
      <c r="D723" s="5">
        <v>720</v>
      </c>
      <c r="E723" s="3">
        <v>9</v>
      </c>
      <c r="F723" s="3">
        <v>22</v>
      </c>
      <c r="G723" s="264" t="s">
        <v>6064</v>
      </c>
      <c r="H723" s="127" t="s">
        <v>140</v>
      </c>
      <c r="I723" s="127" t="s">
        <v>68</v>
      </c>
      <c r="J723" s="127"/>
      <c r="K723" s="355" t="s">
        <v>6120</v>
      </c>
      <c r="L723" s="15"/>
      <c r="M723" s="15" t="s">
        <v>29</v>
      </c>
      <c r="N723" s="15"/>
      <c r="O723" s="15" t="s">
        <v>143</v>
      </c>
      <c r="P723" s="15"/>
      <c r="Q723" s="382"/>
      <c r="R723" s="382"/>
      <c r="S723" s="382" t="s">
        <v>6044</v>
      </c>
      <c r="T723" s="382"/>
      <c r="U723" s="382" t="s">
        <v>51</v>
      </c>
      <c r="V723" s="382"/>
      <c r="W723" s="383" t="s">
        <v>158</v>
      </c>
      <c r="X723" s="384"/>
      <c r="Y723" s="384"/>
    </row>
    <row r="724" spans="2:25" ht="13.5" customHeight="1" x14ac:dyDescent="0.15">
      <c r="B724" s="269"/>
      <c r="C724" s="353">
        <v>721</v>
      </c>
      <c r="D724" s="5">
        <v>721</v>
      </c>
      <c r="E724" s="3">
        <v>9</v>
      </c>
      <c r="F724" s="3">
        <v>21</v>
      </c>
      <c r="G724" s="264" t="s">
        <v>6135</v>
      </c>
      <c r="H724" s="127" t="s">
        <v>140</v>
      </c>
      <c r="I724" s="127" t="s">
        <v>68</v>
      </c>
      <c r="J724" s="127"/>
      <c r="K724" s="355" t="s">
        <v>6136</v>
      </c>
      <c r="L724" s="15"/>
      <c r="M724" s="15" t="s">
        <v>6081</v>
      </c>
      <c r="N724" s="15"/>
      <c r="O724" s="15" t="s">
        <v>13</v>
      </c>
      <c r="P724" s="15"/>
      <c r="Q724" s="382"/>
      <c r="R724" s="382" t="s">
        <v>44</v>
      </c>
      <c r="S724" s="382"/>
      <c r="T724" s="382" t="s">
        <v>6137</v>
      </c>
      <c r="U724" s="382" t="s">
        <v>50</v>
      </c>
      <c r="V724" s="382"/>
      <c r="W724" s="383" t="s">
        <v>53</v>
      </c>
      <c r="X724" s="384"/>
      <c r="Y724" s="384"/>
    </row>
    <row r="725" spans="2:25" ht="13.5" customHeight="1" x14ac:dyDescent="0.15">
      <c r="B725" s="269"/>
      <c r="C725" s="353">
        <v>722</v>
      </c>
      <c r="D725" s="5">
        <v>722</v>
      </c>
      <c r="E725" s="3">
        <v>9</v>
      </c>
      <c r="F725" s="3">
        <v>15</v>
      </c>
      <c r="G725" s="264" t="s">
        <v>6138</v>
      </c>
      <c r="H725" s="127" t="s">
        <v>140</v>
      </c>
      <c r="I725" s="127" t="s">
        <v>68</v>
      </c>
      <c r="J725" s="127"/>
      <c r="K725" s="355" t="s">
        <v>6139</v>
      </c>
      <c r="L725" s="15"/>
      <c r="M725" s="15" t="s">
        <v>16</v>
      </c>
      <c r="N725" s="15" t="s">
        <v>6140</v>
      </c>
      <c r="O725" s="15" t="s">
        <v>6043</v>
      </c>
      <c r="P725" s="15"/>
      <c r="Q725" s="382"/>
      <c r="R725" s="382"/>
      <c r="S725" s="382" t="s">
        <v>6044</v>
      </c>
      <c r="T725" s="382" t="s">
        <v>6045</v>
      </c>
      <c r="U725" s="382" t="s">
        <v>50</v>
      </c>
      <c r="V725" s="382"/>
      <c r="W725" s="383" t="s">
        <v>53</v>
      </c>
      <c r="X725" s="384"/>
      <c r="Y725" s="384"/>
    </row>
    <row r="726" spans="2:25" ht="13.5" customHeight="1" x14ac:dyDescent="0.15">
      <c r="B726" s="269"/>
      <c r="C726" s="353">
        <v>723</v>
      </c>
      <c r="D726" s="5">
        <v>723</v>
      </c>
      <c r="E726" s="3">
        <v>9</v>
      </c>
      <c r="F726" s="3">
        <v>25</v>
      </c>
      <c r="G726" s="264" t="s">
        <v>6141</v>
      </c>
      <c r="H726" s="127" t="s">
        <v>140</v>
      </c>
      <c r="I726" s="127" t="s">
        <v>68</v>
      </c>
      <c r="J726" s="127"/>
      <c r="K726" s="355" t="s">
        <v>6142</v>
      </c>
      <c r="L726" s="15"/>
      <c r="M726" s="15" t="s">
        <v>6069</v>
      </c>
      <c r="N726" s="15"/>
      <c r="O726" s="15" t="s">
        <v>6055</v>
      </c>
      <c r="P726" s="15"/>
      <c r="Q726" s="382"/>
      <c r="R726" s="382" t="s">
        <v>6056</v>
      </c>
      <c r="S726" s="382"/>
      <c r="T726" s="382" t="s">
        <v>6071</v>
      </c>
      <c r="U726" s="382" t="s">
        <v>50</v>
      </c>
      <c r="V726" s="382"/>
      <c r="W726" s="383" t="s">
        <v>53</v>
      </c>
      <c r="X726" s="384"/>
      <c r="Y726" s="384"/>
    </row>
    <row r="727" spans="2:25" ht="13.5" customHeight="1" x14ac:dyDescent="0.15">
      <c r="B727" s="269"/>
      <c r="C727" s="353">
        <v>724</v>
      </c>
      <c r="D727" s="5">
        <v>724</v>
      </c>
      <c r="E727" s="3">
        <v>9</v>
      </c>
      <c r="F727" s="3">
        <v>25</v>
      </c>
      <c r="G727" s="264" t="s">
        <v>6109</v>
      </c>
      <c r="H727" s="127" t="s">
        <v>140</v>
      </c>
      <c r="I727" s="127" t="s">
        <v>68</v>
      </c>
      <c r="J727" s="127"/>
      <c r="K727" s="355" t="s">
        <v>6143</v>
      </c>
      <c r="L727" s="15"/>
      <c r="M727" s="15" t="s">
        <v>31</v>
      </c>
      <c r="N727" s="15"/>
      <c r="O727" s="15" t="s">
        <v>13</v>
      </c>
      <c r="P727" s="15"/>
      <c r="Q727" s="382"/>
      <c r="R727" s="382" t="s">
        <v>6056</v>
      </c>
      <c r="S727" s="382"/>
      <c r="T727" s="382" t="s">
        <v>6144</v>
      </c>
      <c r="U727" s="382" t="s">
        <v>50</v>
      </c>
      <c r="V727" s="382"/>
      <c r="W727" s="383" t="s">
        <v>53</v>
      </c>
      <c r="X727" s="384"/>
      <c r="Y727" s="384"/>
    </row>
    <row r="728" spans="2:25" ht="13.5" customHeight="1" x14ac:dyDescent="0.15">
      <c r="B728" s="269"/>
      <c r="C728" s="353">
        <v>725</v>
      </c>
      <c r="D728" s="5">
        <v>725</v>
      </c>
      <c r="E728" s="3">
        <v>9</v>
      </c>
      <c r="F728" s="3">
        <v>30</v>
      </c>
      <c r="G728" s="264" t="s">
        <v>6043</v>
      </c>
      <c r="H728" s="127" t="s">
        <v>137</v>
      </c>
      <c r="I728" s="127" t="s">
        <v>6110</v>
      </c>
      <c r="J728" s="127"/>
      <c r="K728" s="355" t="s">
        <v>6145</v>
      </c>
      <c r="L728" s="15"/>
      <c r="M728" s="15" t="s">
        <v>6063</v>
      </c>
      <c r="N728" s="15"/>
      <c r="O728" s="15" t="s">
        <v>143</v>
      </c>
      <c r="P728" s="15"/>
      <c r="Q728" s="382"/>
      <c r="R728" s="382" t="s">
        <v>44</v>
      </c>
      <c r="S728" s="382"/>
      <c r="T728" s="382" t="s">
        <v>6146</v>
      </c>
      <c r="U728" s="382" t="s">
        <v>50</v>
      </c>
      <c r="V728" s="382"/>
      <c r="W728" s="383" t="s">
        <v>53</v>
      </c>
      <c r="X728" s="384"/>
      <c r="Y728" s="384"/>
    </row>
    <row r="729" spans="2:25" ht="13.5" customHeight="1" x14ac:dyDescent="0.15">
      <c r="B729" s="269"/>
      <c r="C729" s="353">
        <v>726</v>
      </c>
      <c r="D729" s="5">
        <v>726</v>
      </c>
      <c r="E729" s="3">
        <v>9</v>
      </c>
      <c r="F729" s="3">
        <v>10</v>
      </c>
      <c r="G729" s="264" t="s">
        <v>6147</v>
      </c>
      <c r="H729" s="127" t="s">
        <v>138</v>
      </c>
      <c r="I729" s="127" t="s">
        <v>6148</v>
      </c>
      <c r="J729" s="127"/>
      <c r="K729" s="355" t="s">
        <v>6149</v>
      </c>
      <c r="L729" s="15"/>
      <c r="M729" s="15" t="s">
        <v>6063</v>
      </c>
      <c r="N729" s="15" t="s">
        <v>6150</v>
      </c>
      <c r="O729" s="15" t="s">
        <v>6043</v>
      </c>
      <c r="P729" s="15"/>
      <c r="Q729" s="382"/>
      <c r="R729" s="382"/>
      <c r="S729" s="382" t="s">
        <v>47</v>
      </c>
      <c r="T729" s="382" t="s">
        <v>6151</v>
      </c>
      <c r="U729" s="382" t="s">
        <v>50</v>
      </c>
      <c r="V729" s="382"/>
      <c r="W729" s="383" t="s">
        <v>53</v>
      </c>
      <c r="X729" s="384"/>
      <c r="Y729" s="384"/>
    </row>
    <row r="730" spans="2:25" ht="13.5" customHeight="1" x14ac:dyDescent="0.15">
      <c r="B730" s="269"/>
      <c r="C730" s="353">
        <v>727</v>
      </c>
      <c r="D730" s="5">
        <v>727</v>
      </c>
      <c r="E730" s="3">
        <v>9</v>
      </c>
      <c r="F730" s="3">
        <v>11</v>
      </c>
      <c r="G730" s="264" t="s">
        <v>6152</v>
      </c>
      <c r="H730" s="127" t="s">
        <v>138</v>
      </c>
      <c r="I730" s="127" t="s">
        <v>6153</v>
      </c>
      <c r="J730" s="127"/>
      <c r="K730" s="355" t="s">
        <v>6154</v>
      </c>
      <c r="L730" s="15"/>
      <c r="M730" s="15" t="s">
        <v>6059</v>
      </c>
      <c r="N730" s="15" t="s">
        <v>6155</v>
      </c>
      <c r="O730" s="15" t="s">
        <v>143</v>
      </c>
      <c r="P730" s="15"/>
      <c r="Q730" s="382"/>
      <c r="R730" s="382"/>
      <c r="S730" s="382" t="s">
        <v>6044</v>
      </c>
      <c r="T730" s="382" t="s">
        <v>6156</v>
      </c>
      <c r="U730" s="382" t="s">
        <v>52</v>
      </c>
      <c r="V730" s="382"/>
      <c r="W730" s="383" t="s">
        <v>53</v>
      </c>
      <c r="X730" s="384"/>
      <c r="Y730" s="384"/>
    </row>
    <row r="731" spans="2:25" ht="13.5" customHeight="1" x14ac:dyDescent="0.15">
      <c r="B731" s="269"/>
      <c r="C731" s="353">
        <v>728</v>
      </c>
      <c r="D731" s="5">
        <v>728</v>
      </c>
      <c r="E731" s="3">
        <v>9</v>
      </c>
      <c r="F731" s="3">
        <v>14</v>
      </c>
      <c r="G731" s="264" t="s">
        <v>6157</v>
      </c>
      <c r="H731" s="127" t="s">
        <v>138</v>
      </c>
      <c r="I731" s="127" t="s">
        <v>6148</v>
      </c>
      <c r="J731" s="127"/>
      <c r="K731" s="355" t="s">
        <v>6158</v>
      </c>
      <c r="L731" s="15"/>
      <c r="M731" s="15" t="s">
        <v>6059</v>
      </c>
      <c r="N731" s="15" t="s">
        <v>6159</v>
      </c>
      <c r="O731" s="15" t="s">
        <v>11</v>
      </c>
      <c r="P731" s="15"/>
      <c r="Q731" s="382"/>
      <c r="R731" s="382" t="s">
        <v>6056</v>
      </c>
      <c r="S731" s="382"/>
      <c r="T731" s="382" t="s">
        <v>6160</v>
      </c>
      <c r="U731" s="382" t="s">
        <v>50</v>
      </c>
      <c r="V731" s="382"/>
      <c r="W731" s="383" t="s">
        <v>53</v>
      </c>
      <c r="X731" s="384"/>
      <c r="Y731" s="384"/>
    </row>
    <row r="732" spans="2:25" ht="13.5" customHeight="1" x14ac:dyDescent="0.15">
      <c r="B732" s="269"/>
      <c r="C732" s="353">
        <v>729</v>
      </c>
      <c r="D732" s="5">
        <v>729</v>
      </c>
      <c r="E732" s="3">
        <v>9</v>
      </c>
      <c r="F732" s="3">
        <v>14</v>
      </c>
      <c r="G732" s="264" t="s">
        <v>6161</v>
      </c>
      <c r="H732" s="127" t="s">
        <v>138</v>
      </c>
      <c r="I732" s="127" t="s">
        <v>6148</v>
      </c>
      <c r="J732" s="127"/>
      <c r="K732" s="355" t="s">
        <v>6162</v>
      </c>
      <c r="L732" s="15"/>
      <c r="M732" s="15" t="s">
        <v>6059</v>
      </c>
      <c r="N732" s="15" t="s">
        <v>6163</v>
      </c>
      <c r="O732" s="15" t="s">
        <v>13</v>
      </c>
      <c r="P732" s="15"/>
      <c r="Q732" s="382"/>
      <c r="R732" s="382" t="s">
        <v>6056</v>
      </c>
      <c r="S732" s="382"/>
      <c r="T732" s="382" t="s">
        <v>6071</v>
      </c>
      <c r="U732" s="382" t="s">
        <v>50</v>
      </c>
      <c r="V732" s="382"/>
      <c r="W732" s="383" t="s">
        <v>158</v>
      </c>
      <c r="X732" s="384"/>
      <c r="Y732" s="384"/>
    </row>
    <row r="733" spans="2:25" ht="13.5" customHeight="1" x14ac:dyDescent="0.15">
      <c r="B733" s="269"/>
      <c r="C733" s="353">
        <v>730</v>
      </c>
      <c r="D733" s="5">
        <v>730</v>
      </c>
      <c r="E733" s="3">
        <v>9</v>
      </c>
      <c r="F733" s="3">
        <v>17</v>
      </c>
      <c r="G733" s="264" t="s">
        <v>6164</v>
      </c>
      <c r="H733" s="127" t="s">
        <v>138</v>
      </c>
      <c r="I733" s="127" t="s">
        <v>6148</v>
      </c>
      <c r="J733" s="127"/>
      <c r="K733" s="355" t="s">
        <v>6165</v>
      </c>
      <c r="L733" s="15"/>
      <c r="M733" s="15" t="s">
        <v>6059</v>
      </c>
      <c r="N733" s="15" t="s">
        <v>6045</v>
      </c>
      <c r="O733" s="15" t="s">
        <v>6043</v>
      </c>
      <c r="P733" s="15"/>
      <c r="Q733" s="382"/>
      <c r="R733" s="382"/>
      <c r="S733" s="382" t="s">
        <v>6044</v>
      </c>
      <c r="T733" s="382" t="s">
        <v>6045</v>
      </c>
      <c r="U733" s="382" t="s">
        <v>50</v>
      </c>
      <c r="V733" s="382"/>
      <c r="W733" s="383" t="s">
        <v>53</v>
      </c>
      <c r="X733" s="384"/>
      <c r="Y733" s="384"/>
    </row>
    <row r="734" spans="2:25" ht="13.5" customHeight="1" x14ac:dyDescent="0.15">
      <c r="B734" s="269"/>
      <c r="C734" s="353">
        <v>731</v>
      </c>
      <c r="D734" s="5">
        <v>731</v>
      </c>
      <c r="E734" s="3">
        <v>9</v>
      </c>
      <c r="F734" s="3">
        <v>17</v>
      </c>
      <c r="G734" s="264" t="s">
        <v>6166</v>
      </c>
      <c r="H734" s="127" t="s">
        <v>138</v>
      </c>
      <c r="I734" s="127" t="s">
        <v>6148</v>
      </c>
      <c r="J734" s="127"/>
      <c r="K734" s="355" t="s">
        <v>6167</v>
      </c>
      <c r="L734" s="15"/>
      <c r="M734" s="15" t="s">
        <v>6059</v>
      </c>
      <c r="N734" s="15" t="s">
        <v>6163</v>
      </c>
      <c r="O734" s="15" t="s">
        <v>13</v>
      </c>
      <c r="P734" s="15"/>
      <c r="Q734" s="382"/>
      <c r="R734" s="382" t="s">
        <v>6056</v>
      </c>
      <c r="S734" s="382"/>
      <c r="T734" s="382" t="s">
        <v>6071</v>
      </c>
      <c r="U734" s="382" t="s">
        <v>50</v>
      </c>
      <c r="V734" s="382"/>
      <c r="W734" s="383" t="s">
        <v>53</v>
      </c>
      <c r="X734" s="384"/>
      <c r="Y734" s="384"/>
    </row>
    <row r="735" spans="2:25" ht="13.5" customHeight="1" x14ac:dyDescent="0.15">
      <c r="B735" s="269"/>
      <c r="C735" s="353">
        <v>732</v>
      </c>
      <c r="D735" s="5">
        <v>732</v>
      </c>
      <c r="E735" s="3">
        <v>9</v>
      </c>
      <c r="F735" s="3">
        <v>17</v>
      </c>
      <c r="G735" s="264" t="s">
        <v>6168</v>
      </c>
      <c r="H735" s="127" t="s">
        <v>138</v>
      </c>
      <c r="I735" s="127" t="s">
        <v>6153</v>
      </c>
      <c r="J735" s="127"/>
      <c r="K735" s="355" t="s">
        <v>6169</v>
      </c>
      <c r="L735" s="15"/>
      <c r="M735" s="15" t="s">
        <v>6059</v>
      </c>
      <c r="N735" s="15" t="s">
        <v>6170</v>
      </c>
      <c r="O735" s="15"/>
      <c r="P735" s="15" t="s">
        <v>40</v>
      </c>
      <c r="Q735" s="382"/>
      <c r="R735" s="382" t="s">
        <v>6056</v>
      </c>
      <c r="S735" s="382"/>
      <c r="T735" s="382" t="s">
        <v>6071</v>
      </c>
      <c r="U735" s="382" t="s">
        <v>50</v>
      </c>
      <c r="V735" s="382"/>
      <c r="W735" s="383" t="s">
        <v>53</v>
      </c>
      <c r="X735" s="384"/>
      <c r="Y735" s="384"/>
    </row>
    <row r="736" spans="2:25" ht="13.5" customHeight="1" x14ac:dyDescent="0.15">
      <c r="B736" s="269"/>
      <c r="C736" s="353">
        <v>733</v>
      </c>
      <c r="D736" s="5">
        <v>733</v>
      </c>
      <c r="E736" s="3">
        <v>9</v>
      </c>
      <c r="F736" s="3">
        <v>19</v>
      </c>
      <c r="G736" s="264" t="s">
        <v>6138</v>
      </c>
      <c r="H736" s="127" t="s">
        <v>138</v>
      </c>
      <c r="I736" s="127" t="s">
        <v>6148</v>
      </c>
      <c r="J736" s="127"/>
      <c r="K736" s="355" t="s">
        <v>6171</v>
      </c>
      <c r="L736" s="15"/>
      <c r="M736" s="15" t="s">
        <v>6059</v>
      </c>
      <c r="N736" s="15" t="s">
        <v>6172</v>
      </c>
      <c r="O736" s="15" t="s">
        <v>143</v>
      </c>
      <c r="P736" s="15"/>
      <c r="Q736" s="382"/>
      <c r="R736" s="382"/>
      <c r="S736" s="382" t="s">
        <v>6044</v>
      </c>
      <c r="T736" s="382" t="s">
        <v>6173</v>
      </c>
      <c r="U736" s="382" t="s">
        <v>50</v>
      </c>
      <c r="V736" s="382"/>
      <c r="W736" s="383" t="s">
        <v>53</v>
      </c>
      <c r="X736" s="384"/>
      <c r="Y736" s="384"/>
    </row>
    <row r="737" spans="2:25" ht="13.5" customHeight="1" x14ac:dyDescent="0.15">
      <c r="B737" s="269"/>
      <c r="C737" s="353">
        <v>734</v>
      </c>
      <c r="D737" s="5">
        <v>734</v>
      </c>
      <c r="E737" s="3">
        <v>9</v>
      </c>
      <c r="F737" s="3">
        <v>20</v>
      </c>
      <c r="G737" s="264" t="s">
        <v>6174</v>
      </c>
      <c r="H737" s="127" t="s">
        <v>138</v>
      </c>
      <c r="I737" s="127" t="s">
        <v>6148</v>
      </c>
      <c r="J737" s="127"/>
      <c r="K737" s="355" t="s">
        <v>6175</v>
      </c>
      <c r="L737" s="15"/>
      <c r="M737" s="15" t="s">
        <v>6081</v>
      </c>
      <c r="N737" s="15"/>
      <c r="O737" s="15" t="s">
        <v>13</v>
      </c>
      <c r="P737" s="15"/>
      <c r="Q737" s="382"/>
      <c r="R737" s="382" t="s">
        <v>6056</v>
      </c>
      <c r="S737" s="382"/>
      <c r="T737" s="382" t="s">
        <v>6071</v>
      </c>
      <c r="U737" s="382" t="s">
        <v>50</v>
      </c>
      <c r="V737" s="382"/>
      <c r="W737" s="383" t="s">
        <v>53</v>
      </c>
      <c r="X737" s="384"/>
      <c r="Y737" s="384"/>
    </row>
    <row r="738" spans="2:25" ht="13.5" customHeight="1" x14ac:dyDescent="0.15">
      <c r="B738" s="269"/>
      <c r="C738" s="353">
        <v>735</v>
      </c>
      <c r="D738" s="5">
        <v>735</v>
      </c>
      <c r="E738" s="3">
        <v>9</v>
      </c>
      <c r="F738" s="3">
        <v>27</v>
      </c>
      <c r="G738" s="264" t="s">
        <v>6176</v>
      </c>
      <c r="H738" s="127" t="s">
        <v>138</v>
      </c>
      <c r="I738" s="127" t="s">
        <v>6153</v>
      </c>
      <c r="J738" s="127"/>
      <c r="K738" s="355" t="s">
        <v>6177</v>
      </c>
      <c r="L738" s="15"/>
      <c r="M738" s="15" t="s">
        <v>6059</v>
      </c>
      <c r="N738" s="15" t="s">
        <v>6173</v>
      </c>
      <c r="O738" s="15" t="s">
        <v>12</v>
      </c>
      <c r="P738" s="15"/>
      <c r="Q738" s="382"/>
      <c r="R738" s="382" t="s">
        <v>44</v>
      </c>
      <c r="S738" s="382"/>
      <c r="T738" s="382" t="s">
        <v>6178</v>
      </c>
      <c r="U738" s="382" t="s">
        <v>52</v>
      </c>
      <c r="V738" s="382" t="s">
        <v>6179</v>
      </c>
      <c r="W738" s="383" t="s">
        <v>53</v>
      </c>
      <c r="X738" s="384"/>
      <c r="Y738" s="384"/>
    </row>
    <row r="739" spans="2:25" ht="13.5" customHeight="1" x14ac:dyDescent="0.15">
      <c r="B739" s="269"/>
      <c r="C739" s="353">
        <v>736</v>
      </c>
      <c r="D739" s="5">
        <v>736</v>
      </c>
      <c r="E739" s="3">
        <v>9</v>
      </c>
      <c r="F739" s="3">
        <v>29</v>
      </c>
      <c r="G739" s="264" t="s">
        <v>6180</v>
      </c>
      <c r="H739" s="127" t="s">
        <v>6181</v>
      </c>
      <c r="I739" s="127" t="s">
        <v>6148</v>
      </c>
      <c r="J739" s="127"/>
      <c r="K739" s="355" t="s">
        <v>6175</v>
      </c>
      <c r="L739" s="15"/>
      <c r="M739" s="15" t="s">
        <v>6059</v>
      </c>
      <c r="N739" s="15" t="s">
        <v>6045</v>
      </c>
      <c r="O739" s="15" t="s">
        <v>143</v>
      </c>
      <c r="P739" s="15"/>
      <c r="Q739" s="382"/>
      <c r="R739" s="382"/>
      <c r="S739" s="382" t="s">
        <v>6044</v>
      </c>
      <c r="T739" s="382" t="s">
        <v>6045</v>
      </c>
      <c r="U739" s="382" t="s">
        <v>50</v>
      </c>
      <c r="V739" s="382"/>
      <c r="W739" s="383" t="s">
        <v>53</v>
      </c>
      <c r="X739" s="384"/>
      <c r="Y739" s="384"/>
    </row>
    <row r="740" spans="2:25" ht="13.5" customHeight="1" x14ac:dyDescent="0.15">
      <c r="B740" s="269"/>
      <c r="C740" s="353">
        <v>737</v>
      </c>
      <c r="D740" s="5">
        <v>737</v>
      </c>
      <c r="E740" s="3">
        <v>9</v>
      </c>
      <c r="F740" s="3">
        <v>30</v>
      </c>
      <c r="G740" s="264" t="s">
        <v>6182</v>
      </c>
      <c r="H740" s="127" t="s">
        <v>138</v>
      </c>
      <c r="I740" s="127" t="s">
        <v>6148</v>
      </c>
      <c r="J740" s="127"/>
      <c r="K740" s="355" t="s">
        <v>6167</v>
      </c>
      <c r="L740" s="15"/>
      <c r="M740" s="15" t="s">
        <v>6081</v>
      </c>
      <c r="N740" s="15"/>
      <c r="O740" s="15" t="s">
        <v>13</v>
      </c>
      <c r="P740" s="15"/>
      <c r="Q740" s="382"/>
      <c r="R740" s="382" t="s">
        <v>6056</v>
      </c>
      <c r="S740" s="382"/>
      <c r="T740" s="382" t="s">
        <v>6071</v>
      </c>
      <c r="U740" s="382" t="s">
        <v>50</v>
      </c>
      <c r="V740" s="382"/>
      <c r="W740" s="383" t="s">
        <v>53</v>
      </c>
      <c r="X740" s="384"/>
      <c r="Y740" s="384"/>
    </row>
    <row r="741" spans="2:25" ht="13.5" customHeight="1" x14ac:dyDescent="0.15">
      <c r="B741" s="269"/>
      <c r="C741" s="353">
        <v>738</v>
      </c>
      <c r="D741" s="5">
        <v>738</v>
      </c>
      <c r="E741" s="3">
        <v>10</v>
      </c>
      <c r="F741" s="3">
        <v>1</v>
      </c>
      <c r="G741" s="264" t="s">
        <v>6072</v>
      </c>
      <c r="H741" s="127" t="s">
        <v>138</v>
      </c>
      <c r="I741" s="127" t="s">
        <v>6148</v>
      </c>
      <c r="J741" s="127"/>
      <c r="K741" s="355" t="s">
        <v>6183</v>
      </c>
      <c r="L741" s="15"/>
      <c r="M741" s="15" t="s">
        <v>6081</v>
      </c>
      <c r="N741" s="15"/>
      <c r="O741" s="15" t="s">
        <v>143</v>
      </c>
      <c r="P741" s="15"/>
      <c r="Q741" s="382"/>
      <c r="R741" s="382"/>
      <c r="S741" s="382" t="s">
        <v>6044</v>
      </c>
      <c r="T741" s="382"/>
      <c r="U741" s="382" t="s">
        <v>50</v>
      </c>
      <c r="V741" s="382"/>
      <c r="W741" s="383" t="s">
        <v>53</v>
      </c>
      <c r="X741" s="384"/>
      <c r="Y741" s="384"/>
    </row>
    <row r="742" spans="2:25" ht="13.5" customHeight="1" x14ac:dyDescent="0.15">
      <c r="B742" s="269"/>
      <c r="C742" s="353">
        <v>739</v>
      </c>
      <c r="D742" s="5">
        <v>739</v>
      </c>
      <c r="E742" s="3">
        <v>10</v>
      </c>
      <c r="F742" s="3">
        <v>1</v>
      </c>
      <c r="G742" s="264" t="s">
        <v>6184</v>
      </c>
      <c r="H742" s="127" t="s">
        <v>138</v>
      </c>
      <c r="I742" s="127" t="s">
        <v>6153</v>
      </c>
      <c r="J742" s="127"/>
      <c r="K742" s="355" t="s">
        <v>6185</v>
      </c>
      <c r="L742" s="15"/>
      <c r="M742" s="15" t="s">
        <v>6081</v>
      </c>
      <c r="N742" s="15"/>
      <c r="O742" s="15" t="s">
        <v>13</v>
      </c>
      <c r="P742" s="15"/>
      <c r="Q742" s="382"/>
      <c r="R742" s="382" t="s">
        <v>6056</v>
      </c>
      <c r="S742" s="382"/>
      <c r="T742" s="382"/>
      <c r="U742" s="382" t="s">
        <v>50</v>
      </c>
      <c r="V742" s="382"/>
      <c r="W742" s="383" t="s">
        <v>53</v>
      </c>
      <c r="X742" s="384"/>
      <c r="Y742" s="384"/>
    </row>
    <row r="743" spans="2:25" ht="13.5" customHeight="1" x14ac:dyDescent="0.15">
      <c r="B743" s="269"/>
      <c r="C743" s="353">
        <v>740</v>
      </c>
      <c r="D743" s="5">
        <v>740</v>
      </c>
      <c r="E743" s="3">
        <v>10</v>
      </c>
      <c r="F743" s="3">
        <v>1</v>
      </c>
      <c r="G743" s="264" t="s">
        <v>6186</v>
      </c>
      <c r="H743" s="127" t="s">
        <v>138</v>
      </c>
      <c r="I743" s="127" t="s">
        <v>6187</v>
      </c>
      <c r="J743" s="127"/>
      <c r="K743" s="355" t="s">
        <v>6188</v>
      </c>
      <c r="L743" s="15"/>
      <c r="M743" s="15" t="s">
        <v>6069</v>
      </c>
      <c r="N743" s="15"/>
      <c r="O743" s="15" t="s">
        <v>13</v>
      </c>
      <c r="P743" s="15"/>
      <c r="Q743" s="382"/>
      <c r="R743" s="382" t="s">
        <v>6056</v>
      </c>
      <c r="S743" s="382"/>
      <c r="T743" s="382" t="s">
        <v>6071</v>
      </c>
      <c r="U743" s="382" t="s">
        <v>50</v>
      </c>
      <c r="V743" s="382"/>
      <c r="W743" s="383" t="s">
        <v>53</v>
      </c>
      <c r="X743" s="384"/>
      <c r="Y743" s="384"/>
    </row>
    <row r="744" spans="2:25" ht="13.5" customHeight="1" x14ac:dyDescent="0.15">
      <c r="B744" s="269"/>
      <c r="C744" s="353">
        <v>741</v>
      </c>
      <c r="D744" s="5">
        <v>741</v>
      </c>
      <c r="E744" s="3">
        <v>10</v>
      </c>
      <c r="F744" s="3">
        <v>7</v>
      </c>
      <c r="G744" s="264" t="s">
        <v>6189</v>
      </c>
      <c r="H744" s="127" t="s">
        <v>6190</v>
      </c>
      <c r="I744" s="127" t="s">
        <v>6191</v>
      </c>
      <c r="J744" s="127"/>
      <c r="K744" s="355" t="s">
        <v>6192</v>
      </c>
      <c r="L744" s="15"/>
      <c r="M744" s="15" t="s">
        <v>6193</v>
      </c>
      <c r="N744" s="15"/>
      <c r="O744" s="15" t="s">
        <v>143</v>
      </c>
      <c r="P744" s="15"/>
      <c r="Q744" s="382"/>
      <c r="R744" s="382" t="s">
        <v>6194</v>
      </c>
      <c r="S744" s="382"/>
      <c r="T744" s="382" t="s">
        <v>6195</v>
      </c>
      <c r="U744" s="382" t="s">
        <v>50</v>
      </c>
      <c r="V744" s="382"/>
      <c r="W744" s="383" t="s">
        <v>53</v>
      </c>
      <c r="X744" s="384"/>
      <c r="Y744" s="384"/>
    </row>
    <row r="745" spans="2:25" ht="13.5" customHeight="1" x14ac:dyDescent="0.15">
      <c r="B745" s="269"/>
      <c r="C745" s="353">
        <v>742</v>
      </c>
      <c r="D745" s="5">
        <v>742</v>
      </c>
      <c r="E745" s="3">
        <v>10</v>
      </c>
      <c r="F745" s="3">
        <v>8</v>
      </c>
      <c r="G745" s="264" t="s">
        <v>6196</v>
      </c>
      <c r="H745" s="127" t="s">
        <v>137</v>
      </c>
      <c r="I745" s="127" t="s">
        <v>6197</v>
      </c>
      <c r="J745" s="127"/>
      <c r="K745" s="355" t="s">
        <v>6198</v>
      </c>
      <c r="L745" s="15"/>
      <c r="M745" s="15" t="s">
        <v>6199</v>
      </c>
      <c r="N745" s="15"/>
      <c r="O745" s="15" t="s">
        <v>6200</v>
      </c>
      <c r="P745" s="15"/>
      <c r="Q745" s="382"/>
      <c r="R745" s="382" t="s">
        <v>6201</v>
      </c>
      <c r="S745" s="382"/>
      <c r="T745" s="382" t="s">
        <v>6202</v>
      </c>
      <c r="U745" s="382" t="s">
        <v>50</v>
      </c>
      <c r="V745" s="382"/>
      <c r="W745" s="383" t="s">
        <v>53</v>
      </c>
      <c r="X745" s="384"/>
      <c r="Y745" s="384"/>
    </row>
    <row r="746" spans="2:25" x14ac:dyDescent="0.15">
      <c r="C746" s="353">
        <v>743</v>
      </c>
      <c r="D746" s="5">
        <v>743</v>
      </c>
      <c r="E746" s="3">
        <v>10</v>
      </c>
      <c r="F746" s="3">
        <v>6</v>
      </c>
      <c r="G746" s="264" t="s">
        <v>6203</v>
      </c>
      <c r="H746" s="127" t="s">
        <v>268</v>
      </c>
      <c r="I746" s="127" t="s">
        <v>6205</v>
      </c>
      <c r="J746" s="127"/>
      <c r="K746" s="355" t="s">
        <v>6206</v>
      </c>
      <c r="L746" s="15"/>
      <c r="M746" s="15" t="s">
        <v>24</v>
      </c>
      <c r="N746" s="15"/>
      <c r="O746" s="15" t="s">
        <v>12</v>
      </c>
      <c r="P746" s="15"/>
      <c r="Q746" s="382"/>
      <c r="R746" s="382" t="s">
        <v>43</v>
      </c>
      <c r="S746" s="382"/>
      <c r="T746" s="382" t="s">
        <v>6207</v>
      </c>
      <c r="U746" s="382" t="s">
        <v>6214</v>
      </c>
      <c r="V746" s="382"/>
      <c r="W746" s="383" t="s">
        <v>53</v>
      </c>
      <c r="X746" s="384"/>
      <c r="Y746" s="384"/>
    </row>
    <row r="747" spans="2:25" x14ac:dyDescent="0.15">
      <c r="C747" s="353">
        <v>744</v>
      </c>
      <c r="D747" s="5">
        <v>744</v>
      </c>
      <c r="E747" s="3">
        <v>10</v>
      </c>
      <c r="F747" s="3">
        <v>3</v>
      </c>
      <c r="G747" s="264" t="s">
        <v>6209</v>
      </c>
      <c r="H747" s="127" t="s">
        <v>137</v>
      </c>
      <c r="I747" s="127" t="s">
        <v>463</v>
      </c>
      <c r="J747" s="127"/>
      <c r="K747" s="355" t="s">
        <v>6210</v>
      </c>
      <c r="L747" s="15"/>
      <c r="M747" s="15" t="s">
        <v>6211</v>
      </c>
      <c r="N747" s="15" t="s">
        <v>6212</v>
      </c>
      <c r="O747" s="15" t="s">
        <v>143</v>
      </c>
      <c r="P747" s="15"/>
      <c r="Q747" s="382"/>
      <c r="R747" s="382" t="s">
        <v>44</v>
      </c>
      <c r="S747" s="382"/>
      <c r="T747" s="382" t="s">
        <v>6213</v>
      </c>
      <c r="U747" s="382" t="s">
        <v>6208</v>
      </c>
      <c r="V747" s="382"/>
      <c r="W747" s="383" t="s">
        <v>53</v>
      </c>
      <c r="X747" s="384"/>
      <c r="Y747" s="384"/>
    </row>
    <row r="748" spans="2:25" x14ac:dyDescent="0.15">
      <c r="C748" s="353">
        <v>745</v>
      </c>
      <c r="D748" s="5">
        <v>745</v>
      </c>
      <c r="E748" s="3">
        <v>10</v>
      </c>
      <c r="F748" s="3">
        <v>2</v>
      </c>
      <c r="G748" s="264" t="s">
        <v>6215</v>
      </c>
      <c r="H748" s="127" t="s">
        <v>137</v>
      </c>
      <c r="I748" s="127" t="s">
        <v>368</v>
      </c>
      <c r="J748" s="127"/>
      <c r="K748" s="355" t="s">
        <v>6216</v>
      </c>
      <c r="L748" s="15"/>
      <c r="M748" s="15" t="s">
        <v>6211</v>
      </c>
      <c r="N748" s="15" t="s">
        <v>6217</v>
      </c>
      <c r="O748" s="15" t="s">
        <v>12</v>
      </c>
      <c r="P748" s="15"/>
      <c r="Q748" s="382"/>
      <c r="R748" s="382" t="s">
        <v>6201</v>
      </c>
      <c r="S748" s="382"/>
      <c r="T748" s="382" t="s">
        <v>6218</v>
      </c>
      <c r="U748" s="382" t="s">
        <v>6208</v>
      </c>
      <c r="V748" s="382"/>
      <c r="W748" s="383" t="s">
        <v>53</v>
      </c>
      <c r="X748" s="384"/>
      <c r="Y748" s="384"/>
    </row>
    <row r="749" spans="2:25" x14ac:dyDescent="0.15">
      <c r="C749" s="353">
        <v>746</v>
      </c>
      <c r="D749" s="5">
        <v>746</v>
      </c>
      <c r="E749" s="3">
        <v>10</v>
      </c>
      <c r="F749" s="3">
        <v>1</v>
      </c>
      <c r="G749" s="264" t="s">
        <v>6219</v>
      </c>
      <c r="H749" s="127" t="s">
        <v>6204</v>
      </c>
      <c r="I749" s="127" t="s">
        <v>463</v>
      </c>
      <c r="J749" s="127"/>
      <c r="K749" s="355" t="s">
        <v>6220</v>
      </c>
      <c r="L749" s="15"/>
      <c r="M749" s="15" t="s">
        <v>6199</v>
      </c>
      <c r="N749" s="15"/>
      <c r="O749" s="15" t="s">
        <v>13</v>
      </c>
      <c r="P749" s="15"/>
      <c r="Q749" s="382"/>
      <c r="R749" s="382" t="s">
        <v>6201</v>
      </c>
      <c r="S749" s="382"/>
      <c r="T749" s="382" t="s">
        <v>6207</v>
      </c>
      <c r="U749" s="382" t="s">
        <v>6208</v>
      </c>
      <c r="V749" s="382"/>
      <c r="W749" s="383" t="s">
        <v>53</v>
      </c>
      <c r="X749" s="384"/>
      <c r="Y749" s="384"/>
    </row>
    <row r="750" spans="2:25" x14ac:dyDescent="0.15">
      <c r="B750">
        <v>2</v>
      </c>
      <c r="C750" s="353">
        <v>747</v>
      </c>
      <c r="D750" s="5">
        <v>747</v>
      </c>
      <c r="E750" s="3">
        <v>10</v>
      </c>
      <c r="F750" s="3">
        <v>4</v>
      </c>
      <c r="G750" s="264" t="s">
        <v>6219</v>
      </c>
      <c r="H750" s="127" t="s">
        <v>137</v>
      </c>
      <c r="I750" s="127" t="s">
        <v>6197</v>
      </c>
      <c r="J750" s="127"/>
      <c r="K750" s="355" t="s">
        <v>6221</v>
      </c>
      <c r="L750" s="15"/>
      <c r="M750" s="15" t="s">
        <v>6211</v>
      </c>
      <c r="N750" s="15" t="s">
        <v>6222</v>
      </c>
      <c r="O750" s="15" t="s">
        <v>143</v>
      </c>
      <c r="P750" s="15"/>
      <c r="Q750" s="382"/>
      <c r="R750" s="382" t="s">
        <v>6201</v>
      </c>
      <c r="S750" s="382"/>
      <c r="T750" s="382" t="s">
        <v>6223</v>
      </c>
      <c r="U750" s="382" t="s">
        <v>6208</v>
      </c>
      <c r="V750" s="382"/>
      <c r="W750" s="383" t="s">
        <v>53</v>
      </c>
      <c r="X750" s="384"/>
      <c r="Y750" s="384"/>
    </row>
    <row r="751" spans="2:25" x14ac:dyDescent="0.15">
      <c r="C751" s="353">
        <v>748</v>
      </c>
      <c r="D751" s="5">
        <v>748</v>
      </c>
      <c r="E751" s="3">
        <v>10</v>
      </c>
      <c r="F751" s="3">
        <v>5</v>
      </c>
      <c r="G751" s="264" t="s">
        <v>6224</v>
      </c>
      <c r="H751" s="127" t="s">
        <v>137</v>
      </c>
      <c r="I751" s="127" t="s">
        <v>463</v>
      </c>
      <c r="J751" s="127"/>
      <c r="K751" s="355" t="s">
        <v>6225</v>
      </c>
      <c r="L751" s="15"/>
      <c r="M751" s="15" t="s">
        <v>6211</v>
      </c>
      <c r="N751" s="15" t="s">
        <v>6226</v>
      </c>
      <c r="O751" s="15" t="s">
        <v>143</v>
      </c>
      <c r="P751" s="15"/>
      <c r="Q751" s="382"/>
      <c r="R751" s="382" t="s">
        <v>6201</v>
      </c>
      <c r="S751" s="382"/>
      <c r="T751" s="382"/>
      <c r="U751" s="382" t="s">
        <v>6208</v>
      </c>
      <c r="V751" s="382"/>
      <c r="W751" s="383" t="s">
        <v>53</v>
      </c>
      <c r="X751" s="384"/>
      <c r="Y751" s="384"/>
    </row>
    <row r="752" spans="2:25" x14ac:dyDescent="0.15">
      <c r="C752" s="353">
        <v>749</v>
      </c>
      <c r="D752" s="5">
        <v>749</v>
      </c>
      <c r="E752" s="3">
        <v>10</v>
      </c>
      <c r="F752" s="3">
        <v>4</v>
      </c>
      <c r="G752" s="264" t="s">
        <v>6227</v>
      </c>
      <c r="H752" s="127" t="s">
        <v>138</v>
      </c>
      <c r="I752" s="127" t="s">
        <v>6228</v>
      </c>
      <c r="J752" s="127"/>
      <c r="K752" s="355" t="s">
        <v>6229</v>
      </c>
      <c r="L752" s="15"/>
      <c r="M752" s="15" t="s">
        <v>6199</v>
      </c>
      <c r="N752" s="15"/>
      <c r="O752" s="15" t="s">
        <v>143</v>
      </c>
      <c r="P752" s="15"/>
      <c r="Q752" s="382"/>
      <c r="R752" s="382" t="s">
        <v>6201</v>
      </c>
      <c r="S752" s="382"/>
      <c r="T752" s="382" t="s">
        <v>6218</v>
      </c>
      <c r="U752" s="382" t="s">
        <v>6208</v>
      </c>
      <c r="V752" s="382"/>
      <c r="W752" s="383" t="s">
        <v>53</v>
      </c>
      <c r="X752" s="384"/>
      <c r="Y752" s="384"/>
    </row>
    <row r="753" spans="3:25" x14ac:dyDescent="0.15">
      <c r="C753" s="353">
        <v>750</v>
      </c>
      <c r="D753" s="5">
        <v>750</v>
      </c>
      <c r="E753" s="3">
        <v>10</v>
      </c>
      <c r="F753" s="3">
        <v>5</v>
      </c>
      <c r="G753" s="264" t="s">
        <v>6230</v>
      </c>
      <c r="H753" s="127" t="s">
        <v>138</v>
      </c>
      <c r="I753" s="127" t="s">
        <v>6228</v>
      </c>
      <c r="J753" s="127"/>
      <c r="K753" s="355" t="s">
        <v>6231</v>
      </c>
      <c r="L753" s="15"/>
      <c r="M753" s="15" t="s">
        <v>6211</v>
      </c>
      <c r="N753" s="15" t="s">
        <v>6217</v>
      </c>
      <c r="O753" s="15" t="s">
        <v>13</v>
      </c>
      <c r="P753" s="15"/>
      <c r="Q753" s="382"/>
      <c r="R753" s="382" t="s">
        <v>6201</v>
      </c>
      <c r="S753" s="382"/>
      <c r="T753" s="382"/>
      <c r="U753" s="382" t="s">
        <v>6208</v>
      </c>
      <c r="V753" s="382"/>
      <c r="W753" s="383" t="s">
        <v>53</v>
      </c>
      <c r="X753" s="384"/>
      <c r="Y753" s="384"/>
    </row>
    <row r="754" spans="3:25" x14ac:dyDescent="0.15">
      <c r="C754" s="353">
        <v>751</v>
      </c>
      <c r="D754" s="5">
        <v>751</v>
      </c>
      <c r="E754" s="3">
        <v>10</v>
      </c>
      <c r="F754" s="3">
        <v>9</v>
      </c>
      <c r="G754" s="264" t="s">
        <v>6232</v>
      </c>
      <c r="H754" s="127" t="s">
        <v>137</v>
      </c>
      <c r="I754" s="127" t="s">
        <v>6233</v>
      </c>
      <c r="J754" s="127"/>
      <c r="K754" s="355" t="s">
        <v>6234</v>
      </c>
      <c r="L754" s="15"/>
      <c r="M754" s="15" t="s">
        <v>6199</v>
      </c>
      <c r="N754" s="15"/>
      <c r="O754" s="15" t="s">
        <v>13</v>
      </c>
      <c r="P754" s="15"/>
      <c r="Q754" s="382"/>
      <c r="R754" s="382" t="s">
        <v>6201</v>
      </c>
      <c r="S754" s="382"/>
      <c r="T754" s="382" t="s">
        <v>6218</v>
      </c>
      <c r="U754" s="382" t="s">
        <v>6208</v>
      </c>
      <c r="V754" s="382"/>
      <c r="W754" s="383" t="s">
        <v>53</v>
      </c>
      <c r="X754" s="384"/>
      <c r="Y754" s="384"/>
    </row>
    <row r="755" spans="3:25" x14ac:dyDescent="0.15">
      <c r="C755" s="353">
        <v>752</v>
      </c>
      <c r="D755" s="5">
        <v>752</v>
      </c>
      <c r="E755" s="3">
        <v>10</v>
      </c>
      <c r="F755" s="3">
        <v>11</v>
      </c>
      <c r="G755" s="264" t="s">
        <v>6235</v>
      </c>
      <c r="H755" s="127" t="s">
        <v>137</v>
      </c>
      <c r="I755" s="127" t="s">
        <v>368</v>
      </c>
      <c r="J755" s="127"/>
      <c r="K755" s="355" t="s">
        <v>6236</v>
      </c>
      <c r="L755" s="15"/>
      <c r="M755" s="15" t="s">
        <v>6199</v>
      </c>
      <c r="N755" s="15"/>
      <c r="O755" s="15" t="s">
        <v>13</v>
      </c>
      <c r="P755" s="15"/>
      <c r="Q755" s="382"/>
      <c r="R755" s="382" t="s">
        <v>6201</v>
      </c>
      <c r="S755" s="382"/>
      <c r="T755" s="382" t="s">
        <v>6218</v>
      </c>
      <c r="U755" s="382" t="s">
        <v>6208</v>
      </c>
      <c r="V755" s="382"/>
      <c r="W755" s="383" t="s">
        <v>53</v>
      </c>
      <c r="X755" s="384"/>
      <c r="Y755" s="384"/>
    </row>
    <row r="756" spans="3:25" x14ac:dyDescent="0.15">
      <c r="C756" s="353">
        <v>753</v>
      </c>
      <c r="D756" s="5">
        <v>753</v>
      </c>
      <c r="E756" s="3">
        <v>10</v>
      </c>
      <c r="F756" s="3">
        <v>13</v>
      </c>
      <c r="G756" s="264" t="s">
        <v>6237</v>
      </c>
      <c r="H756" s="127" t="s">
        <v>137</v>
      </c>
      <c r="I756" s="127" t="s">
        <v>6238</v>
      </c>
      <c r="J756" s="127"/>
      <c r="K756" s="355" t="s">
        <v>6239</v>
      </c>
      <c r="L756" s="15"/>
      <c r="M756" s="15" t="s">
        <v>6211</v>
      </c>
      <c r="N756" s="15" t="s">
        <v>6240</v>
      </c>
      <c r="O756" s="15"/>
      <c r="P756" s="15"/>
      <c r="Q756" s="382" t="s">
        <v>6241</v>
      </c>
      <c r="R756" s="382" t="s">
        <v>6201</v>
      </c>
      <c r="S756" s="382"/>
      <c r="T756" s="382" t="s">
        <v>4769</v>
      </c>
      <c r="U756" s="382" t="s">
        <v>6208</v>
      </c>
      <c r="V756" s="382"/>
      <c r="W756" s="383" t="s">
        <v>53</v>
      </c>
      <c r="X756" s="384"/>
      <c r="Y756" s="384"/>
    </row>
    <row r="757" spans="3:25" x14ac:dyDescent="0.15">
      <c r="C757" s="353">
        <v>754</v>
      </c>
      <c r="D757" s="5">
        <v>754</v>
      </c>
      <c r="E757" s="3">
        <v>10</v>
      </c>
      <c r="F757" s="3">
        <v>12</v>
      </c>
      <c r="G757" s="264" t="s">
        <v>6242</v>
      </c>
      <c r="H757" s="127" t="s">
        <v>137</v>
      </c>
      <c r="I757" s="127" t="s">
        <v>6243</v>
      </c>
      <c r="J757" s="127"/>
      <c r="K757" s="355" t="s">
        <v>6244</v>
      </c>
      <c r="L757" s="15"/>
      <c r="M757" s="15" t="s">
        <v>6199</v>
      </c>
      <c r="N757" s="15"/>
      <c r="O757" s="15" t="s">
        <v>13</v>
      </c>
      <c r="P757" s="15"/>
      <c r="Q757" s="382"/>
      <c r="R757" s="382" t="s">
        <v>6201</v>
      </c>
      <c r="S757" s="382"/>
      <c r="T757" s="382" t="s">
        <v>6207</v>
      </c>
      <c r="U757" s="382" t="s">
        <v>6208</v>
      </c>
      <c r="V757" s="382"/>
      <c r="W757" s="383" t="s">
        <v>53</v>
      </c>
      <c r="X757" s="384"/>
      <c r="Y757" s="384"/>
    </row>
    <row r="758" spans="3:25" x14ac:dyDescent="0.15">
      <c r="C758" s="353">
        <v>755</v>
      </c>
      <c r="D758" s="5">
        <v>755</v>
      </c>
      <c r="E758" s="3">
        <v>10</v>
      </c>
      <c r="F758" s="3">
        <v>3</v>
      </c>
      <c r="G758" s="264" t="s">
        <v>6245</v>
      </c>
      <c r="H758" s="127" t="s">
        <v>140</v>
      </c>
      <c r="I758" s="127" t="s">
        <v>68</v>
      </c>
      <c r="J758" s="127"/>
      <c r="K758" s="355" t="s">
        <v>6246</v>
      </c>
      <c r="L758" s="15"/>
      <c r="M758" s="15" t="s">
        <v>6199</v>
      </c>
      <c r="N758" s="15"/>
      <c r="O758" s="15" t="s">
        <v>12</v>
      </c>
      <c r="P758" s="15"/>
      <c r="Q758" s="382"/>
      <c r="R758" s="382" t="s">
        <v>6201</v>
      </c>
      <c r="S758" s="382"/>
      <c r="T758" s="382" t="s">
        <v>6247</v>
      </c>
      <c r="U758" s="382" t="s">
        <v>6208</v>
      </c>
      <c r="V758" s="382"/>
      <c r="W758" s="383" t="s">
        <v>53</v>
      </c>
      <c r="X758" s="384"/>
      <c r="Y758" s="384"/>
    </row>
    <row r="759" spans="3:25" x14ac:dyDescent="0.15">
      <c r="C759" s="353">
        <v>756</v>
      </c>
      <c r="D759" s="5">
        <v>756</v>
      </c>
      <c r="E759" s="3">
        <v>10</v>
      </c>
      <c r="F759" s="3">
        <v>3</v>
      </c>
      <c r="G759" s="264" t="s">
        <v>6248</v>
      </c>
      <c r="H759" s="127" t="s">
        <v>140</v>
      </c>
      <c r="I759" s="127" t="s">
        <v>68</v>
      </c>
      <c r="J759" s="127"/>
      <c r="K759" s="355" t="s">
        <v>6249</v>
      </c>
      <c r="L759" s="15"/>
      <c r="M759" s="15" t="s">
        <v>6199</v>
      </c>
      <c r="N759" s="15"/>
      <c r="O759" s="15" t="s">
        <v>13</v>
      </c>
      <c r="P759" s="15"/>
      <c r="Q759" s="382"/>
      <c r="R759" s="382" t="s">
        <v>6201</v>
      </c>
      <c r="S759" s="382"/>
      <c r="T759" s="382"/>
      <c r="U759" s="382" t="s">
        <v>6208</v>
      </c>
      <c r="V759" s="382"/>
      <c r="W759" s="383" t="s">
        <v>53</v>
      </c>
      <c r="X759" s="384"/>
      <c r="Y759" s="384"/>
    </row>
    <row r="760" spans="3:25" x14ac:dyDescent="0.15">
      <c r="C760" s="353">
        <v>757</v>
      </c>
      <c r="D760" s="5">
        <v>757</v>
      </c>
      <c r="E760" s="3">
        <v>10</v>
      </c>
      <c r="F760" s="3">
        <v>4</v>
      </c>
      <c r="G760" s="264" t="s">
        <v>6250</v>
      </c>
      <c r="H760" s="127" t="s">
        <v>140</v>
      </c>
      <c r="I760" s="127" t="s">
        <v>68</v>
      </c>
      <c r="J760" s="127"/>
      <c r="K760" s="355" t="s">
        <v>6251</v>
      </c>
      <c r="L760" s="15"/>
      <c r="M760" s="15" t="s">
        <v>6211</v>
      </c>
      <c r="N760" s="15" t="s">
        <v>6252</v>
      </c>
      <c r="O760" s="15" t="s">
        <v>12</v>
      </c>
      <c r="P760" s="15"/>
      <c r="Q760" s="382"/>
      <c r="R760" s="382" t="s">
        <v>43</v>
      </c>
      <c r="S760" s="382"/>
      <c r="T760" s="382" t="s">
        <v>514</v>
      </c>
      <c r="U760" s="382" t="s">
        <v>6208</v>
      </c>
      <c r="V760" s="382"/>
      <c r="W760" s="383" t="s">
        <v>53</v>
      </c>
      <c r="X760" s="384"/>
      <c r="Y760" s="384"/>
    </row>
    <row r="761" spans="3:25" x14ac:dyDescent="0.15">
      <c r="C761" s="353">
        <v>758</v>
      </c>
      <c r="D761" s="5">
        <v>758</v>
      </c>
      <c r="E761" s="3">
        <v>10</v>
      </c>
      <c r="F761" s="3">
        <v>4</v>
      </c>
      <c r="G761" s="264" t="s">
        <v>6253</v>
      </c>
      <c r="H761" s="127" t="s">
        <v>140</v>
      </c>
      <c r="I761" s="127" t="s">
        <v>68</v>
      </c>
      <c r="J761" s="127"/>
      <c r="K761" s="355" t="s">
        <v>6254</v>
      </c>
      <c r="L761" s="15"/>
      <c r="M761" s="15" t="s">
        <v>6211</v>
      </c>
      <c r="N761" s="15" t="s">
        <v>6255</v>
      </c>
      <c r="O761" s="15" t="s">
        <v>12</v>
      </c>
      <c r="P761" s="15"/>
      <c r="Q761" s="382"/>
      <c r="R761" s="382" t="s">
        <v>6201</v>
      </c>
      <c r="S761" s="382"/>
      <c r="T761" s="382"/>
      <c r="U761" s="382" t="s">
        <v>6208</v>
      </c>
      <c r="V761" s="382"/>
      <c r="W761" s="383" t="s">
        <v>53</v>
      </c>
      <c r="X761" s="384"/>
      <c r="Y761" s="384"/>
    </row>
    <row r="762" spans="3:25" x14ac:dyDescent="0.15">
      <c r="C762" s="353">
        <v>759</v>
      </c>
      <c r="D762" s="5">
        <v>759</v>
      </c>
      <c r="E762" s="3">
        <v>10</v>
      </c>
      <c r="F762" s="3">
        <v>7</v>
      </c>
      <c r="G762" s="264" t="s">
        <v>6256</v>
      </c>
      <c r="H762" s="127" t="s">
        <v>140</v>
      </c>
      <c r="I762" s="127" t="s">
        <v>68</v>
      </c>
      <c r="J762" s="127"/>
      <c r="K762" s="355" t="s">
        <v>6257</v>
      </c>
      <c r="L762" s="15"/>
      <c r="M762" s="15" t="s">
        <v>6199</v>
      </c>
      <c r="N762" s="15"/>
      <c r="O762" s="15" t="s">
        <v>13</v>
      </c>
      <c r="P762" s="15"/>
      <c r="Q762" s="382"/>
      <c r="R762" s="382" t="s">
        <v>6201</v>
      </c>
      <c r="S762" s="382"/>
      <c r="T762" s="382" t="s">
        <v>6258</v>
      </c>
      <c r="U762" s="382" t="s">
        <v>6208</v>
      </c>
      <c r="V762" s="382"/>
      <c r="W762" s="383" t="s">
        <v>53</v>
      </c>
      <c r="X762" s="384"/>
      <c r="Y762" s="384"/>
    </row>
    <row r="763" spans="3:25" x14ac:dyDescent="0.15">
      <c r="C763" s="353">
        <v>760</v>
      </c>
      <c r="D763" s="5">
        <v>760</v>
      </c>
      <c r="E763" s="3">
        <v>10</v>
      </c>
      <c r="F763" s="3">
        <v>8</v>
      </c>
      <c r="G763" s="264" t="s">
        <v>6200</v>
      </c>
      <c r="H763" s="127" t="s">
        <v>140</v>
      </c>
      <c r="I763" s="127" t="s">
        <v>68</v>
      </c>
      <c r="J763" s="127"/>
      <c r="K763" s="355" t="s">
        <v>6259</v>
      </c>
      <c r="L763" s="15"/>
      <c r="M763" s="15" t="s">
        <v>6211</v>
      </c>
      <c r="N763" s="15" t="s">
        <v>6260</v>
      </c>
      <c r="O763" s="15" t="s">
        <v>143</v>
      </c>
      <c r="P763" s="15"/>
      <c r="Q763" s="382"/>
      <c r="R763" s="382" t="s">
        <v>6201</v>
      </c>
      <c r="S763" s="382"/>
      <c r="T763" s="382"/>
      <c r="U763" s="382" t="s">
        <v>6208</v>
      </c>
      <c r="V763" s="382"/>
      <c r="W763" s="383" t="s">
        <v>53</v>
      </c>
      <c r="X763" s="384"/>
      <c r="Y763" s="384"/>
    </row>
    <row r="764" spans="3:25" x14ac:dyDescent="0.15">
      <c r="C764" s="353">
        <v>761</v>
      </c>
      <c r="D764" s="5">
        <v>761</v>
      </c>
      <c r="E764" s="3">
        <v>10</v>
      </c>
      <c r="F764" s="3">
        <v>9</v>
      </c>
      <c r="G764" s="264" t="s">
        <v>6261</v>
      </c>
      <c r="H764" s="127" t="s">
        <v>140</v>
      </c>
      <c r="I764" s="127" t="s">
        <v>68</v>
      </c>
      <c r="J764" s="127"/>
      <c r="K764" s="355" t="s">
        <v>6262</v>
      </c>
      <c r="L764" s="15"/>
      <c r="M764" s="15" t="s">
        <v>6199</v>
      </c>
      <c r="N764" s="15"/>
      <c r="O764" s="15"/>
      <c r="P764" s="15" t="s">
        <v>300</v>
      </c>
      <c r="Q764" s="382"/>
      <c r="R764" s="382" t="s">
        <v>6201</v>
      </c>
      <c r="S764" s="382"/>
      <c r="T764" s="382" t="s">
        <v>514</v>
      </c>
      <c r="U764" s="382" t="s">
        <v>6208</v>
      </c>
      <c r="V764" s="382"/>
      <c r="W764" s="383" t="s">
        <v>53</v>
      </c>
      <c r="X764" s="384"/>
      <c r="Y764" s="384"/>
    </row>
    <row r="765" spans="3:25" x14ac:dyDescent="0.15">
      <c r="C765" s="353">
        <v>762</v>
      </c>
      <c r="D765" s="5">
        <v>762</v>
      </c>
      <c r="E765" s="3">
        <v>10</v>
      </c>
      <c r="F765" s="3">
        <v>11</v>
      </c>
      <c r="G765" s="264" t="s">
        <v>6263</v>
      </c>
      <c r="H765" s="127" t="s">
        <v>140</v>
      </c>
      <c r="I765" s="127" t="s">
        <v>68</v>
      </c>
      <c r="J765" s="127"/>
      <c r="K765" s="355" t="s">
        <v>6264</v>
      </c>
      <c r="L765" s="15"/>
      <c r="M765" s="15" t="s">
        <v>6199</v>
      </c>
      <c r="N765" s="15"/>
      <c r="O765" s="15" t="s">
        <v>13</v>
      </c>
      <c r="P765" s="15"/>
      <c r="Q765" s="382"/>
      <c r="R765" s="382" t="s">
        <v>6201</v>
      </c>
      <c r="S765" s="382"/>
      <c r="T765" s="382" t="s">
        <v>6218</v>
      </c>
      <c r="U765" s="382" t="s">
        <v>6208</v>
      </c>
      <c r="V765" s="382"/>
      <c r="W765" s="383" t="s">
        <v>53</v>
      </c>
      <c r="X765" s="384"/>
      <c r="Y765" s="384"/>
    </row>
    <row r="766" spans="3:25" x14ac:dyDescent="0.15">
      <c r="C766" s="353">
        <v>763</v>
      </c>
      <c r="D766" s="5">
        <v>763</v>
      </c>
      <c r="E766" s="3">
        <v>10</v>
      </c>
      <c r="F766" s="3">
        <v>15</v>
      </c>
      <c r="G766" s="264" t="s">
        <v>6215</v>
      </c>
      <c r="H766" s="127" t="s">
        <v>137</v>
      </c>
      <c r="I766" s="127" t="s">
        <v>368</v>
      </c>
      <c r="J766" s="127"/>
      <c r="K766" s="355" t="s">
        <v>6265</v>
      </c>
      <c r="L766" s="15"/>
      <c r="M766" s="15" t="s">
        <v>31</v>
      </c>
      <c r="N766" s="15"/>
      <c r="O766" s="15"/>
      <c r="P766" s="15"/>
      <c r="Q766" s="382" t="s">
        <v>4271</v>
      </c>
      <c r="R766" s="382" t="s">
        <v>6201</v>
      </c>
      <c r="S766" s="382"/>
      <c r="T766" s="382" t="s">
        <v>6218</v>
      </c>
      <c r="U766" s="382" t="s">
        <v>6208</v>
      </c>
      <c r="V766" s="382"/>
      <c r="W766" s="383" t="s">
        <v>53</v>
      </c>
      <c r="X766" s="384"/>
      <c r="Y766" s="384"/>
    </row>
    <row r="767" spans="3:25" x14ac:dyDescent="0.15">
      <c r="C767" s="353">
        <v>764</v>
      </c>
      <c r="D767" s="5">
        <v>764</v>
      </c>
      <c r="E767" s="3">
        <v>10</v>
      </c>
      <c r="F767" s="3">
        <v>15</v>
      </c>
      <c r="G767" s="264" t="s">
        <v>6266</v>
      </c>
      <c r="H767" s="127" t="s">
        <v>137</v>
      </c>
      <c r="I767" s="127" t="s">
        <v>368</v>
      </c>
      <c r="J767" s="127"/>
      <c r="K767" s="355" t="s">
        <v>6267</v>
      </c>
      <c r="L767" s="15"/>
      <c r="M767" s="15" t="s">
        <v>6268</v>
      </c>
      <c r="N767" s="15"/>
      <c r="O767" s="15"/>
      <c r="P767" s="15" t="s">
        <v>34</v>
      </c>
      <c r="Q767" s="382"/>
      <c r="R767" s="382" t="s">
        <v>6201</v>
      </c>
      <c r="S767" s="382"/>
      <c r="T767" s="382" t="s">
        <v>6269</v>
      </c>
      <c r="U767" s="382" t="s">
        <v>6208</v>
      </c>
      <c r="V767" s="382"/>
      <c r="W767" s="383" t="s">
        <v>53</v>
      </c>
      <c r="X767" s="384"/>
      <c r="Y767" s="384"/>
    </row>
    <row r="768" spans="3:25" x14ac:dyDescent="0.15">
      <c r="C768" s="353">
        <v>765</v>
      </c>
      <c r="D768" s="5">
        <v>765</v>
      </c>
      <c r="E768" s="3">
        <v>10</v>
      </c>
      <c r="F768" s="3">
        <v>16</v>
      </c>
      <c r="G768" s="264" t="s">
        <v>6200</v>
      </c>
      <c r="H768" s="127" t="s">
        <v>6204</v>
      </c>
      <c r="I768" s="127" t="s">
        <v>6270</v>
      </c>
      <c r="J768" s="127"/>
      <c r="K768" s="355" t="s">
        <v>6271</v>
      </c>
      <c r="L768" s="15"/>
      <c r="M768" s="15" t="s">
        <v>6268</v>
      </c>
      <c r="N768" s="15"/>
      <c r="O768" s="15"/>
      <c r="P768" s="15" t="s">
        <v>34</v>
      </c>
      <c r="Q768" s="382"/>
      <c r="R768" s="382" t="s">
        <v>6201</v>
      </c>
      <c r="S768" s="382"/>
      <c r="T768" s="382" t="s">
        <v>6272</v>
      </c>
      <c r="U768" s="382" t="s">
        <v>6208</v>
      </c>
      <c r="V768" s="382"/>
      <c r="W768" s="383" t="s">
        <v>53</v>
      </c>
      <c r="X768" s="384"/>
      <c r="Y768" s="384"/>
    </row>
    <row r="769" spans="3:25" x14ac:dyDescent="0.15">
      <c r="C769" s="353">
        <v>766</v>
      </c>
      <c r="D769" s="5">
        <v>766</v>
      </c>
      <c r="E769" s="3">
        <v>10</v>
      </c>
      <c r="F769" s="3">
        <v>17</v>
      </c>
      <c r="G769" s="264" t="s">
        <v>6273</v>
      </c>
      <c r="H769" s="127" t="s">
        <v>137</v>
      </c>
      <c r="I769" s="127" t="s">
        <v>3679</v>
      </c>
      <c r="J769" s="127"/>
      <c r="K769" s="355" t="s">
        <v>6274</v>
      </c>
      <c r="L769" s="15"/>
      <c r="M769" s="15" t="s">
        <v>6211</v>
      </c>
      <c r="N769" s="15" t="s">
        <v>6200</v>
      </c>
      <c r="O769" s="15" t="s">
        <v>12</v>
      </c>
      <c r="P769" s="15"/>
      <c r="Q769" s="382"/>
      <c r="R769" s="382" t="s">
        <v>6211</v>
      </c>
      <c r="S769" s="382"/>
      <c r="T769" s="382" t="s">
        <v>6200</v>
      </c>
      <c r="U769" s="382" t="s">
        <v>6208</v>
      </c>
      <c r="V769" s="382"/>
      <c r="W769" s="383" t="s">
        <v>53</v>
      </c>
      <c r="X769" s="384"/>
      <c r="Y769" s="384"/>
    </row>
    <row r="770" spans="3:25" x14ac:dyDescent="0.15">
      <c r="C770" s="353">
        <v>767</v>
      </c>
      <c r="D770" s="5">
        <v>767</v>
      </c>
      <c r="E770" s="3">
        <v>10</v>
      </c>
      <c r="F770" s="3">
        <v>16</v>
      </c>
      <c r="G770" s="264" t="s">
        <v>6275</v>
      </c>
      <c r="H770" s="127" t="s">
        <v>137</v>
      </c>
      <c r="I770" s="127" t="s">
        <v>368</v>
      </c>
      <c r="J770" s="127"/>
      <c r="K770" s="355" t="s">
        <v>6276</v>
      </c>
      <c r="L770" s="15"/>
      <c r="M770" s="15" t="s">
        <v>6211</v>
      </c>
      <c r="N770" s="15" t="s">
        <v>5896</v>
      </c>
      <c r="O770" s="15" t="s">
        <v>12</v>
      </c>
      <c r="P770" s="15"/>
      <c r="Q770" s="382"/>
      <c r="R770" s="382" t="s">
        <v>44</v>
      </c>
      <c r="S770" s="382"/>
      <c r="T770" s="382" t="s">
        <v>6218</v>
      </c>
      <c r="U770" s="382" t="s">
        <v>6208</v>
      </c>
      <c r="V770" s="382"/>
      <c r="W770" s="383" t="s">
        <v>53</v>
      </c>
      <c r="X770" s="384"/>
      <c r="Y770" s="384"/>
    </row>
    <row r="771" spans="3:25" x14ac:dyDescent="0.15">
      <c r="C771" s="353">
        <v>768</v>
      </c>
      <c r="D771" s="5">
        <v>768</v>
      </c>
      <c r="E771" s="3">
        <v>10</v>
      </c>
      <c r="F771" s="3">
        <v>16</v>
      </c>
      <c r="G771" s="264" t="s">
        <v>6277</v>
      </c>
      <c r="H771" s="127" t="s">
        <v>137</v>
      </c>
      <c r="I771" s="127" t="s">
        <v>6243</v>
      </c>
      <c r="J771" s="127"/>
      <c r="K771" s="355" t="s">
        <v>6278</v>
      </c>
      <c r="L771" s="15"/>
      <c r="M771" s="15" t="s">
        <v>31</v>
      </c>
      <c r="N771" s="15"/>
      <c r="O771" s="15" t="s">
        <v>13</v>
      </c>
      <c r="P771" s="15"/>
      <c r="Q771" s="382"/>
      <c r="R771" s="382" t="s">
        <v>6201</v>
      </c>
      <c r="S771" s="382"/>
      <c r="T771" s="382" t="s">
        <v>514</v>
      </c>
      <c r="U771" s="382" t="s">
        <v>6208</v>
      </c>
      <c r="V771" s="382"/>
      <c r="W771" s="383" t="s">
        <v>53</v>
      </c>
      <c r="X771" s="384"/>
      <c r="Y771" s="384"/>
    </row>
    <row r="772" spans="3:25" x14ac:dyDescent="0.15">
      <c r="C772" s="353">
        <v>769</v>
      </c>
      <c r="D772" s="5">
        <v>769</v>
      </c>
      <c r="E772" s="3">
        <v>10</v>
      </c>
      <c r="F772" s="3">
        <v>17</v>
      </c>
      <c r="G772" s="264" t="s">
        <v>6279</v>
      </c>
      <c r="H772" s="127" t="s">
        <v>137</v>
      </c>
      <c r="I772" s="127" t="s">
        <v>463</v>
      </c>
      <c r="J772" s="127"/>
      <c r="K772" s="355" t="s">
        <v>6280</v>
      </c>
      <c r="L772" s="15"/>
      <c r="M772" s="15" t="s">
        <v>16</v>
      </c>
      <c r="N772" s="15" t="s">
        <v>6226</v>
      </c>
      <c r="O772" s="15" t="s">
        <v>13</v>
      </c>
      <c r="P772" s="15"/>
      <c r="Q772" s="382"/>
      <c r="R772" s="382" t="s">
        <v>6201</v>
      </c>
      <c r="S772" s="382"/>
      <c r="T772" s="382" t="s">
        <v>6281</v>
      </c>
      <c r="U772" s="382" t="s">
        <v>6208</v>
      </c>
      <c r="V772" s="382"/>
      <c r="W772" s="383" t="s">
        <v>53</v>
      </c>
      <c r="X772" s="384"/>
      <c r="Y772" s="384"/>
    </row>
    <row r="773" spans="3:25" x14ac:dyDescent="0.15">
      <c r="C773" s="353">
        <v>770</v>
      </c>
      <c r="D773" s="5">
        <v>770</v>
      </c>
      <c r="E773" s="3">
        <v>10</v>
      </c>
      <c r="F773" s="3">
        <v>16</v>
      </c>
      <c r="G773" s="264" t="s">
        <v>6282</v>
      </c>
      <c r="H773" s="127" t="s">
        <v>137</v>
      </c>
      <c r="I773" s="127" t="s">
        <v>6270</v>
      </c>
      <c r="J773" s="127"/>
      <c r="K773" s="355" t="s">
        <v>6283</v>
      </c>
      <c r="L773" s="15"/>
      <c r="M773" s="15" t="s">
        <v>6211</v>
      </c>
      <c r="N773" s="15" t="s">
        <v>6284</v>
      </c>
      <c r="O773" s="15" t="s">
        <v>143</v>
      </c>
      <c r="P773" s="15"/>
      <c r="Q773" s="382"/>
      <c r="R773" s="382" t="s">
        <v>6201</v>
      </c>
      <c r="S773" s="382"/>
      <c r="T773" s="382" t="s">
        <v>6272</v>
      </c>
      <c r="U773" s="382" t="s">
        <v>6208</v>
      </c>
      <c r="V773" s="382"/>
      <c r="W773" s="383" t="s">
        <v>53</v>
      </c>
      <c r="X773" s="384"/>
      <c r="Y773" s="384"/>
    </row>
    <row r="774" spans="3:25" x14ac:dyDescent="0.15">
      <c r="C774" s="353">
        <v>771</v>
      </c>
      <c r="D774" s="5">
        <v>771</v>
      </c>
      <c r="E774" s="3">
        <v>10</v>
      </c>
      <c r="F774" s="3">
        <v>16</v>
      </c>
      <c r="G774" s="264" t="s">
        <v>6285</v>
      </c>
      <c r="H774" s="127" t="s">
        <v>137</v>
      </c>
      <c r="I774" s="127" t="s">
        <v>368</v>
      </c>
      <c r="J774" s="127"/>
      <c r="K774" s="355" t="s">
        <v>6286</v>
      </c>
      <c r="L774" s="15"/>
      <c r="M774" s="15" t="s">
        <v>6199</v>
      </c>
      <c r="N774" s="15"/>
      <c r="O774" s="15"/>
      <c r="P774" s="15" t="s">
        <v>300</v>
      </c>
      <c r="Q774" s="382"/>
      <c r="R774" s="382" t="s">
        <v>6201</v>
      </c>
      <c r="S774" s="382"/>
      <c r="T774" s="382" t="s">
        <v>6207</v>
      </c>
      <c r="U774" s="382" t="s">
        <v>6208</v>
      </c>
      <c r="V774" s="382"/>
      <c r="W774" s="383" t="s">
        <v>53</v>
      </c>
      <c r="X774" s="384"/>
      <c r="Y774" s="384"/>
    </row>
    <row r="775" spans="3:25" x14ac:dyDescent="0.15">
      <c r="C775" s="353">
        <v>772</v>
      </c>
      <c r="D775" s="5">
        <v>772</v>
      </c>
      <c r="E775" s="3">
        <v>10</v>
      </c>
      <c r="F775" s="3">
        <v>24</v>
      </c>
      <c r="G775" s="264" t="s">
        <v>6287</v>
      </c>
      <c r="H775" s="127" t="s">
        <v>6288</v>
      </c>
      <c r="I775" s="127" t="s">
        <v>59</v>
      </c>
      <c r="J775" s="127"/>
      <c r="K775" s="355" t="s">
        <v>6289</v>
      </c>
      <c r="L775" s="15"/>
      <c r="M775" s="15" t="s">
        <v>6290</v>
      </c>
      <c r="N775" s="15"/>
      <c r="O775" s="15" t="s">
        <v>13</v>
      </c>
      <c r="P775" s="15"/>
      <c r="Q775" s="382"/>
      <c r="R775" s="382" t="s">
        <v>6201</v>
      </c>
      <c r="S775" s="382"/>
      <c r="T775" s="382" t="s">
        <v>6291</v>
      </c>
      <c r="U775" s="382" t="s">
        <v>6208</v>
      </c>
      <c r="V775" s="382"/>
      <c r="W775" s="383" t="s">
        <v>53</v>
      </c>
      <c r="X775" s="384"/>
      <c r="Y775" s="384"/>
    </row>
    <row r="776" spans="3:25" x14ac:dyDescent="0.15">
      <c r="C776" s="353">
        <v>773</v>
      </c>
      <c r="D776" s="5">
        <v>773</v>
      </c>
      <c r="E776" s="3">
        <v>10</v>
      </c>
      <c r="F776" s="3">
        <v>25</v>
      </c>
      <c r="G776" s="264" t="s">
        <v>6224</v>
      </c>
      <c r="H776" s="127" t="s">
        <v>140</v>
      </c>
      <c r="I776" s="127" t="s">
        <v>68</v>
      </c>
      <c r="J776" s="127"/>
      <c r="K776" s="355" t="s">
        <v>6292</v>
      </c>
      <c r="L776" s="15"/>
      <c r="M776" s="15" t="s">
        <v>31</v>
      </c>
      <c r="N776" s="15"/>
      <c r="O776" s="15" t="s">
        <v>13</v>
      </c>
      <c r="P776" s="15"/>
      <c r="Q776" s="382"/>
      <c r="R776" s="382" t="s">
        <v>6201</v>
      </c>
      <c r="S776" s="382"/>
      <c r="T776" s="382" t="s">
        <v>514</v>
      </c>
      <c r="U776" s="382" t="s">
        <v>6208</v>
      </c>
      <c r="V776" s="382"/>
      <c r="W776" s="383" t="s">
        <v>53</v>
      </c>
      <c r="X776" s="384"/>
      <c r="Y776" s="384"/>
    </row>
    <row r="777" spans="3:25" x14ac:dyDescent="0.15">
      <c r="C777" s="353">
        <v>774</v>
      </c>
      <c r="D777" s="5">
        <v>774</v>
      </c>
      <c r="E777" s="3">
        <v>10</v>
      </c>
      <c r="F777" s="3">
        <v>27</v>
      </c>
      <c r="G777" s="264" t="s">
        <v>6293</v>
      </c>
      <c r="H777" s="127" t="s">
        <v>137</v>
      </c>
      <c r="I777" s="127" t="s">
        <v>368</v>
      </c>
      <c r="J777" s="127"/>
      <c r="K777" s="355" t="s">
        <v>6294</v>
      </c>
      <c r="L777" s="15"/>
      <c r="M777" s="15" t="s">
        <v>31</v>
      </c>
      <c r="N777" s="15"/>
      <c r="O777" s="15" t="s">
        <v>13</v>
      </c>
      <c r="P777" s="15"/>
      <c r="Q777" s="382"/>
      <c r="R777" s="382" t="s">
        <v>6201</v>
      </c>
      <c r="S777" s="382"/>
      <c r="T777" s="382" t="s">
        <v>6295</v>
      </c>
      <c r="U777" s="382" t="s">
        <v>6208</v>
      </c>
      <c r="V777" s="382"/>
      <c r="W777" s="383" t="s">
        <v>53</v>
      </c>
      <c r="X777" s="384"/>
      <c r="Y777" s="384"/>
    </row>
    <row r="778" spans="3:25" x14ac:dyDescent="0.15">
      <c r="C778" s="353">
        <v>775</v>
      </c>
      <c r="D778" s="5">
        <v>775</v>
      </c>
      <c r="E778" s="3">
        <v>10</v>
      </c>
      <c r="F778" s="3">
        <v>25</v>
      </c>
      <c r="G778" s="264" t="s">
        <v>6296</v>
      </c>
      <c r="H778" s="127" t="s">
        <v>137</v>
      </c>
      <c r="I778" s="127" t="s">
        <v>601</v>
      </c>
      <c r="J778" s="127"/>
      <c r="K778" s="355" t="s">
        <v>6297</v>
      </c>
      <c r="L778" s="15"/>
      <c r="M778" s="15" t="s">
        <v>6211</v>
      </c>
      <c r="N778" s="15" t="s">
        <v>6298</v>
      </c>
      <c r="O778" s="15" t="s">
        <v>13</v>
      </c>
      <c r="P778" s="15"/>
      <c r="Q778" s="382"/>
      <c r="R778" s="382" t="s">
        <v>6201</v>
      </c>
      <c r="S778" s="382"/>
      <c r="T778" s="382" t="s">
        <v>6299</v>
      </c>
      <c r="U778" s="382" t="s">
        <v>6208</v>
      </c>
      <c r="V778" s="382"/>
      <c r="W778" s="383" t="s">
        <v>53</v>
      </c>
      <c r="X778" s="384"/>
      <c r="Y778" s="384"/>
    </row>
    <row r="779" spans="3:25" x14ac:dyDescent="0.15">
      <c r="C779" s="353">
        <v>776</v>
      </c>
      <c r="D779" s="5">
        <v>776</v>
      </c>
      <c r="E779" s="3">
        <v>10</v>
      </c>
      <c r="F779" s="3">
        <v>27</v>
      </c>
      <c r="G779" s="264" t="s">
        <v>6300</v>
      </c>
      <c r="H779" s="127" t="s">
        <v>138</v>
      </c>
      <c r="I779" s="127" t="s">
        <v>6228</v>
      </c>
      <c r="J779" s="127"/>
      <c r="K779" s="355" t="s">
        <v>6301</v>
      </c>
      <c r="L779" s="15"/>
      <c r="M779" s="15" t="s">
        <v>6199</v>
      </c>
      <c r="N779" s="15"/>
      <c r="O779" s="15"/>
      <c r="P779" s="15"/>
      <c r="Q779" s="382" t="s">
        <v>4334</v>
      </c>
      <c r="R779" s="382" t="s">
        <v>6201</v>
      </c>
      <c r="S779" s="382"/>
      <c r="T779" s="382" t="s">
        <v>514</v>
      </c>
      <c r="U779" s="382" t="s">
        <v>6208</v>
      </c>
      <c r="V779" s="382"/>
      <c r="W779" s="383" t="s">
        <v>53</v>
      </c>
      <c r="X779" s="384"/>
      <c r="Y779" s="384"/>
    </row>
    <row r="780" spans="3:25" x14ac:dyDescent="0.15">
      <c r="C780" s="353">
        <v>777</v>
      </c>
      <c r="D780" s="5">
        <v>777</v>
      </c>
      <c r="E780" s="3">
        <v>10</v>
      </c>
      <c r="F780" s="3">
        <v>25</v>
      </c>
      <c r="G780" s="264" t="s">
        <v>6302</v>
      </c>
      <c r="H780" s="127" t="s">
        <v>138</v>
      </c>
      <c r="I780" s="127" t="s">
        <v>6228</v>
      </c>
      <c r="J780" s="127"/>
      <c r="K780" s="355" t="s">
        <v>6303</v>
      </c>
      <c r="L780" s="15"/>
      <c r="M780" s="15" t="s">
        <v>6268</v>
      </c>
      <c r="N780" s="15"/>
      <c r="O780" s="15"/>
      <c r="P780" s="15"/>
      <c r="Q780" s="382" t="s">
        <v>4271</v>
      </c>
      <c r="R780" s="382"/>
      <c r="S780" s="382" t="s">
        <v>47</v>
      </c>
      <c r="T780" s="382"/>
      <c r="U780" s="382" t="s">
        <v>6208</v>
      </c>
      <c r="V780" s="382"/>
      <c r="W780" s="383" t="s">
        <v>53</v>
      </c>
      <c r="X780" s="384"/>
      <c r="Y780" s="384"/>
    </row>
    <row r="781" spans="3:25" x14ac:dyDescent="0.15">
      <c r="C781" s="353">
        <v>778</v>
      </c>
      <c r="D781" s="5">
        <v>778</v>
      </c>
      <c r="E781" s="3">
        <v>10</v>
      </c>
      <c r="F781" s="3">
        <v>21</v>
      </c>
      <c r="G781" s="264" t="s">
        <v>6304</v>
      </c>
      <c r="H781" s="127" t="s">
        <v>6204</v>
      </c>
      <c r="I781" s="127" t="s">
        <v>463</v>
      </c>
      <c r="J781" s="127"/>
      <c r="K781" s="355" t="s">
        <v>6305</v>
      </c>
      <c r="L781" s="15"/>
      <c r="M781" s="15" t="s">
        <v>31</v>
      </c>
      <c r="N781" s="15"/>
      <c r="O781" s="15" t="s">
        <v>6200</v>
      </c>
      <c r="P781" s="15"/>
      <c r="Q781" s="382"/>
      <c r="R781" s="382" t="s">
        <v>6201</v>
      </c>
      <c r="S781" s="382"/>
      <c r="T781" s="382" t="s">
        <v>514</v>
      </c>
      <c r="U781" s="382" t="s">
        <v>6208</v>
      </c>
      <c r="V781" s="382"/>
      <c r="W781" s="383" t="s">
        <v>53</v>
      </c>
      <c r="X781" s="384"/>
      <c r="Y781" s="384"/>
    </row>
    <row r="782" spans="3:25" x14ac:dyDescent="0.15">
      <c r="C782" s="353">
        <v>779</v>
      </c>
      <c r="D782" s="5">
        <v>779</v>
      </c>
      <c r="E782" s="3">
        <v>10</v>
      </c>
      <c r="F782" s="3">
        <v>24</v>
      </c>
      <c r="G782" s="264" t="s">
        <v>6306</v>
      </c>
      <c r="H782" s="127" t="s">
        <v>137</v>
      </c>
      <c r="I782" s="127" t="s">
        <v>463</v>
      </c>
      <c r="J782" s="127"/>
      <c r="K782" s="355" t="s">
        <v>6225</v>
      </c>
      <c r="L782" s="15"/>
      <c r="M782" s="15" t="s">
        <v>31</v>
      </c>
      <c r="N782" s="15"/>
      <c r="O782" s="15" t="s">
        <v>6200</v>
      </c>
      <c r="P782" s="15"/>
      <c r="Q782" s="382"/>
      <c r="R782" s="382" t="s">
        <v>6201</v>
      </c>
      <c r="S782" s="382"/>
      <c r="T782" s="382" t="s">
        <v>514</v>
      </c>
      <c r="U782" s="382" t="s">
        <v>6208</v>
      </c>
      <c r="V782" s="382"/>
      <c r="W782" s="383" t="s">
        <v>53</v>
      </c>
      <c r="X782" s="384"/>
      <c r="Y782" s="384"/>
    </row>
    <row r="783" spans="3:25" x14ac:dyDescent="0.15">
      <c r="C783" s="353">
        <v>780</v>
      </c>
      <c r="D783" s="5">
        <v>780</v>
      </c>
      <c r="E783" s="3">
        <v>10</v>
      </c>
      <c r="F783" s="3">
        <v>22</v>
      </c>
      <c r="G783" s="264" t="s">
        <v>6250</v>
      </c>
      <c r="H783" s="127" t="s">
        <v>137</v>
      </c>
      <c r="I783" s="127" t="s">
        <v>368</v>
      </c>
      <c r="J783" s="127"/>
      <c r="K783" s="355" t="s">
        <v>6307</v>
      </c>
      <c r="L783" s="15"/>
      <c r="M783" s="15" t="s">
        <v>6308</v>
      </c>
      <c r="N783" s="15"/>
      <c r="O783" s="15"/>
      <c r="P783" s="15" t="s">
        <v>300</v>
      </c>
      <c r="Q783" s="382"/>
      <c r="R783" s="382" t="s">
        <v>6201</v>
      </c>
      <c r="S783" s="382"/>
      <c r="T783" s="382" t="s">
        <v>6309</v>
      </c>
      <c r="U783" s="382" t="s">
        <v>6317</v>
      </c>
      <c r="V783" s="382"/>
      <c r="W783" s="383" t="s">
        <v>53</v>
      </c>
      <c r="X783" s="384"/>
      <c r="Y783" s="384"/>
    </row>
    <row r="784" spans="3:25" x14ac:dyDescent="0.15">
      <c r="C784" s="353">
        <v>781</v>
      </c>
      <c r="D784" s="5">
        <v>781</v>
      </c>
      <c r="E784" s="3">
        <v>10</v>
      </c>
      <c r="F784" s="3">
        <v>17</v>
      </c>
      <c r="G784" s="264" t="s">
        <v>6310</v>
      </c>
      <c r="H784" s="127" t="s">
        <v>6311</v>
      </c>
      <c r="I784" s="127" t="s">
        <v>6312</v>
      </c>
      <c r="J784" s="127"/>
      <c r="K784" s="355" t="s">
        <v>6313</v>
      </c>
      <c r="L784" s="15"/>
      <c r="M784" s="15" t="s">
        <v>6314</v>
      </c>
      <c r="N784" s="15"/>
      <c r="O784" s="15" t="s">
        <v>13</v>
      </c>
      <c r="P784" s="15"/>
      <c r="Q784" s="382"/>
      <c r="R784" s="382" t="s">
        <v>6315</v>
      </c>
      <c r="S784" s="382"/>
      <c r="T784" s="382" t="s">
        <v>6316</v>
      </c>
      <c r="U784" s="382" t="s">
        <v>6208</v>
      </c>
      <c r="V784" s="382"/>
      <c r="W784" s="383" t="s">
        <v>53</v>
      </c>
      <c r="X784" s="384"/>
      <c r="Y784" s="384"/>
    </row>
    <row r="785" spans="3:25" x14ac:dyDescent="0.15">
      <c r="C785" s="353">
        <v>782</v>
      </c>
      <c r="D785" s="5">
        <v>782</v>
      </c>
      <c r="E785" s="3">
        <v>10</v>
      </c>
      <c r="F785" s="3">
        <v>20</v>
      </c>
      <c r="G785" s="264" t="s">
        <v>6318</v>
      </c>
      <c r="H785" s="127" t="s">
        <v>137</v>
      </c>
      <c r="I785" s="127" t="s">
        <v>601</v>
      </c>
      <c r="J785" s="127"/>
      <c r="K785" s="355" t="s">
        <v>6319</v>
      </c>
      <c r="L785" s="15"/>
      <c r="M785" s="15" t="s">
        <v>6314</v>
      </c>
      <c r="N785" s="15"/>
      <c r="O785" s="15" t="s">
        <v>13</v>
      </c>
      <c r="P785" s="15"/>
      <c r="Q785" s="382"/>
      <c r="R785" s="382" t="s">
        <v>6315</v>
      </c>
      <c r="S785" s="382"/>
      <c r="T785" s="382"/>
      <c r="U785" s="382" t="s">
        <v>6320</v>
      </c>
      <c r="V785" s="382"/>
      <c r="W785" s="383" t="s">
        <v>53</v>
      </c>
      <c r="X785" s="384"/>
      <c r="Y785" s="384"/>
    </row>
    <row r="786" spans="3:25" x14ac:dyDescent="0.15">
      <c r="C786" s="353">
        <v>783</v>
      </c>
      <c r="D786" s="5">
        <v>783</v>
      </c>
      <c r="E786" s="3">
        <v>10</v>
      </c>
      <c r="F786" s="3">
        <v>30</v>
      </c>
      <c r="G786" s="264" t="s">
        <v>6321</v>
      </c>
      <c r="H786" s="127" t="s">
        <v>6322</v>
      </c>
      <c r="I786" s="127" t="s">
        <v>160</v>
      </c>
      <c r="J786" s="127"/>
      <c r="K786" s="355" t="s">
        <v>6323</v>
      </c>
      <c r="L786" s="15"/>
      <c r="M786" s="15" t="s">
        <v>6324</v>
      </c>
      <c r="N786" s="15"/>
      <c r="O786" s="15" t="s">
        <v>12</v>
      </c>
      <c r="P786" s="15"/>
      <c r="Q786" s="382"/>
      <c r="R786" s="382" t="s">
        <v>6315</v>
      </c>
      <c r="S786" s="382"/>
      <c r="T786" s="382" t="s">
        <v>6325</v>
      </c>
      <c r="U786" s="382" t="s">
        <v>6317</v>
      </c>
      <c r="V786" s="382"/>
      <c r="W786" s="383" t="s">
        <v>53</v>
      </c>
      <c r="X786" s="384"/>
      <c r="Y786" s="384"/>
    </row>
    <row r="787" spans="3:25" x14ac:dyDescent="0.15">
      <c r="C787" s="353">
        <v>784</v>
      </c>
      <c r="D787" s="5">
        <v>784</v>
      </c>
      <c r="E787" s="378">
        <v>10</v>
      </c>
      <c r="F787" s="378">
        <v>31</v>
      </c>
      <c r="G787" s="264" t="s">
        <v>6326</v>
      </c>
      <c r="H787" s="379" t="s">
        <v>6311</v>
      </c>
      <c r="I787" s="379" t="s">
        <v>6327</v>
      </c>
      <c r="J787" s="379"/>
      <c r="K787" s="381" t="s">
        <v>6328</v>
      </c>
      <c r="L787" s="382"/>
      <c r="M787" s="382" t="s">
        <v>6330</v>
      </c>
      <c r="N787" s="382" t="s">
        <v>6329</v>
      </c>
      <c r="O787" s="382" t="s">
        <v>13</v>
      </c>
      <c r="P787" s="382"/>
      <c r="Q787" s="382"/>
      <c r="R787" s="382" t="s">
        <v>6315</v>
      </c>
      <c r="S787" s="382"/>
      <c r="T787" s="382"/>
      <c r="U787" s="382" t="s">
        <v>6208</v>
      </c>
      <c r="V787" s="382"/>
      <c r="W787" s="383" t="s">
        <v>53</v>
      </c>
      <c r="X787" s="384"/>
      <c r="Y787" s="384"/>
    </row>
    <row r="788" spans="3:25" x14ac:dyDescent="0.15">
      <c r="C788" s="353">
        <v>785</v>
      </c>
      <c r="D788" s="5">
        <v>785</v>
      </c>
      <c r="E788" s="378">
        <v>10</v>
      </c>
      <c r="F788" s="378">
        <v>31</v>
      </c>
      <c r="G788" s="264" t="s">
        <v>6331</v>
      </c>
      <c r="H788" s="379" t="s">
        <v>137</v>
      </c>
      <c r="I788" s="379" t="s">
        <v>368</v>
      </c>
      <c r="J788" s="379"/>
      <c r="K788" s="381" t="s">
        <v>6332</v>
      </c>
      <c r="L788" s="382"/>
      <c r="M788" s="382" t="s">
        <v>6314</v>
      </c>
      <c r="N788" s="382"/>
      <c r="O788" s="382" t="s">
        <v>11</v>
      </c>
      <c r="P788" s="382"/>
      <c r="Q788" s="382"/>
      <c r="R788" s="382" t="s">
        <v>44</v>
      </c>
      <c r="S788" s="382"/>
      <c r="T788" s="382" t="s">
        <v>6333</v>
      </c>
      <c r="U788" s="382" t="s">
        <v>6320</v>
      </c>
      <c r="V788" s="382"/>
      <c r="W788" s="383" t="s">
        <v>53</v>
      </c>
      <c r="X788" s="384"/>
      <c r="Y788" s="384"/>
    </row>
    <row r="789" spans="3:25" x14ac:dyDescent="0.15">
      <c r="C789" s="353">
        <v>786</v>
      </c>
      <c r="D789" s="5">
        <v>786</v>
      </c>
      <c r="E789" s="378">
        <v>11</v>
      </c>
      <c r="F789" s="378">
        <v>1</v>
      </c>
      <c r="G789" s="264" t="s">
        <v>6329</v>
      </c>
      <c r="H789" s="379" t="s">
        <v>268</v>
      </c>
      <c r="I789" s="379" t="s">
        <v>6334</v>
      </c>
      <c r="J789" s="379"/>
      <c r="K789" s="381" t="s">
        <v>6335</v>
      </c>
      <c r="L789" s="382"/>
      <c r="M789" s="382" t="s">
        <v>6330</v>
      </c>
      <c r="N789" s="382" t="s">
        <v>6336</v>
      </c>
      <c r="O789" s="382" t="s">
        <v>6329</v>
      </c>
      <c r="P789" s="382"/>
      <c r="Q789" s="382"/>
      <c r="R789" s="382"/>
      <c r="S789" s="382" t="s">
        <v>46</v>
      </c>
      <c r="T789" s="382"/>
      <c r="U789" s="382" t="s">
        <v>16</v>
      </c>
      <c r="V789" s="382" t="s">
        <v>6337</v>
      </c>
      <c r="W789" s="383" t="s">
        <v>158</v>
      </c>
      <c r="X789" s="384"/>
      <c r="Y789" s="384"/>
    </row>
    <row r="790" spans="3:25" x14ac:dyDescent="0.15">
      <c r="C790" s="353">
        <v>787</v>
      </c>
      <c r="D790" s="5">
        <v>787</v>
      </c>
      <c r="E790" s="378">
        <v>10</v>
      </c>
      <c r="F790" s="378">
        <v>29</v>
      </c>
      <c r="G790" s="264" t="s">
        <v>6338</v>
      </c>
      <c r="H790" s="379" t="s">
        <v>6339</v>
      </c>
      <c r="I790" s="379" t="s">
        <v>6340</v>
      </c>
      <c r="J790" s="379"/>
      <c r="K790" s="381" t="s">
        <v>6341</v>
      </c>
      <c r="L790" s="382"/>
      <c r="M790" s="382" t="s">
        <v>6324</v>
      </c>
      <c r="N790" s="382"/>
      <c r="O790" s="382" t="s">
        <v>13</v>
      </c>
      <c r="P790" s="382"/>
      <c r="Q790" s="382"/>
      <c r="R790" s="382" t="s">
        <v>6315</v>
      </c>
      <c r="S790" s="382"/>
      <c r="T790" s="382" t="s">
        <v>6316</v>
      </c>
      <c r="U790" s="382" t="s">
        <v>6208</v>
      </c>
      <c r="V790" s="382"/>
      <c r="W790" s="383" t="s">
        <v>53</v>
      </c>
      <c r="X790" s="384"/>
      <c r="Y790" s="384"/>
    </row>
    <row r="791" spans="3:25" x14ac:dyDescent="0.15">
      <c r="C791" s="353">
        <v>788</v>
      </c>
      <c r="D791" s="5">
        <v>788</v>
      </c>
      <c r="E791" s="378">
        <v>10</v>
      </c>
      <c r="F791" s="378">
        <v>30</v>
      </c>
      <c r="G791" s="264" t="s">
        <v>6342</v>
      </c>
      <c r="H791" s="379" t="s">
        <v>138</v>
      </c>
      <c r="I791" s="379" t="s">
        <v>6343</v>
      </c>
      <c r="J791" s="379"/>
      <c r="K791" s="381" t="s">
        <v>6344</v>
      </c>
      <c r="L791" s="382"/>
      <c r="M791" s="382" t="s">
        <v>6324</v>
      </c>
      <c r="N791" s="382"/>
      <c r="O791" s="382"/>
      <c r="P791" s="382" t="s">
        <v>36</v>
      </c>
      <c r="Q791" s="382"/>
      <c r="R791" s="382" t="s">
        <v>6315</v>
      </c>
      <c r="S791" s="382"/>
      <c r="T791" s="382" t="s">
        <v>514</v>
      </c>
      <c r="U791" s="382" t="s">
        <v>6208</v>
      </c>
      <c r="V791" s="382"/>
      <c r="W791" s="383" t="s">
        <v>53</v>
      </c>
      <c r="X791" s="384"/>
      <c r="Y791" s="384"/>
    </row>
    <row r="792" spans="3:25" x14ac:dyDescent="0.15">
      <c r="C792" s="353">
        <v>789</v>
      </c>
      <c r="D792" s="5">
        <v>789</v>
      </c>
      <c r="E792" s="378">
        <v>11</v>
      </c>
      <c r="F792" s="378">
        <v>1</v>
      </c>
      <c r="G792" s="264" t="s">
        <v>6345</v>
      </c>
      <c r="H792" s="379" t="s">
        <v>6346</v>
      </c>
      <c r="I792" s="379" t="s">
        <v>6347</v>
      </c>
      <c r="J792" s="379"/>
      <c r="K792" s="381" t="s">
        <v>6348</v>
      </c>
      <c r="L792" s="382"/>
      <c r="M792" s="382" t="s">
        <v>6349</v>
      </c>
      <c r="N792" s="382"/>
      <c r="O792" s="382" t="s">
        <v>13</v>
      </c>
      <c r="P792" s="382"/>
      <c r="Q792" s="382"/>
      <c r="R792" s="382" t="s">
        <v>6350</v>
      </c>
      <c r="S792" s="382"/>
      <c r="T792" s="382" t="s">
        <v>5528</v>
      </c>
      <c r="U792" s="382" t="s">
        <v>6351</v>
      </c>
      <c r="V792" s="382" t="s">
        <v>6352</v>
      </c>
      <c r="W792" s="383" t="s">
        <v>53</v>
      </c>
      <c r="X792" s="384"/>
      <c r="Y792" s="384"/>
    </row>
    <row r="793" spans="3:25" x14ac:dyDescent="0.15">
      <c r="C793" s="353">
        <v>790</v>
      </c>
      <c r="D793" s="5">
        <v>790</v>
      </c>
      <c r="E793" s="378">
        <v>11</v>
      </c>
      <c r="F793" s="378">
        <v>5</v>
      </c>
      <c r="G793" s="264" t="s">
        <v>6353</v>
      </c>
      <c r="H793" s="379" t="s">
        <v>137</v>
      </c>
      <c r="I793" s="379" t="s">
        <v>601</v>
      </c>
      <c r="J793" s="379"/>
      <c r="K793" s="381" t="s">
        <v>6354</v>
      </c>
      <c r="L793" s="382"/>
      <c r="M793" s="382" t="s">
        <v>31</v>
      </c>
      <c r="N793" s="382"/>
      <c r="O793" s="382" t="s">
        <v>13</v>
      </c>
      <c r="P793" s="382"/>
      <c r="Q793" s="382"/>
      <c r="R793" s="382" t="s">
        <v>6350</v>
      </c>
      <c r="S793" s="382"/>
      <c r="T793" s="382" t="s">
        <v>6355</v>
      </c>
      <c r="U793" s="382" t="s">
        <v>6351</v>
      </c>
      <c r="V793" s="382" t="s">
        <v>6352</v>
      </c>
      <c r="W793" s="383" t="s">
        <v>53</v>
      </c>
      <c r="X793" s="384"/>
      <c r="Y793" s="384"/>
    </row>
    <row r="794" spans="3:25" x14ac:dyDescent="0.15">
      <c r="C794" s="353">
        <v>791</v>
      </c>
      <c r="D794" s="5">
        <v>791</v>
      </c>
      <c r="E794" s="378">
        <v>11</v>
      </c>
      <c r="F794" s="378">
        <v>6</v>
      </c>
      <c r="G794" s="264" t="s">
        <v>6356</v>
      </c>
      <c r="H794" s="379" t="s">
        <v>137</v>
      </c>
      <c r="I794" s="379" t="s">
        <v>3679</v>
      </c>
      <c r="J794" s="379"/>
      <c r="K794" s="381" t="s">
        <v>6357</v>
      </c>
      <c r="L794" s="382"/>
      <c r="M794" s="382" t="s">
        <v>6349</v>
      </c>
      <c r="N794" s="382"/>
      <c r="O794" s="382" t="s">
        <v>13</v>
      </c>
      <c r="P794" s="382"/>
      <c r="Q794" s="382"/>
      <c r="R794" s="382" t="s">
        <v>6351</v>
      </c>
      <c r="S794" s="382"/>
      <c r="T794" s="382" t="s">
        <v>6358</v>
      </c>
      <c r="U794" s="382" t="s">
        <v>6214</v>
      </c>
      <c r="V794" s="382"/>
      <c r="W794" s="383" t="s">
        <v>53</v>
      </c>
      <c r="X794" s="384"/>
      <c r="Y794" s="384"/>
    </row>
    <row r="795" spans="3:25" x14ac:dyDescent="0.15">
      <c r="C795" s="353">
        <v>792</v>
      </c>
      <c r="D795" s="5">
        <v>792</v>
      </c>
      <c r="E795" s="378">
        <v>11</v>
      </c>
      <c r="F795" s="378">
        <v>5</v>
      </c>
      <c r="G795" s="264" t="s">
        <v>6358</v>
      </c>
      <c r="H795" s="379" t="s">
        <v>6346</v>
      </c>
      <c r="I795" s="379" t="s">
        <v>6359</v>
      </c>
      <c r="J795" s="379"/>
      <c r="K795" s="381" t="s">
        <v>6360</v>
      </c>
      <c r="L795" s="382"/>
      <c r="M795" s="382" t="s">
        <v>6361</v>
      </c>
      <c r="N795" s="382"/>
      <c r="O795" s="382" t="s">
        <v>6358</v>
      </c>
      <c r="P795" s="382"/>
      <c r="Q795" s="382"/>
      <c r="R795" s="382" t="s">
        <v>6350</v>
      </c>
      <c r="S795" s="382"/>
      <c r="T795" s="382" t="s">
        <v>6362</v>
      </c>
      <c r="U795" s="382" t="s">
        <v>6214</v>
      </c>
      <c r="V795" s="382"/>
      <c r="W795" s="383" t="s">
        <v>53</v>
      </c>
      <c r="X795" s="384"/>
      <c r="Y795" s="384"/>
    </row>
    <row r="796" spans="3:25" x14ac:dyDescent="0.15">
      <c r="C796" s="353">
        <v>793</v>
      </c>
      <c r="D796" s="5">
        <v>793</v>
      </c>
      <c r="E796" s="378">
        <v>11</v>
      </c>
      <c r="F796" s="378">
        <v>6</v>
      </c>
      <c r="G796" s="264" t="s">
        <v>6358</v>
      </c>
      <c r="H796" s="379" t="s">
        <v>6363</v>
      </c>
      <c r="I796" s="379" t="s">
        <v>6364</v>
      </c>
      <c r="J796" s="379"/>
      <c r="K796" s="381" t="s">
        <v>6365</v>
      </c>
      <c r="L796" s="382"/>
      <c r="M796" s="382" t="s">
        <v>6349</v>
      </c>
      <c r="N796" s="382"/>
      <c r="O796" s="382" t="s">
        <v>13</v>
      </c>
      <c r="P796" s="382"/>
      <c r="Q796" s="382"/>
      <c r="R796" s="382" t="s">
        <v>6350</v>
      </c>
      <c r="S796" s="382"/>
      <c r="T796" s="382" t="s">
        <v>6366</v>
      </c>
      <c r="U796" s="382" t="s">
        <v>6214</v>
      </c>
      <c r="V796" s="382"/>
      <c r="W796" s="383" t="s">
        <v>53</v>
      </c>
      <c r="X796" s="384"/>
      <c r="Y796" s="384"/>
    </row>
    <row r="797" spans="3:25" x14ac:dyDescent="0.15">
      <c r="C797" s="353">
        <v>794</v>
      </c>
      <c r="D797" s="5">
        <v>794</v>
      </c>
      <c r="E797" s="378">
        <v>11</v>
      </c>
      <c r="F797" s="378">
        <v>11</v>
      </c>
      <c r="G797" s="264" t="s">
        <v>6367</v>
      </c>
      <c r="H797" s="379" t="s">
        <v>6346</v>
      </c>
      <c r="I797" s="379" t="s">
        <v>6368</v>
      </c>
      <c r="J797" s="379"/>
      <c r="K797" s="381" t="s">
        <v>6369</v>
      </c>
      <c r="L797" s="382"/>
      <c r="M797" s="382" t="s">
        <v>6361</v>
      </c>
      <c r="N797" s="382"/>
      <c r="O797" s="382"/>
      <c r="P797" s="382" t="s">
        <v>34</v>
      </c>
      <c r="Q797" s="382"/>
      <c r="R797" s="382" t="s">
        <v>6350</v>
      </c>
      <c r="S797" s="382"/>
      <c r="T797" s="382" t="s">
        <v>6370</v>
      </c>
      <c r="U797" s="382" t="s">
        <v>6214</v>
      </c>
      <c r="V797" s="382"/>
      <c r="W797" s="383" t="s">
        <v>53</v>
      </c>
      <c r="X797" s="384"/>
      <c r="Y797" s="384"/>
    </row>
    <row r="798" spans="3:25" x14ac:dyDescent="0.15">
      <c r="C798" s="353">
        <v>795</v>
      </c>
      <c r="D798" s="353">
        <v>795</v>
      </c>
      <c r="E798" s="378">
        <v>11</v>
      </c>
      <c r="F798" s="378">
        <v>9</v>
      </c>
      <c r="G798" s="264" t="s">
        <v>6371</v>
      </c>
      <c r="H798" s="379" t="s">
        <v>6346</v>
      </c>
      <c r="I798" s="379" t="s">
        <v>6368</v>
      </c>
      <c r="J798" s="379"/>
      <c r="K798" s="381" t="s">
        <v>6372</v>
      </c>
      <c r="L798" s="382"/>
      <c r="M798" s="382" t="s">
        <v>6351</v>
      </c>
      <c r="N798" s="382" t="s">
        <v>6373</v>
      </c>
      <c r="O798" s="382" t="s">
        <v>6358</v>
      </c>
      <c r="P798" s="382"/>
      <c r="Q798" s="382"/>
      <c r="R798" s="382" t="s">
        <v>44</v>
      </c>
      <c r="S798" s="382"/>
      <c r="T798" s="382" t="s">
        <v>6374</v>
      </c>
      <c r="U798" s="382" t="s">
        <v>6214</v>
      </c>
      <c r="V798" s="382"/>
      <c r="W798" s="383" t="s">
        <v>53</v>
      </c>
      <c r="X798" s="384"/>
      <c r="Y798" s="384"/>
    </row>
    <row r="799" spans="3:25" x14ac:dyDescent="0.15">
      <c r="C799" s="353">
        <v>796</v>
      </c>
      <c r="D799" s="353">
        <v>796</v>
      </c>
      <c r="E799" s="378">
        <v>11</v>
      </c>
      <c r="F799" s="378">
        <v>12</v>
      </c>
      <c r="G799" s="264" t="s">
        <v>6375</v>
      </c>
      <c r="H799" s="379" t="s">
        <v>137</v>
      </c>
      <c r="I799" s="379" t="s">
        <v>6376</v>
      </c>
      <c r="J799" s="379"/>
      <c r="K799" s="381" t="s">
        <v>6377</v>
      </c>
      <c r="L799" s="382"/>
      <c r="M799" s="382" t="s">
        <v>6349</v>
      </c>
      <c r="N799" s="382"/>
      <c r="O799" s="382" t="s">
        <v>6358</v>
      </c>
      <c r="P799" s="382"/>
      <c r="Q799" s="382"/>
      <c r="R799" s="382" t="s">
        <v>6350</v>
      </c>
      <c r="S799" s="382"/>
      <c r="T799" s="382" t="s">
        <v>6362</v>
      </c>
      <c r="U799" s="382" t="s">
        <v>6214</v>
      </c>
      <c r="V799" s="382"/>
      <c r="W799" s="383" t="s">
        <v>53</v>
      </c>
      <c r="X799" s="384"/>
      <c r="Y799" s="384"/>
    </row>
    <row r="800" spans="3:25" x14ac:dyDescent="0.15">
      <c r="C800" s="353">
        <v>797</v>
      </c>
      <c r="D800" s="353">
        <v>797</v>
      </c>
      <c r="E800" s="378">
        <v>11</v>
      </c>
      <c r="F800" s="378">
        <v>12</v>
      </c>
      <c r="G800" s="264" t="s">
        <v>6378</v>
      </c>
      <c r="H800" s="379" t="s">
        <v>137</v>
      </c>
      <c r="I800" s="379" t="s">
        <v>6376</v>
      </c>
      <c r="J800" s="379"/>
      <c r="K800" s="381" t="s">
        <v>6379</v>
      </c>
      <c r="L800" s="382"/>
      <c r="M800" s="382" t="s">
        <v>6351</v>
      </c>
      <c r="N800" s="382" t="s">
        <v>6373</v>
      </c>
      <c r="O800" s="382"/>
      <c r="P800" s="382" t="s">
        <v>300</v>
      </c>
      <c r="Q800" s="382"/>
      <c r="R800" s="382" t="s">
        <v>6350</v>
      </c>
      <c r="S800" s="382"/>
      <c r="T800" s="382" t="s">
        <v>6362</v>
      </c>
      <c r="U800" s="382" t="s">
        <v>6214</v>
      </c>
      <c r="V800" s="382"/>
      <c r="W800" s="383" t="s">
        <v>53</v>
      </c>
      <c r="X800" s="384"/>
      <c r="Y800" s="384"/>
    </row>
    <row r="801" spans="3:25" x14ac:dyDescent="0.15">
      <c r="C801" s="353">
        <v>798</v>
      </c>
      <c r="D801" s="353">
        <v>798</v>
      </c>
      <c r="E801" s="378">
        <v>11</v>
      </c>
      <c r="F801" s="378">
        <v>9</v>
      </c>
      <c r="G801" s="264" t="s">
        <v>6380</v>
      </c>
      <c r="H801" s="379" t="s">
        <v>137</v>
      </c>
      <c r="I801" s="379" t="s">
        <v>6359</v>
      </c>
      <c r="J801" s="379"/>
      <c r="K801" s="381" t="s">
        <v>6381</v>
      </c>
      <c r="L801" s="382"/>
      <c r="M801" s="382" t="s">
        <v>6349</v>
      </c>
      <c r="N801" s="382"/>
      <c r="O801" s="382" t="s">
        <v>11</v>
      </c>
      <c r="P801" s="382"/>
      <c r="Q801" s="382"/>
      <c r="R801" s="382" t="s">
        <v>6350</v>
      </c>
      <c r="S801" s="382"/>
      <c r="T801" s="382" t="s">
        <v>6382</v>
      </c>
      <c r="U801" s="382" t="s">
        <v>6214</v>
      </c>
      <c r="V801" s="382"/>
      <c r="W801" s="383" t="s">
        <v>53</v>
      </c>
      <c r="X801" s="384"/>
      <c r="Y801" s="384"/>
    </row>
    <row r="802" spans="3:25" x14ac:dyDescent="0.15">
      <c r="C802" s="353">
        <v>799</v>
      </c>
      <c r="D802" s="353">
        <v>799</v>
      </c>
      <c r="E802" s="378">
        <v>11</v>
      </c>
      <c r="F802" s="378">
        <v>7</v>
      </c>
      <c r="G802" s="264" t="s">
        <v>6358</v>
      </c>
      <c r="H802" s="379" t="s">
        <v>137</v>
      </c>
      <c r="I802" s="379" t="s">
        <v>3679</v>
      </c>
      <c r="J802" s="379"/>
      <c r="K802" s="381" t="s">
        <v>6383</v>
      </c>
      <c r="L802" s="382"/>
      <c r="M802" s="382" t="s">
        <v>6351</v>
      </c>
      <c r="N802" s="382" t="s">
        <v>6384</v>
      </c>
      <c r="O802" s="382" t="s">
        <v>143</v>
      </c>
      <c r="P802" s="382"/>
      <c r="Q802" s="382"/>
      <c r="R802" s="382"/>
      <c r="S802" s="382" t="s">
        <v>47</v>
      </c>
      <c r="T802" s="382"/>
      <c r="U802" s="382" t="s">
        <v>6214</v>
      </c>
      <c r="V802" s="382"/>
      <c r="W802" s="383" t="s">
        <v>157</v>
      </c>
      <c r="X802" s="384"/>
      <c r="Y802" s="384"/>
    </row>
    <row r="803" spans="3:25" x14ac:dyDescent="0.15">
      <c r="C803" s="353">
        <v>800</v>
      </c>
      <c r="D803" s="353">
        <v>800</v>
      </c>
      <c r="E803" s="378">
        <v>11</v>
      </c>
      <c r="F803" s="378">
        <v>8</v>
      </c>
      <c r="G803" s="264" t="s">
        <v>6385</v>
      </c>
      <c r="H803" s="379" t="s">
        <v>137</v>
      </c>
      <c r="I803" s="379" t="s">
        <v>6359</v>
      </c>
      <c r="J803" s="379"/>
      <c r="K803" s="381" t="s">
        <v>6386</v>
      </c>
      <c r="L803" s="382"/>
      <c r="M803" s="382" t="s">
        <v>6351</v>
      </c>
      <c r="N803" s="382" t="s">
        <v>6373</v>
      </c>
      <c r="O803" s="382" t="s">
        <v>6358</v>
      </c>
      <c r="P803" s="382"/>
      <c r="Q803" s="382"/>
      <c r="R803" s="382" t="s">
        <v>44</v>
      </c>
      <c r="S803" s="382"/>
      <c r="T803" s="382" t="s">
        <v>6387</v>
      </c>
      <c r="U803" s="382" t="s">
        <v>6214</v>
      </c>
      <c r="V803" s="382"/>
      <c r="W803" s="383" t="s">
        <v>53</v>
      </c>
      <c r="X803" s="384"/>
      <c r="Y803" s="384"/>
    </row>
    <row r="804" spans="3:25" x14ac:dyDescent="0.15">
      <c r="C804" s="353">
        <v>801</v>
      </c>
      <c r="D804" s="353">
        <v>801</v>
      </c>
      <c r="E804" s="378">
        <v>11</v>
      </c>
      <c r="F804" s="378">
        <v>8</v>
      </c>
      <c r="G804" s="264" t="s">
        <v>6388</v>
      </c>
      <c r="H804" s="379" t="s">
        <v>137</v>
      </c>
      <c r="I804" s="379" t="s">
        <v>463</v>
      </c>
      <c r="J804" s="379"/>
      <c r="K804" s="381" t="s">
        <v>6389</v>
      </c>
      <c r="L804" s="382"/>
      <c r="M804" s="382" t="s">
        <v>6351</v>
      </c>
      <c r="N804" s="382" t="s">
        <v>6373</v>
      </c>
      <c r="O804" s="382" t="s">
        <v>13</v>
      </c>
      <c r="P804" s="382"/>
      <c r="Q804" s="382"/>
      <c r="R804" s="382" t="s">
        <v>6350</v>
      </c>
      <c r="S804" s="382"/>
      <c r="T804" s="382"/>
      <c r="U804" s="382" t="s">
        <v>6214</v>
      </c>
      <c r="V804" s="382"/>
      <c r="W804" s="383" t="s">
        <v>53</v>
      </c>
      <c r="X804" s="384"/>
      <c r="Y804" s="384"/>
    </row>
    <row r="805" spans="3:25" x14ac:dyDescent="0.15">
      <c r="C805" s="353">
        <v>802</v>
      </c>
      <c r="D805" s="353">
        <v>802</v>
      </c>
      <c r="E805" s="378">
        <v>11</v>
      </c>
      <c r="F805" s="378">
        <v>6</v>
      </c>
      <c r="G805" s="264" t="s">
        <v>6390</v>
      </c>
      <c r="H805" s="379" t="s">
        <v>137</v>
      </c>
      <c r="I805" s="379" t="s">
        <v>6368</v>
      </c>
      <c r="J805" s="379"/>
      <c r="K805" s="381" t="s">
        <v>6391</v>
      </c>
      <c r="L805" s="382"/>
      <c r="M805" s="382" t="s">
        <v>6361</v>
      </c>
      <c r="N805" s="382"/>
      <c r="O805" s="382" t="s">
        <v>143</v>
      </c>
      <c r="P805" s="382"/>
      <c r="Q805" s="382"/>
      <c r="R805" s="382" t="s">
        <v>6350</v>
      </c>
      <c r="S805" s="382"/>
      <c r="T805" s="382"/>
      <c r="U805" s="382" t="s">
        <v>6214</v>
      </c>
      <c r="V805" s="382"/>
      <c r="W805" s="383" t="s">
        <v>53</v>
      </c>
      <c r="X805" s="384"/>
      <c r="Y805" s="384"/>
    </row>
    <row r="806" spans="3:25" x14ac:dyDescent="0.15">
      <c r="C806" s="353">
        <v>803</v>
      </c>
      <c r="D806" s="353">
        <v>803</v>
      </c>
      <c r="E806" s="378">
        <v>11</v>
      </c>
      <c r="F806" s="378">
        <v>6</v>
      </c>
      <c r="G806" s="264" t="s">
        <v>6392</v>
      </c>
      <c r="H806" s="379" t="s">
        <v>137</v>
      </c>
      <c r="I806" s="379" t="s">
        <v>463</v>
      </c>
      <c r="J806" s="379"/>
      <c r="K806" s="381" t="s">
        <v>6393</v>
      </c>
      <c r="L806" s="382"/>
      <c r="M806" s="382" t="s">
        <v>31</v>
      </c>
      <c r="N806" s="382"/>
      <c r="O806" s="382" t="s">
        <v>143</v>
      </c>
      <c r="P806" s="382"/>
      <c r="Q806" s="382"/>
      <c r="R806" s="382" t="s">
        <v>6350</v>
      </c>
      <c r="S806" s="382"/>
      <c r="T806" s="382" t="s">
        <v>6370</v>
      </c>
      <c r="U806" s="382" t="s">
        <v>6214</v>
      </c>
      <c r="V806" s="382"/>
      <c r="W806" s="383" t="s">
        <v>53</v>
      </c>
      <c r="X806" s="384"/>
      <c r="Y806" s="384"/>
    </row>
    <row r="807" spans="3:25" x14ac:dyDescent="0.15">
      <c r="C807" s="353">
        <v>804</v>
      </c>
      <c r="D807" s="353">
        <v>804</v>
      </c>
      <c r="E807" s="378">
        <v>11</v>
      </c>
      <c r="F807" s="378">
        <v>6</v>
      </c>
      <c r="G807" s="264" t="s">
        <v>6394</v>
      </c>
      <c r="H807" s="379" t="s">
        <v>137</v>
      </c>
      <c r="I807" s="379" t="s">
        <v>368</v>
      </c>
      <c r="J807" s="379"/>
      <c r="K807" s="381" t="s">
        <v>6395</v>
      </c>
      <c r="L807" s="382"/>
      <c r="M807" s="382" t="s">
        <v>6361</v>
      </c>
      <c r="N807" s="382"/>
      <c r="O807" s="382" t="s">
        <v>12</v>
      </c>
      <c r="P807" s="382"/>
      <c r="Q807" s="382"/>
      <c r="R807" s="382" t="s">
        <v>6350</v>
      </c>
      <c r="S807" s="382"/>
      <c r="T807" s="382" t="s">
        <v>6362</v>
      </c>
      <c r="U807" s="382" t="s">
        <v>6214</v>
      </c>
      <c r="V807" s="382"/>
      <c r="W807" s="383" t="s">
        <v>53</v>
      </c>
      <c r="X807" s="384"/>
      <c r="Y807" s="384"/>
    </row>
    <row r="808" spans="3:25" x14ac:dyDescent="0.15">
      <c r="C808" s="353">
        <v>805</v>
      </c>
      <c r="D808" s="353">
        <v>805</v>
      </c>
      <c r="E808" s="378">
        <v>11</v>
      </c>
      <c r="F808" s="378">
        <v>8</v>
      </c>
      <c r="G808" s="264" t="s">
        <v>6396</v>
      </c>
      <c r="H808" s="379" t="s">
        <v>137</v>
      </c>
      <c r="I808" s="379" t="s">
        <v>6397</v>
      </c>
      <c r="J808" s="379"/>
      <c r="K808" s="381" t="s">
        <v>6398</v>
      </c>
      <c r="L808" s="382"/>
      <c r="M808" s="382" t="s">
        <v>6351</v>
      </c>
      <c r="N808" s="382" t="s">
        <v>6373</v>
      </c>
      <c r="O808" s="382" t="s">
        <v>12</v>
      </c>
      <c r="P808" s="382"/>
      <c r="Q808" s="382"/>
      <c r="R808" s="382" t="s">
        <v>44</v>
      </c>
      <c r="S808" s="382"/>
      <c r="T808" s="382" t="s">
        <v>6399</v>
      </c>
      <c r="U808" s="382" t="s">
        <v>6214</v>
      </c>
      <c r="V808" s="382"/>
      <c r="W808" s="383" t="s">
        <v>53</v>
      </c>
      <c r="X808" s="384"/>
      <c r="Y808" s="384"/>
    </row>
    <row r="809" spans="3:25" x14ac:dyDescent="0.15">
      <c r="C809" s="353">
        <v>806</v>
      </c>
      <c r="D809" s="353">
        <v>806</v>
      </c>
      <c r="E809" s="378">
        <v>11</v>
      </c>
      <c r="F809" s="378">
        <v>1</v>
      </c>
      <c r="G809" s="264" t="s">
        <v>6400</v>
      </c>
      <c r="H809" s="379" t="s">
        <v>137</v>
      </c>
      <c r="I809" s="379" t="s">
        <v>368</v>
      </c>
      <c r="J809" s="379"/>
      <c r="K809" s="381" t="s">
        <v>6398</v>
      </c>
      <c r="L809" s="382"/>
      <c r="M809" s="382" t="s">
        <v>6351</v>
      </c>
      <c r="N809" s="382" t="s">
        <v>6373</v>
      </c>
      <c r="O809" s="382" t="s">
        <v>12</v>
      </c>
      <c r="P809" s="382"/>
      <c r="Q809" s="382"/>
      <c r="R809" s="382" t="s">
        <v>44</v>
      </c>
      <c r="S809" s="382"/>
      <c r="T809" s="382" t="s">
        <v>6399</v>
      </c>
      <c r="U809" s="382" t="s">
        <v>6214</v>
      </c>
      <c r="V809" s="382"/>
      <c r="W809" s="383" t="s">
        <v>157</v>
      </c>
      <c r="X809" s="384"/>
      <c r="Y809" s="384"/>
    </row>
    <row r="810" spans="3:25" x14ac:dyDescent="0.15">
      <c r="C810" s="353">
        <v>807</v>
      </c>
      <c r="D810" s="353">
        <v>807</v>
      </c>
      <c r="E810" s="378">
        <v>11</v>
      </c>
      <c r="F810" s="378">
        <v>15</v>
      </c>
      <c r="G810" s="264" t="s">
        <v>6401</v>
      </c>
      <c r="H810" s="379" t="s">
        <v>137</v>
      </c>
      <c r="I810" s="379" t="s">
        <v>6359</v>
      </c>
      <c r="J810" s="379"/>
      <c r="K810" s="381" t="s">
        <v>6402</v>
      </c>
      <c r="L810" s="382"/>
      <c r="M810" s="382" t="s">
        <v>6361</v>
      </c>
      <c r="N810" s="382"/>
      <c r="O810" s="382" t="s">
        <v>6358</v>
      </c>
      <c r="P810" s="382"/>
      <c r="Q810" s="382"/>
      <c r="R810" s="382" t="s">
        <v>6350</v>
      </c>
      <c r="S810" s="382"/>
      <c r="T810" s="382"/>
      <c r="U810" s="382" t="s">
        <v>6214</v>
      </c>
      <c r="V810" s="382"/>
      <c r="W810" s="383" t="s">
        <v>53</v>
      </c>
      <c r="X810" s="384"/>
      <c r="Y810" s="384"/>
    </row>
    <row r="811" spans="3:25" x14ac:dyDescent="0.15">
      <c r="C811" s="353">
        <v>808</v>
      </c>
      <c r="D811" s="353">
        <v>808</v>
      </c>
      <c r="E811" s="378">
        <v>11</v>
      </c>
      <c r="F811" s="378">
        <v>17</v>
      </c>
      <c r="G811" s="264" t="s">
        <v>6403</v>
      </c>
      <c r="H811" s="379" t="s">
        <v>6404</v>
      </c>
      <c r="I811" s="379" t="s">
        <v>6405</v>
      </c>
      <c r="J811" s="379"/>
      <c r="K811" s="381" t="s">
        <v>6406</v>
      </c>
      <c r="L811" s="382"/>
      <c r="M811" s="382" t="s">
        <v>6351</v>
      </c>
      <c r="N811" s="382" t="s">
        <v>6373</v>
      </c>
      <c r="O811" s="382" t="s">
        <v>13</v>
      </c>
      <c r="P811" s="382"/>
      <c r="Q811" s="382"/>
      <c r="R811" s="382" t="s">
        <v>6350</v>
      </c>
      <c r="S811" s="382"/>
      <c r="T811" s="382" t="s">
        <v>6407</v>
      </c>
      <c r="U811" s="382" t="s">
        <v>6214</v>
      </c>
      <c r="V811" s="382"/>
      <c r="W811" s="383" t="s">
        <v>53</v>
      </c>
      <c r="X811" s="384"/>
      <c r="Y811" s="384"/>
    </row>
    <row r="812" spans="3:25" x14ac:dyDescent="0.15">
      <c r="C812" s="353">
        <v>809</v>
      </c>
      <c r="D812" s="353">
        <v>809</v>
      </c>
      <c r="E812" s="378">
        <v>11</v>
      </c>
      <c r="F812" s="378">
        <v>11</v>
      </c>
      <c r="G812" s="264" t="s">
        <v>6358</v>
      </c>
      <c r="H812" s="379" t="s">
        <v>137</v>
      </c>
      <c r="I812" s="379" t="s">
        <v>6359</v>
      </c>
      <c r="J812" s="379"/>
      <c r="K812" s="381" t="s">
        <v>6409</v>
      </c>
      <c r="L812" s="382"/>
      <c r="M812" s="382" t="s">
        <v>6351</v>
      </c>
      <c r="N812" s="382" t="s">
        <v>6358</v>
      </c>
      <c r="O812" s="382" t="s">
        <v>143</v>
      </c>
      <c r="P812" s="382"/>
      <c r="Q812" s="382"/>
      <c r="R812" s="382" t="s">
        <v>44</v>
      </c>
      <c r="S812" s="382"/>
      <c r="T812" s="382" t="s">
        <v>6387</v>
      </c>
      <c r="U812" s="382" t="s">
        <v>6214</v>
      </c>
      <c r="V812" s="382"/>
      <c r="W812" s="383" t="s">
        <v>158</v>
      </c>
      <c r="X812" s="384"/>
      <c r="Y812" s="384"/>
    </row>
    <row r="813" spans="3:25" x14ac:dyDescent="0.15">
      <c r="C813" s="353">
        <v>810</v>
      </c>
      <c r="D813" s="353">
        <v>810</v>
      </c>
      <c r="E813" s="378">
        <v>11</v>
      </c>
      <c r="F813" s="378">
        <v>14</v>
      </c>
      <c r="G813" s="264" t="s">
        <v>6358</v>
      </c>
      <c r="H813" s="379" t="s">
        <v>137</v>
      </c>
      <c r="I813" s="379" t="s">
        <v>3679</v>
      </c>
      <c r="J813" s="379"/>
      <c r="K813" s="381" t="s">
        <v>6410</v>
      </c>
      <c r="L813" s="382"/>
      <c r="M813" s="382" t="s">
        <v>6411</v>
      </c>
      <c r="N813" s="382"/>
      <c r="O813" s="382" t="s">
        <v>143</v>
      </c>
      <c r="P813" s="382"/>
      <c r="Q813" s="382"/>
      <c r="R813" s="382" t="s">
        <v>44</v>
      </c>
      <c r="S813" s="382"/>
      <c r="T813" s="382" t="s">
        <v>6412</v>
      </c>
      <c r="U813" s="382" t="s">
        <v>6214</v>
      </c>
      <c r="V813" s="382"/>
      <c r="W813" s="383" t="s">
        <v>158</v>
      </c>
      <c r="X813" s="384"/>
      <c r="Y813" s="384"/>
    </row>
    <row r="814" spans="3:25" x14ac:dyDescent="0.15">
      <c r="C814" s="353">
        <v>811</v>
      </c>
      <c r="D814" s="353">
        <v>811</v>
      </c>
      <c r="E814" s="378">
        <v>11</v>
      </c>
      <c r="F814" s="378">
        <v>12</v>
      </c>
      <c r="G814" s="264" t="s">
        <v>6358</v>
      </c>
      <c r="H814" s="379" t="s">
        <v>6346</v>
      </c>
      <c r="I814" s="379" t="s">
        <v>6347</v>
      </c>
      <c r="J814" s="379"/>
      <c r="K814" s="381" t="s">
        <v>6413</v>
      </c>
      <c r="L814" s="382"/>
      <c r="M814" s="382" t="s">
        <v>16</v>
      </c>
      <c r="N814" s="382" t="s">
        <v>6373</v>
      </c>
      <c r="O814" s="382" t="s">
        <v>6358</v>
      </c>
      <c r="P814" s="382"/>
      <c r="Q814" s="382"/>
      <c r="R814" s="382"/>
      <c r="S814" s="382" t="s">
        <v>49</v>
      </c>
      <c r="T814" s="382" t="s">
        <v>6387</v>
      </c>
      <c r="U814" s="382" t="s">
        <v>6214</v>
      </c>
      <c r="V814" s="382"/>
      <c r="W814" s="383" t="s">
        <v>157</v>
      </c>
      <c r="X814" s="384"/>
      <c r="Y814" s="384"/>
    </row>
    <row r="815" spans="3:25" x14ac:dyDescent="0.15">
      <c r="C815" s="353">
        <v>812</v>
      </c>
      <c r="D815" s="353">
        <v>812</v>
      </c>
      <c r="E815" s="378">
        <v>11</v>
      </c>
      <c r="F815" s="378">
        <v>8</v>
      </c>
      <c r="G815" s="264" t="s">
        <v>6408</v>
      </c>
      <c r="H815" s="379" t="s">
        <v>137</v>
      </c>
      <c r="I815" s="379" t="s">
        <v>601</v>
      </c>
      <c r="J815" s="379"/>
      <c r="K815" s="381" t="s">
        <v>6414</v>
      </c>
      <c r="L815" s="382"/>
      <c r="M815" s="382" t="s">
        <v>6361</v>
      </c>
      <c r="N815" s="382"/>
      <c r="O815" s="382" t="s">
        <v>13</v>
      </c>
      <c r="P815" s="382"/>
      <c r="Q815" s="382"/>
      <c r="R815" s="382" t="s">
        <v>6350</v>
      </c>
      <c r="S815" s="382"/>
      <c r="T815" s="382" t="s">
        <v>6362</v>
      </c>
      <c r="U815" s="382" t="s">
        <v>6214</v>
      </c>
      <c r="V815" s="382"/>
      <c r="W815" s="383" t="s">
        <v>53</v>
      </c>
      <c r="X815" s="384"/>
      <c r="Y815" s="384"/>
    </row>
    <row r="816" spans="3:25" x14ac:dyDescent="0.15">
      <c r="C816" s="353">
        <v>813</v>
      </c>
      <c r="D816" s="353">
        <v>813</v>
      </c>
      <c r="E816" s="378">
        <v>11</v>
      </c>
      <c r="F816" s="378">
        <v>12</v>
      </c>
      <c r="G816" s="264" t="s">
        <v>6403</v>
      </c>
      <c r="H816" s="379" t="s">
        <v>137</v>
      </c>
      <c r="I816" s="379" t="s">
        <v>6347</v>
      </c>
      <c r="J816" s="379"/>
      <c r="K816" s="381" t="s">
        <v>6415</v>
      </c>
      <c r="L816" s="382"/>
      <c r="M816" s="382" t="s">
        <v>6411</v>
      </c>
      <c r="N816" s="382"/>
      <c r="O816" s="382" t="s">
        <v>13</v>
      </c>
      <c r="P816" s="382"/>
      <c r="Q816" s="382"/>
      <c r="R816" s="382" t="s">
        <v>6350</v>
      </c>
      <c r="S816" s="382"/>
      <c r="T816" s="382" t="s">
        <v>5528</v>
      </c>
      <c r="U816" s="382" t="s">
        <v>6214</v>
      </c>
      <c r="V816" s="382"/>
      <c r="W816" s="383" t="s">
        <v>53</v>
      </c>
      <c r="X816" s="384"/>
      <c r="Y816" s="384"/>
    </row>
    <row r="817" spans="3:25" x14ac:dyDescent="0.15">
      <c r="C817" s="353">
        <v>814</v>
      </c>
      <c r="D817" s="353">
        <v>814</v>
      </c>
      <c r="E817" s="378">
        <v>11</v>
      </c>
      <c r="F817" s="378">
        <v>8</v>
      </c>
      <c r="G817" s="264" t="s">
        <v>6416</v>
      </c>
      <c r="H817" s="379" t="s">
        <v>6417</v>
      </c>
      <c r="I817" s="379" t="s">
        <v>6418</v>
      </c>
      <c r="J817" s="379"/>
      <c r="K817" s="381" t="s">
        <v>6419</v>
      </c>
      <c r="L817" s="382"/>
      <c r="M817" s="382" t="s">
        <v>6420</v>
      </c>
      <c r="N817" s="382"/>
      <c r="O817" s="382" t="s">
        <v>6421</v>
      </c>
      <c r="P817" s="382"/>
      <c r="Q817" s="382"/>
      <c r="R817" s="382"/>
      <c r="S817" s="382" t="s">
        <v>6422</v>
      </c>
      <c r="T817" s="382" t="s">
        <v>6151</v>
      </c>
      <c r="U817" s="382" t="s">
        <v>6214</v>
      </c>
      <c r="V817" s="382"/>
      <c r="W817" s="383" t="s">
        <v>53</v>
      </c>
      <c r="X817" s="384"/>
      <c r="Y817" s="384"/>
    </row>
    <row r="818" spans="3:25" x14ac:dyDescent="0.15">
      <c r="C818" s="353">
        <v>815</v>
      </c>
      <c r="D818" s="353">
        <v>815</v>
      </c>
      <c r="E818" s="378">
        <v>11</v>
      </c>
      <c r="F818" s="378">
        <v>11</v>
      </c>
      <c r="G818" s="264" t="s">
        <v>6421</v>
      </c>
      <c r="H818" s="379" t="s">
        <v>6423</v>
      </c>
      <c r="I818" s="379" t="s">
        <v>6424</v>
      </c>
      <c r="J818" s="379"/>
      <c r="K818" s="381" t="s">
        <v>6425</v>
      </c>
      <c r="L818" s="382"/>
      <c r="M818" s="382" t="s">
        <v>6426</v>
      </c>
      <c r="N818" s="382" t="s">
        <v>6427</v>
      </c>
      <c r="O818" s="382" t="s">
        <v>6421</v>
      </c>
      <c r="P818" s="382"/>
      <c r="Q818" s="382"/>
      <c r="R818" s="382" t="s">
        <v>44</v>
      </c>
      <c r="S818" s="382"/>
      <c r="T818" s="382"/>
      <c r="U818" s="382" t="s">
        <v>6214</v>
      </c>
      <c r="V818" s="382"/>
      <c r="W818" s="383" t="s">
        <v>53</v>
      </c>
      <c r="X818" s="384"/>
      <c r="Y818" s="384"/>
    </row>
    <row r="819" spans="3:25" x14ac:dyDescent="0.15">
      <c r="C819" s="353">
        <v>816</v>
      </c>
      <c r="D819" s="353">
        <v>816</v>
      </c>
      <c r="E819" s="378">
        <v>11</v>
      </c>
      <c r="F819" s="378">
        <v>15</v>
      </c>
      <c r="G819" s="264" t="s">
        <v>6428</v>
      </c>
      <c r="H819" s="379" t="s">
        <v>137</v>
      </c>
      <c r="I819" s="379" t="s">
        <v>6429</v>
      </c>
      <c r="J819" s="379"/>
      <c r="K819" s="381" t="s">
        <v>6430</v>
      </c>
      <c r="L819" s="382"/>
      <c r="M819" s="382" t="s">
        <v>31</v>
      </c>
      <c r="N819" s="382"/>
      <c r="O819" s="382" t="s">
        <v>13</v>
      </c>
      <c r="P819" s="382"/>
      <c r="Q819" s="382"/>
      <c r="R819" s="382" t="s">
        <v>6431</v>
      </c>
      <c r="S819" s="382"/>
      <c r="T819" s="382" t="s">
        <v>6432</v>
      </c>
      <c r="U819" s="382" t="s">
        <v>6214</v>
      </c>
      <c r="V819" s="382"/>
      <c r="W819" s="383" t="s">
        <v>53</v>
      </c>
      <c r="X819" s="384"/>
      <c r="Y819" s="384"/>
    </row>
    <row r="820" spans="3:25" x14ac:dyDescent="0.15">
      <c r="C820" s="353">
        <v>817</v>
      </c>
      <c r="D820" s="353">
        <v>817</v>
      </c>
      <c r="E820" s="378">
        <v>10</v>
      </c>
      <c r="F820" s="378">
        <v>31</v>
      </c>
      <c r="G820" s="264" t="s">
        <v>6433</v>
      </c>
      <c r="H820" s="379" t="s">
        <v>140</v>
      </c>
      <c r="I820" s="379" t="s">
        <v>68</v>
      </c>
      <c r="J820" s="379"/>
      <c r="K820" s="381" t="s">
        <v>6434</v>
      </c>
      <c r="L820" s="382"/>
      <c r="M820" s="382" t="s">
        <v>6426</v>
      </c>
      <c r="N820" s="382" t="s">
        <v>6435</v>
      </c>
      <c r="O820" s="382" t="s">
        <v>13</v>
      </c>
      <c r="P820" s="382"/>
      <c r="Q820" s="382"/>
      <c r="R820" s="382"/>
      <c r="S820" s="382" t="s">
        <v>46</v>
      </c>
      <c r="T820" s="382"/>
      <c r="U820" s="382" t="s">
        <v>52</v>
      </c>
      <c r="V820" s="382" t="s">
        <v>6436</v>
      </c>
      <c r="W820" s="383" t="s">
        <v>158</v>
      </c>
      <c r="X820" s="384"/>
      <c r="Y820" s="384"/>
    </row>
    <row r="821" spans="3:25" x14ac:dyDescent="0.15">
      <c r="C821" s="353">
        <v>818</v>
      </c>
      <c r="D821" s="353">
        <v>818</v>
      </c>
      <c r="E821" s="378">
        <v>11</v>
      </c>
      <c r="F821" s="378">
        <v>4</v>
      </c>
      <c r="G821" s="264" t="s">
        <v>6437</v>
      </c>
      <c r="H821" s="379" t="s">
        <v>140</v>
      </c>
      <c r="I821" s="379" t="s">
        <v>68</v>
      </c>
      <c r="J821" s="379"/>
      <c r="K821" s="381" t="s">
        <v>6438</v>
      </c>
      <c r="L821" s="382"/>
      <c r="M821" s="382" t="s">
        <v>6439</v>
      </c>
      <c r="N821" s="382"/>
      <c r="O821" s="382" t="s">
        <v>13</v>
      </c>
      <c r="P821" s="382"/>
      <c r="Q821" s="382"/>
      <c r="R821" s="382" t="s">
        <v>6431</v>
      </c>
      <c r="S821" s="382"/>
      <c r="T821" s="382" t="s">
        <v>6432</v>
      </c>
      <c r="U821" s="382" t="s">
        <v>6214</v>
      </c>
      <c r="V821" s="382"/>
      <c r="W821" s="383" t="s">
        <v>53</v>
      </c>
      <c r="X821" s="384"/>
      <c r="Y821" s="384"/>
    </row>
    <row r="822" spans="3:25" x14ac:dyDescent="0.15">
      <c r="C822" s="353">
        <v>819</v>
      </c>
      <c r="D822" s="353">
        <v>819</v>
      </c>
      <c r="E822" s="378">
        <v>11</v>
      </c>
      <c r="F822" s="378">
        <v>13</v>
      </c>
      <c r="G822" s="264" t="s">
        <v>6440</v>
      </c>
      <c r="H822" s="379" t="s">
        <v>140</v>
      </c>
      <c r="I822" s="379" t="s">
        <v>68</v>
      </c>
      <c r="J822" s="379"/>
      <c r="K822" s="381" t="s">
        <v>6441</v>
      </c>
      <c r="L822" s="382"/>
      <c r="M822" s="382" t="s">
        <v>31</v>
      </c>
      <c r="N822" s="382"/>
      <c r="O822" s="382" t="s">
        <v>13</v>
      </c>
      <c r="P822" s="382"/>
      <c r="Q822" s="382"/>
      <c r="R822" s="382" t="s">
        <v>43</v>
      </c>
      <c r="S822" s="382"/>
      <c r="T822" s="382"/>
      <c r="U822" s="382" t="s">
        <v>6214</v>
      </c>
      <c r="V822" s="382"/>
      <c r="W822" s="383" t="s">
        <v>53</v>
      </c>
      <c r="X822" s="384"/>
      <c r="Y822" s="384"/>
    </row>
    <row r="823" spans="3:25" x14ac:dyDescent="0.15">
      <c r="C823" s="353">
        <v>820</v>
      </c>
      <c r="D823" s="353">
        <v>820</v>
      </c>
      <c r="E823" s="378">
        <v>11</v>
      </c>
      <c r="F823" s="378">
        <v>14</v>
      </c>
      <c r="G823" s="264" t="s">
        <v>6442</v>
      </c>
      <c r="H823" s="379" t="s">
        <v>140</v>
      </c>
      <c r="I823" s="379" t="s">
        <v>68</v>
      </c>
      <c r="J823" s="379"/>
      <c r="K823" s="381" t="s">
        <v>6443</v>
      </c>
      <c r="L823" s="382"/>
      <c r="M823" s="382" t="s">
        <v>6444</v>
      </c>
      <c r="N823" s="382"/>
      <c r="O823" s="382" t="s">
        <v>6421</v>
      </c>
      <c r="P823" s="382"/>
      <c r="Q823" s="382"/>
      <c r="R823" s="382"/>
      <c r="S823" s="382" t="s">
        <v>6445</v>
      </c>
      <c r="T823" s="382" t="s">
        <v>6446</v>
      </c>
      <c r="U823" s="382" t="s">
        <v>6214</v>
      </c>
      <c r="V823" s="382"/>
      <c r="W823" s="383" t="s">
        <v>53</v>
      </c>
      <c r="X823" s="384"/>
      <c r="Y823" s="384"/>
    </row>
    <row r="824" spans="3:25" x14ac:dyDescent="0.15">
      <c r="C824" s="353">
        <v>821</v>
      </c>
      <c r="D824" s="353">
        <v>821</v>
      </c>
      <c r="E824" s="378">
        <v>11</v>
      </c>
      <c r="F824" s="378">
        <v>18</v>
      </c>
      <c r="G824" s="264" t="s">
        <v>6447</v>
      </c>
      <c r="H824" s="379" t="s">
        <v>137</v>
      </c>
      <c r="I824" s="379" t="s">
        <v>368</v>
      </c>
      <c r="J824" s="379"/>
      <c r="K824" s="381" t="s">
        <v>6448</v>
      </c>
      <c r="L824" s="382"/>
      <c r="M824" s="382" t="s">
        <v>6444</v>
      </c>
      <c r="N824" s="382"/>
      <c r="O824" s="382" t="s">
        <v>11</v>
      </c>
      <c r="P824" s="382"/>
      <c r="Q824" s="382"/>
      <c r="R824" s="382" t="s">
        <v>6431</v>
      </c>
      <c r="S824" s="382"/>
      <c r="T824" s="382"/>
      <c r="U824" s="382" t="s">
        <v>6214</v>
      </c>
      <c r="V824" s="382"/>
      <c r="W824" s="383" t="s">
        <v>53</v>
      </c>
      <c r="X824" s="384"/>
      <c r="Y824" s="384"/>
    </row>
    <row r="825" spans="3:25" x14ac:dyDescent="0.15">
      <c r="C825" s="353">
        <v>822</v>
      </c>
      <c r="D825" s="353">
        <v>822</v>
      </c>
      <c r="E825" s="378">
        <v>11</v>
      </c>
      <c r="F825" s="378">
        <v>17</v>
      </c>
      <c r="G825" s="264" t="s">
        <v>6449</v>
      </c>
      <c r="H825" s="379" t="s">
        <v>137</v>
      </c>
      <c r="I825" s="379" t="s">
        <v>368</v>
      </c>
      <c r="J825" s="379"/>
      <c r="K825" s="381" t="s">
        <v>6450</v>
      </c>
      <c r="L825" s="382"/>
      <c r="M825" s="382" t="s">
        <v>6444</v>
      </c>
      <c r="N825" s="382"/>
      <c r="O825" s="382" t="s">
        <v>13</v>
      </c>
      <c r="P825" s="382"/>
      <c r="Q825" s="382"/>
      <c r="R825" s="382" t="s">
        <v>6431</v>
      </c>
      <c r="S825" s="382"/>
      <c r="T825" s="382" t="s">
        <v>6451</v>
      </c>
      <c r="U825" s="382" t="s">
        <v>6214</v>
      </c>
      <c r="V825" s="382"/>
      <c r="W825" s="383" t="s">
        <v>53</v>
      </c>
      <c r="X825" s="384"/>
      <c r="Y825" s="384"/>
    </row>
    <row r="826" spans="3:25" x14ac:dyDescent="0.15">
      <c r="C826" s="353">
        <v>823</v>
      </c>
      <c r="D826" s="353">
        <v>823</v>
      </c>
      <c r="E826" s="378">
        <v>11</v>
      </c>
      <c r="F826" s="378">
        <v>16</v>
      </c>
      <c r="G826" s="264" t="s">
        <v>6452</v>
      </c>
      <c r="H826" s="379" t="s">
        <v>137</v>
      </c>
      <c r="I826" s="379" t="s">
        <v>368</v>
      </c>
      <c r="J826" s="379"/>
      <c r="K826" s="381" t="s">
        <v>6453</v>
      </c>
      <c r="L826" s="382"/>
      <c r="M826" s="382" t="s">
        <v>6444</v>
      </c>
      <c r="N826" s="382"/>
      <c r="O826" s="382" t="s">
        <v>13</v>
      </c>
      <c r="P826" s="382"/>
      <c r="Q826" s="382"/>
      <c r="R826" s="382" t="s">
        <v>44</v>
      </c>
      <c r="S826" s="382"/>
      <c r="T826" s="382"/>
      <c r="U826" s="382" t="s">
        <v>6214</v>
      </c>
      <c r="V826" s="382"/>
      <c r="W826" s="383" t="s">
        <v>53</v>
      </c>
      <c r="X826" s="384"/>
      <c r="Y826" s="384"/>
    </row>
    <row r="827" spans="3:25" x14ac:dyDescent="0.15">
      <c r="C827" s="353">
        <v>824</v>
      </c>
      <c r="D827" s="353">
        <v>824</v>
      </c>
      <c r="E827" s="378">
        <v>11</v>
      </c>
      <c r="F827" s="378">
        <v>15</v>
      </c>
      <c r="G827" s="264" t="s">
        <v>6454</v>
      </c>
      <c r="H827" s="379" t="s">
        <v>137</v>
      </c>
      <c r="I827" s="379" t="s">
        <v>368</v>
      </c>
      <c r="J827" s="379"/>
      <c r="K827" s="381" t="s">
        <v>6455</v>
      </c>
      <c r="L827" s="382"/>
      <c r="M827" s="382" t="s">
        <v>6426</v>
      </c>
      <c r="N827" s="382" t="s">
        <v>6427</v>
      </c>
      <c r="O827" s="382" t="s">
        <v>6421</v>
      </c>
      <c r="P827" s="382"/>
      <c r="Q827" s="382"/>
      <c r="R827" s="382" t="s">
        <v>44</v>
      </c>
      <c r="S827" s="382"/>
      <c r="T827" s="382"/>
      <c r="U827" s="382" t="s">
        <v>6214</v>
      </c>
      <c r="V827" s="382"/>
      <c r="W827" s="383" t="s">
        <v>53</v>
      </c>
      <c r="X827" s="384"/>
      <c r="Y827" s="384"/>
    </row>
    <row r="828" spans="3:25" x14ac:dyDescent="0.15">
      <c r="C828" s="353">
        <v>825</v>
      </c>
      <c r="D828" s="353">
        <v>825</v>
      </c>
      <c r="E828" s="378">
        <v>11</v>
      </c>
      <c r="F828" s="378">
        <v>19</v>
      </c>
      <c r="G828" s="264" t="s">
        <v>6456</v>
      </c>
      <c r="H828" s="379" t="s">
        <v>137</v>
      </c>
      <c r="I828" s="379" t="s">
        <v>368</v>
      </c>
      <c r="J828" s="379"/>
      <c r="K828" s="381" t="s">
        <v>6457</v>
      </c>
      <c r="L828" s="382"/>
      <c r="M828" s="382" t="s">
        <v>6439</v>
      </c>
      <c r="N828" s="382"/>
      <c r="O828" s="382" t="s">
        <v>143</v>
      </c>
      <c r="P828" s="382"/>
      <c r="Q828" s="382"/>
      <c r="R828" s="382" t="s">
        <v>44</v>
      </c>
      <c r="S828" s="382"/>
      <c r="T828" s="382" t="s">
        <v>6458</v>
      </c>
      <c r="U828" s="382" t="s">
        <v>6214</v>
      </c>
      <c r="V828" s="382"/>
      <c r="W828" s="383" t="s">
        <v>53</v>
      </c>
      <c r="X828" s="384"/>
      <c r="Y828" s="384"/>
    </row>
    <row r="829" spans="3:25" x14ac:dyDescent="0.15">
      <c r="C829" s="353">
        <v>826</v>
      </c>
      <c r="D829" s="353">
        <v>826</v>
      </c>
      <c r="E829" s="378">
        <v>11</v>
      </c>
      <c r="F829" s="378">
        <v>19</v>
      </c>
      <c r="G829" s="264" t="s">
        <v>6421</v>
      </c>
      <c r="H829" s="379" t="s">
        <v>137</v>
      </c>
      <c r="I829" s="379" t="s">
        <v>368</v>
      </c>
      <c r="J829" s="379"/>
      <c r="K829" s="381" t="s">
        <v>6459</v>
      </c>
      <c r="L829" s="382"/>
      <c r="M829" s="382" t="s">
        <v>6420</v>
      </c>
      <c r="N829" s="382"/>
      <c r="O829" s="382" t="s">
        <v>6421</v>
      </c>
      <c r="P829" s="382"/>
      <c r="Q829" s="382"/>
      <c r="R829" s="382" t="s">
        <v>44</v>
      </c>
      <c r="S829" s="382"/>
      <c r="T829" s="382" t="s">
        <v>6458</v>
      </c>
      <c r="U829" s="382" t="s">
        <v>6214</v>
      </c>
      <c r="V829" s="382"/>
      <c r="W829" s="383" t="s">
        <v>53</v>
      </c>
      <c r="X829" s="384"/>
      <c r="Y829" s="384"/>
    </row>
    <row r="830" spans="3:25" x14ac:dyDescent="0.15">
      <c r="C830" s="353">
        <v>827</v>
      </c>
      <c r="D830" s="353">
        <v>827</v>
      </c>
      <c r="E830" s="378">
        <v>11</v>
      </c>
      <c r="F830" s="378">
        <v>10</v>
      </c>
      <c r="G830" s="264" t="s">
        <v>6442</v>
      </c>
      <c r="H830" s="379" t="s">
        <v>137</v>
      </c>
      <c r="I830" s="379" t="s">
        <v>368</v>
      </c>
      <c r="J830" s="379"/>
      <c r="K830" s="381" t="s">
        <v>6460</v>
      </c>
      <c r="L830" s="382"/>
      <c r="M830" s="382" t="s">
        <v>6444</v>
      </c>
      <c r="N830" s="382"/>
      <c r="O830" s="382"/>
      <c r="P830" s="382"/>
      <c r="Q830" s="382" t="s">
        <v>6461</v>
      </c>
      <c r="R830" s="382" t="s">
        <v>6431</v>
      </c>
      <c r="S830" s="382"/>
      <c r="T830" s="382" t="s">
        <v>6432</v>
      </c>
      <c r="U830" s="382" t="s">
        <v>6214</v>
      </c>
      <c r="V830" s="382"/>
      <c r="W830" s="383" t="s">
        <v>53</v>
      </c>
      <c r="X830" s="384"/>
      <c r="Y830" s="384"/>
    </row>
    <row r="831" spans="3:25" x14ac:dyDescent="0.15">
      <c r="C831" s="353">
        <v>828</v>
      </c>
      <c r="D831" s="353">
        <v>828</v>
      </c>
      <c r="E831" s="378">
        <v>11</v>
      </c>
      <c r="F831" s="378">
        <v>18</v>
      </c>
      <c r="G831" s="264" t="s">
        <v>6462</v>
      </c>
      <c r="H831" s="379" t="s">
        <v>137</v>
      </c>
      <c r="I831" s="379" t="s">
        <v>463</v>
      </c>
      <c r="J831" s="379"/>
      <c r="K831" s="381" t="s">
        <v>6463</v>
      </c>
      <c r="L831" s="382"/>
      <c r="M831" s="382" t="s">
        <v>16</v>
      </c>
      <c r="N831" s="382" t="s">
        <v>6427</v>
      </c>
      <c r="O831" s="382" t="s">
        <v>13</v>
      </c>
      <c r="P831" s="382"/>
      <c r="Q831" s="382"/>
      <c r="R831" s="382" t="s">
        <v>44</v>
      </c>
      <c r="S831" s="382"/>
      <c r="T831" s="382" t="s">
        <v>6458</v>
      </c>
      <c r="U831" s="382" t="s">
        <v>6214</v>
      </c>
      <c r="V831" s="382"/>
      <c r="W831" s="383" t="s">
        <v>53</v>
      </c>
      <c r="X831" s="384"/>
      <c r="Y831" s="384"/>
    </row>
    <row r="832" spans="3:25" x14ac:dyDescent="0.15">
      <c r="C832" s="353">
        <v>829</v>
      </c>
      <c r="D832" s="353">
        <v>829</v>
      </c>
      <c r="E832" s="378">
        <v>11</v>
      </c>
      <c r="F832" s="378">
        <v>20</v>
      </c>
      <c r="G832" s="264" t="s">
        <v>6464</v>
      </c>
      <c r="H832" s="379" t="s">
        <v>137</v>
      </c>
      <c r="I832" s="379" t="s">
        <v>6465</v>
      </c>
      <c r="J832" s="379"/>
      <c r="K832" s="381" t="s">
        <v>6466</v>
      </c>
      <c r="L832" s="382"/>
      <c r="M832" s="382" t="s">
        <v>31</v>
      </c>
      <c r="N832" s="382"/>
      <c r="O832" s="382" t="s">
        <v>143</v>
      </c>
      <c r="P832" s="382"/>
      <c r="Q832" s="382"/>
      <c r="R832" s="382" t="s">
        <v>6431</v>
      </c>
      <c r="S832" s="382"/>
      <c r="T832" s="382" t="s">
        <v>6432</v>
      </c>
      <c r="U832" s="382" t="s">
        <v>6214</v>
      </c>
      <c r="V832" s="382"/>
      <c r="W832" s="383" t="s">
        <v>53</v>
      </c>
      <c r="X832" s="384"/>
      <c r="Y832" s="384"/>
    </row>
    <row r="833" spans="3:25" x14ac:dyDescent="0.15">
      <c r="C833" s="353">
        <v>830</v>
      </c>
      <c r="D833" s="353">
        <v>830</v>
      </c>
      <c r="E833" s="378">
        <v>11</v>
      </c>
      <c r="F833" s="378">
        <v>19</v>
      </c>
      <c r="G833" s="264" t="s">
        <v>6467</v>
      </c>
      <c r="H833" s="379" t="s">
        <v>138</v>
      </c>
      <c r="I833" s="379" t="s">
        <v>6468</v>
      </c>
      <c r="J833" s="379"/>
      <c r="K833" s="381" t="s">
        <v>6469</v>
      </c>
      <c r="L833" s="382"/>
      <c r="M833" s="382" t="s">
        <v>6439</v>
      </c>
      <c r="N833" s="382"/>
      <c r="O833" s="382" t="s">
        <v>13</v>
      </c>
      <c r="P833" s="382"/>
      <c r="Q833" s="382"/>
      <c r="R833" s="382" t="s">
        <v>6426</v>
      </c>
      <c r="S833" s="382"/>
      <c r="T833" s="382" t="s">
        <v>6470</v>
      </c>
      <c r="U833" s="382" t="s">
        <v>6214</v>
      </c>
      <c r="V833" s="382"/>
      <c r="W833" s="383" t="s">
        <v>53</v>
      </c>
      <c r="X833" s="384"/>
      <c r="Y833" s="384"/>
    </row>
    <row r="834" spans="3:25" x14ac:dyDescent="0.15">
      <c r="C834" s="353">
        <v>831</v>
      </c>
      <c r="D834" s="353">
        <v>831</v>
      </c>
      <c r="E834" s="378">
        <v>11</v>
      </c>
      <c r="F834" s="378">
        <v>20</v>
      </c>
      <c r="G834" s="264" t="s">
        <v>6471</v>
      </c>
      <c r="H834" s="379" t="s">
        <v>137</v>
      </c>
      <c r="I834" s="379" t="s">
        <v>6424</v>
      </c>
      <c r="J834" s="379"/>
      <c r="K834" s="381" t="s">
        <v>6472</v>
      </c>
      <c r="L834" s="382"/>
      <c r="M834" s="382" t="s">
        <v>31</v>
      </c>
      <c r="N834" s="382"/>
      <c r="O834" s="382" t="s">
        <v>13</v>
      </c>
      <c r="P834" s="382"/>
      <c r="Q834" s="382"/>
      <c r="R834" s="382" t="s">
        <v>6431</v>
      </c>
      <c r="S834" s="382"/>
      <c r="T834" s="382" t="s">
        <v>6451</v>
      </c>
      <c r="U834" s="382" t="s">
        <v>6214</v>
      </c>
      <c r="V834" s="382"/>
      <c r="W834" s="383" t="s">
        <v>53</v>
      </c>
      <c r="X834" s="384"/>
      <c r="Y834" s="384"/>
    </row>
    <row r="835" spans="3:25" x14ac:dyDescent="0.15">
      <c r="C835" s="353">
        <v>832</v>
      </c>
      <c r="D835" s="353">
        <v>832</v>
      </c>
      <c r="E835" s="378">
        <v>11</v>
      </c>
      <c r="F835" s="378">
        <v>19</v>
      </c>
      <c r="G835" s="264" t="s">
        <v>6473</v>
      </c>
      <c r="H835" s="379" t="s">
        <v>137</v>
      </c>
      <c r="I835" s="379" t="s">
        <v>368</v>
      </c>
      <c r="J835" s="379"/>
      <c r="K835" s="381" t="s">
        <v>6474</v>
      </c>
      <c r="L835" s="382"/>
      <c r="M835" s="382" t="s">
        <v>6439</v>
      </c>
      <c r="N835" s="382"/>
      <c r="O835" s="382" t="s">
        <v>13</v>
      </c>
      <c r="P835" s="382"/>
      <c r="Q835" s="382"/>
      <c r="R835" s="382" t="s">
        <v>44</v>
      </c>
      <c r="S835" s="382"/>
      <c r="T835" s="382" t="s">
        <v>6446</v>
      </c>
      <c r="U835" s="382" t="s">
        <v>6214</v>
      </c>
      <c r="V835" s="382"/>
      <c r="W835" s="383" t="s">
        <v>53</v>
      </c>
      <c r="X835" s="384"/>
      <c r="Y835" s="384"/>
    </row>
    <row r="836" spans="3:25" x14ac:dyDescent="0.15">
      <c r="C836" s="353">
        <v>833</v>
      </c>
      <c r="D836" s="353">
        <v>833</v>
      </c>
      <c r="E836" s="378">
        <v>11</v>
      </c>
      <c r="F836" s="378">
        <v>21</v>
      </c>
      <c r="G836" s="264" t="s">
        <v>6475</v>
      </c>
      <c r="H836" s="379" t="s">
        <v>137</v>
      </c>
      <c r="I836" s="379" t="s">
        <v>6429</v>
      </c>
      <c r="J836" s="379"/>
      <c r="K836" s="381" t="s">
        <v>6476</v>
      </c>
      <c r="L836" s="382"/>
      <c r="M836" s="382" t="s">
        <v>6444</v>
      </c>
      <c r="N836" s="382"/>
      <c r="O836" s="382" t="s">
        <v>143</v>
      </c>
      <c r="P836" s="382"/>
      <c r="Q836" s="382"/>
      <c r="R836" s="382"/>
      <c r="S836" s="382" t="s">
        <v>6445</v>
      </c>
      <c r="T836" s="382" t="s">
        <v>6446</v>
      </c>
      <c r="U836" s="382" t="s">
        <v>6214</v>
      </c>
      <c r="V836" s="382"/>
      <c r="W836" s="383" t="s">
        <v>53</v>
      </c>
      <c r="X836" s="384"/>
      <c r="Y836" s="384"/>
    </row>
    <row r="837" spans="3:25" x14ac:dyDescent="0.15">
      <c r="C837" s="353">
        <v>834</v>
      </c>
      <c r="D837" s="353">
        <v>834</v>
      </c>
      <c r="E837" s="378">
        <v>11</v>
      </c>
      <c r="F837" s="378">
        <v>21</v>
      </c>
      <c r="G837" s="264" t="s">
        <v>6477</v>
      </c>
      <c r="H837" s="379" t="s">
        <v>137</v>
      </c>
      <c r="I837" s="379" t="s">
        <v>6478</v>
      </c>
      <c r="J837" s="379"/>
      <c r="K837" s="381" t="s">
        <v>6479</v>
      </c>
      <c r="L837" s="382"/>
      <c r="M837" s="382" t="s">
        <v>6420</v>
      </c>
      <c r="N837" s="382"/>
      <c r="O837" s="382" t="s">
        <v>143</v>
      </c>
      <c r="P837" s="382"/>
      <c r="Q837" s="382"/>
      <c r="R837" s="382" t="s">
        <v>6431</v>
      </c>
      <c r="S837" s="382"/>
      <c r="T837" s="382"/>
      <c r="U837" s="382" t="s">
        <v>6214</v>
      </c>
      <c r="V837" s="382"/>
      <c r="W837" s="383" t="s">
        <v>53</v>
      </c>
      <c r="X837" s="384"/>
      <c r="Y837" s="384"/>
    </row>
    <row r="838" spans="3:25" x14ac:dyDescent="0.15">
      <c r="C838" s="353">
        <v>835</v>
      </c>
      <c r="D838" s="353">
        <v>835</v>
      </c>
      <c r="E838" s="378">
        <v>11</v>
      </c>
      <c r="F838" s="378">
        <v>20</v>
      </c>
      <c r="G838" s="264" t="s">
        <v>6421</v>
      </c>
      <c r="H838" s="379" t="s">
        <v>137</v>
      </c>
      <c r="I838" s="379" t="s">
        <v>6480</v>
      </c>
      <c r="J838" s="379"/>
      <c r="K838" s="381" t="s">
        <v>6481</v>
      </c>
      <c r="L838" s="382"/>
      <c r="M838" s="382" t="s">
        <v>6426</v>
      </c>
      <c r="N838" s="382" t="s">
        <v>6427</v>
      </c>
      <c r="O838" s="382" t="s">
        <v>143</v>
      </c>
      <c r="P838" s="382"/>
      <c r="Q838" s="382"/>
      <c r="R838" s="382" t="s">
        <v>44</v>
      </c>
      <c r="S838" s="382"/>
      <c r="T838" s="382" t="s">
        <v>6446</v>
      </c>
      <c r="U838" s="382" t="s">
        <v>6214</v>
      </c>
      <c r="V838" s="382"/>
      <c r="W838" s="383" t="s">
        <v>53</v>
      </c>
      <c r="X838" s="384"/>
      <c r="Y838" s="384"/>
    </row>
    <row r="839" spans="3:25" x14ac:dyDescent="0.15">
      <c r="C839" s="353">
        <v>836</v>
      </c>
      <c r="D839" s="353">
        <v>836</v>
      </c>
      <c r="E839" s="378">
        <v>11</v>
      </c>
      <c r="F839" s="378">
        <v>21</v>
      </c>
      <c r="G839" s="264" t="s">
        <v>6482</v>
      </c>
      <c r="H839" s="379" t="s">
        <v>137</v>
      </c>
      <c r="I839" s="379" t="s">
        <v>6424</v>
      </c>
      <c r="J839" s="379"/>
      <c r="K839" s="381" t="s">
        <v>6483</v>
      </c>
      <c r="L839" s="382"/>
      <c r="M839" s="382" t="s">
        <v>6426</v>
      </c>
      <c r="N839" s="382" t="s">
        <v>6484</v>
      </c>
      <c r="O839" s="382" t="s">
        <v>13</v>
      </c>
      <c r="P839" s="382"/>
      <c r="Q839" s="382"/>
      <c r="R839" s="382" t="s">
        <v>6431</v>
      </c>
      <c r="S839" s="382"/>
      <c r="T839" s="382"/>
      <c r="U839" s="382" t="s">
        <v>52</v>
      </c>
      <c r="V839" s="382" t="s">
        <v>6485</v>
      </c>
      <c r="W839" s="383" t="s">
        <v>53</v>
      </c>
      <c r="X839" s="384"/>
      <c r="Y839" s="384"/>
    </row>
    <row r="840" spans="3:25" x14ac:dyDescent="0.15">
      <c r="C840" s="353">
        <v>837</v>
      </c>
      <c r="D840" s="353">
        <v>837</v>
      </c>
      <c r="E840" s="378">
        <v>11</v>
      </c>
      <c r="F840" s="378">
        <v>23</v>
      </c>
      <c r="G840" s="264" t="s">
        <v>6486</v>
      </c>
      <c r="H840" s="379" t="s">
        <v>6487</v>
      </c>
      <c r="I840" s="379" t="s">
        <v>6488</v>
      </c>
      <c r="J840" s="379"/>
      <c r="K840" s="381" t="s">
        <v>6489</v>
      </c>
      <c r="L840" s="382"/>
      <c r="M840" s="382" t="s">
        <v>6444</v>
      </c>
      <c r="N840" s="382"/>
      <c r="O840" s="382" t="s">
        <v>143</v>
      </c>
      <c r="P840" s="382"/>
      <c r="Q840" s="382"/>
      <c r="R840" s="382" t="s">
        <v>6431</v>
      </c>
      <c r="S840" s="382"/>
      <c r="T840" s="382" t="s">
        <v>6432</v>
      </c>
      <c r="U840" s="382" t="s">
        <v>6214</v>
      </c>
      <c r="V840" s="382"/>
      <c r="W840" s="383" t="s">
        <v>53</v>
      </c>
      <c r="X840" s="384"/>
      <c r="Y840" s="384"/>
    </row>
    <row r="841" spans="3:25" x14ac:dyDescent="0.15">
      <c r="C841" s="353">
        <v>838</v>
      </c>
      <c r="D841" s="353">
        <v>838</v>
      </c>
      <c r="E841" s="378">
        <v>12</v>
      </c>
      <c r="F841" s="378">
        <v>4</v>
      </c>
      <c r="G841" s="264" t="s">
        <v>6490</v>
      </c>
      <c r="H841" s="379" t="s">
        <v>6491</v>
      </c>
      <c r="I841" s="379" t="s">
        <v>6492</v>
      </c>
      <c r="J841" s="379"/>
      <c r="K841" s="381" t="s">
        <v>6493</v>
      </c>
      <c r="L841" s="382"/>
      <c r="M841" s="382" t="s">
        <v>6426</v>
      </c>
      <c r="N841" s="382" t="s">
        <v>6427</v>
      </c>
      <c r="O841" s="382" t="s">
        <v>13</v>
      </c>
      <c r="P841" s="382"/>
      <c r="Q841" s="382"/>
      <c r="R841" s="382" t="s">
        <v>44</v>
      </c>
      <c r="S841" s="382"/>
      <c r="T841" s="382" t="s">
        <v>6446</v>
      </c>
      <c r="U841" s="382" t="s">
        <v>52</v>
      </c>
      <c r="V841" s="382" t="s">
        <v>6485</v>
      </c>
      <c r="W841" s="383" t="s">
        <v>53</v>
      </c>
      <c r="X841" s="384"/>
      <c r="Y841" s="384"/>
    </row>
    <row r="842" spans="3:25" x14ac:dyDescent="0.15">
      <c r="C842" s="353">
        <v>839</v>
      </c>
      <c r="D842" s="353">
        <v>839</v>
      </c>
      <c r="E842" s="378">
        <v>12</v>
      </c>
      <c r="F842" s="378">
        <v>5</v>
      </c>
      <c r="G842" s="264" t="s">
        <v>6494</v>
      </c>
      <c r="H842" s="379" t="s">
        <v>6423</v>
      </c>
      <c r="I842" s="379" t="s">
        <v>6478</v>
      </c>
      <c r="J842" s="379"/>
      <c r="K842" s="381" t="s">
        <v>6495</v>
      </c>
      <c r="L842" s="382"/>
      <c r="M842" s="382" t="s">
        <v>6444</v>
      </c>
      <c r="N842" s="382"/>
      <c r="O842" s="382" t="s">
        <v>13</v>
      </c>
      <c r="P842" s="382"/>
      <c r="Q842" s="382"/>
      <c r="R842" s="382" t="s">
        <v>6431</v>
      </c>
      <c r="S842" s="382"/>
      <c r="T842" s="382" t="s">
        <v>6432</v>
      </c>
      <c r="U842" s="382" t="s">
        <v>6214</v>
      </c>
      <c r="V842" s="382"/>
      <c r="W842" s="383" t="s">
        <v>53</v>
      </c>
      <c r="X842" s="384"/>
      <c r="Y842" s="384"/>
    </row>
    <row r="843" spans="3:25" x14ac:dyDescent="0.15">
      <c r="C843" s="353">
        <v>840</v>
      </c>
      <c r="D843" s="353">
        <v>840</v>
      </c>
      <c r="E843" s="378">
        <v>12</v>
      </c>
      <c r="F843" s="378">
        <v>3</v>
      </c>
      <c r="G843" s="264" t="s">
        <v>6421</v>
      </c>
      <c r="H843" s="379" t="s">
        <v>6423</v>
      </c>
      <c r="I843" s="379" t="s">
        <v>6424</v>
      </c>
      <c r="J843" s="379"/>
      <c r="K843" s="381" t="s">
        <v>6496</v>
      </c>
      <c r="L843" s="382"/>
      <c r="M843" s="382" t="s">
        <v>6426</v>
      </c>
      <c r="N843" s="382" t="s">
        <v>6497</v>
      </c>
      <c r="O843" s="382" t="s">
        <v>6421</v>
      </c>
      <c r="P843" s="382"/>
      <c r="Q843" s="382"/>
      <c r="R843" s="382" t="s">
        <v>44</v>
      </c>
      <c r="S843" s="382"/>
      <c r="T843" s="382" t="s">
        <v>6498</v>
      </c>
      <c r="U843" s="382" t="s">
        <v>6214</v>
      </c>
      <c r="V843" s="382"/>
      <c r="W843" s="383" t="s">
        <v>157</v>
      </c>
      <c r="X843" s="384"/>
      <c r="Y843" s="384"/>
    </row>
    <row r="844" spans="3:25" x14ac:dyDescent="0.15">
      <c r="C844" s="353">
        <v>841</v>
      </c>
      <c r="D844" s="353">
        <v>841</v>
      </c>
      <c r="E844" s="378">
        <v>12</v>
      </c>
      <c r="F844" s="378">
        <v>3</v>
      </c>
      <c r="G844" s="264" t="s">
        <v>6499</v>
      </c>
      <c r="H844" s="379" t="s">
        <v>6423</v>
      </c>
      <c r="I844" s="379" t="s">
        <v>368</v>
      </c>
      <c r="J844" s="379"/>
      <c r="K844" s="381" t="s">
        <v>6500</v>
      </c>
      <c r="L844" s="382"/>
      <c r="M844" s="382" t="s">
        <v>6420</v>
      </c>
      <c r="N844" s="382"/>
      <c r="O844" s="382" t="s">
        <v>6421</v>
      </c>
      <c r="P844" s="382"/>
      <c r="Q844" s="382"/>
      <c r="R844" s="382" t="s">
        <v>6501</v>
      </c>
      <c r="S844" s="382"/>
      <c r="T844" s="382"/>
      <c r="U844" s="382" t="s">
        <v>6214</v>
      </c>
      <c r="V844" s="382"/>
      <c r="W844" s="383" t="s">
        <v>53</v>
      </c>
      <c r="X844" s="384"/>
      <c r="Y844" s="384"/>
    </row>
    <row r="845" spans="3:25" x14ac:dyDescent="0.15">
      <c r="C845" s="353">
        <v>842</v>
      </c>
      <c r="D845" s="353">
        <v>842</v>
      </c>
      <c r="E845" s="378">
        <v>12</v>
      </c>
      <c r="F845" s="378">
        <v>6</v>
      </c>
      <c r="G845" s="264" t="s">
        <v>6502</v>
      </c>
      <c r="H845" s="379" t="s">
        <v>6487</v>
      </c>
      <c r="I845" s="379" t="s">
        <v>59</v>
      </c>
      <c r="J845" s="379"/>
      <c r="K845" s="381" t="s">
        <v>6503</v>
      </c>
      <c r="L845" s="382"/>
      <c r="M845" s="382" t="s">
        <v>6439</v>
      </c>
      <c r="N845" s="382"/>
      <c r="O845" s="382" t="s">
        <v>13</v>
      </c>
      <c r="P845" s="382"/>
      <c r="Q845" s="382"/>
      <c r="R845" s="382" t="s">
        <v>6431</v>
      </c>
      <c r="S845" s="382"/>
      <c r="T845" s="382" t="s">
        <v>6451</v>
      </c>
      <c r="U845" s="382" t="s">
        <v>6214</v>
      </c>
      <c r="V845" s="382"/>
      <c r="W845" s="383" t="s">
        <v>53</v>
      </c>
      <c r="X845" s="384"/>
      <c r="Y845" s="384"/>
    </row>
    <row r="846" spans="3:25" x14ac:dyDescent="0.15">
      <c r="C846" s="353">
        <v>843</v>
      </c>
      <c r="D846" s="353">
        <v>843</v>
      </c>
      <c r="E846" s="378">
        <v>11</v>
      </c>
      <c r="F846" s="378">
        <v>28</v>
      </c>
      <c r="G846" s="264" t="s">
        <v>6504</v>
      </c>
      <c r="H846" s="379" t="s">
        <v>137</v>
      </c>
      <c r="I846" s="379" t="s">
        <v>368</v>
      </c>
      <c r="J846" s="379"/>
      <c r="K846" s="381" t="s">
        <v>6505</v>
      </c>
      <c r="L846" s="382"/>
      <c r="M846" s="382" t="s">
        <v>6439</v>
      </c>
      <c r="N846" s="382"/>
      <c r="O846" s="382" t="s">
        <v>11</v>
      </c>
      <c r="P846" s="382"/>
      <c r="Q846" s="382"/>
      <c r="R846" s="382" t="s">
        <v>6431</v>
      </c>
      <c r="S846" s="382"/>
      <c r="T846" s="382"/>
      <c r="U846" s="382" t="s">
        <v>6214</v>
      </c>
      <c r="V846" s="382"/>
      <c r="W846" s="383" t="s">
        <v>53</v>
      </c>
      <c r="X846" s="384"/>
      <c r="Y846" s="384"/>
    </row>
    <row r="847" spans="3:25" x14ac:dyDescent="0.15">
      <c r="C847" s="353">
        <v>844</v>
      </c>
      <c r="D847" s="353">
        <v>844</v>
      </c>
      <c r="E847" s="378">
        <v>11</v>
      </c>
      <c r="F847" s="378">
        <v>26</v>
      </c>
      <c r="G847" s="264" t="s">
        <v>6506</v>
      </c>
      <c r="H847" s="379" t="s">
        <v>137</v>
      </c>
      <c r="I847" s="379" t="s">
        <v>368</v>
      </c>
      <c r="J847" s="379"/>
      <c r="K847" s="381" t="s">
        <v>6507</v>
      </c>
      <c r="L847" s="382"/>
      <c r="M847" s="382" t="s">
        <v>144</v>
      </c>
      <c r="N847" s="382"/>
      <c r="O847" s="382" t="s">
        <v>13</v>
      </c>
      <c r="P847" s="382"/>
      <c r="Q847" s="382"/>
      <c r="R847" s="382" t="s">
        <v>6431</v>
      </c>
      <c r="S847" s="382"/>
      <c r="T847" s="382" t="s">
        <v>6451</v>
      </c>
      <c r="U847" s="382" t="s">
        <v>6214</v>
      </c>
      <c r="V847" s="382"/>
      <c r="W847" s="383" t="s">
        <v>53</v>
      </c>
      <c r="X847" s="384"/>
      <c r="Y847" s="384"/>
    </row>
    <row r="848" spans="3:25" x14ac:dyDescent="0.15">
      <c r="C848" s="353">
        <v>845</v>
      </c>
      <c r="D848" s="353">
        <v>845</v>
      </c>
      <c r="E848" s="378">
        <v>11</v>
      </c>
      <c r="F848" s="378">
        <v>26</v>
      </c>
      <c r="G848" s="264" t="s">
        <v>6508</v>
      </c>
      <c r="H848" s="379" t="s">
        <v>137</v>
      </c>
      <c r="I848" s="379" t="s">
        <v>6509</v>
      </c>
      <c r="J848" s="379"/>
      <c r="K848" s="381" t="s">
        <v>6510</v>
      </c>
      <c r="L848" s="382"/>
      <c r="M848" s="382" t="s">
        <v>6444</v>
      </c>
      <c r="N848" s="382"/>
      <c r="O848" s="382" t="s">
        <v>6421</v>
      </c>
      <c r="P848" s="382"/>
      <c r="Q848" s="382"/>
      <c r="R848" s="382" t="s">
        <v>6431</v>
      </c>
      <c r="S848" s="382"/>
      <c r="T848" s="382"/>
      <c r="U848" s="382" t="s">
        <v>6214</v>
      </c>
      <c r="V848" s="382"/>
      <c r="W848" s="383" t="s">
        <v>53</v>
      </c>
      <c r="X848" s="384"/>
      <c r="Y848" s="384"/>
    </row>
    <row r="849" spans="3:25" x14ac:dyDescent="0.15">
      <c r="C849" s="353">
        <v>846</v>
      </c>
      <c r="D849" s="353">
        <v>846</v>
      </c>
      <c r="E849" s="378">
        <v>11</v>
      </c>
      <c r="F849" s="378">
        <v>27</v>
      </c>
      <c r="G849" s="264" t="s">
        <v>6511</v>
      </c>
      <c r="H849" s="379" t="s">
        <v>137</v>
      </c>
      <c r="I849" s="379" t="s">
        <v>6429</v>
      </c>
      <c r="J849" s="379"/>
      <c r="K849" s="381" t="s">
        <v>6512</v>
      </c>
      <c r="L849" s="382"/>
      <c r="M849" s="382" t="s">
        <v>6420</v>
      </c>
      <c r="N849" s="382"/>
      <c r="O849" s="382" t="s">
        <v>143</v>
      </c>
      <c r="P849" s="382"/>
      <c r="Q849" s="382"/>
      <c r="R849" s="382"/>
      <c r="S849" s="382" t="s">
        <v>6445</v>
      </c>
      <c r="T849" s="382"/>
      <c r="U849" s="382" t="s">
        <v>6214</v>
      </c>
      <c r="V849" s="382"/>
      <c r="W849" s="383" t="s">
        <v>53</v>
      </c>
      <c r="X849" s="384"/>
      <c r="Y849" s="384"/>
    </row>
    <row r="850" spans="3:25" x14ac:dyDescent="0.15">
      <c r="C850" s="353">
        <v>847</v>
      </c>
      <c r="D850" s="353">
        <v>847</v>
      </c>
      <c r="E850" s="378">
        <v>11</v>
      </c>
      <c r="F850" s="378">
        <v>29</v>
      </c>
      <c r="G850" s="264" t="s">
        <v>6513</v>
      </c>
      <c r="H850" s="379" t="s">
        <v>137</v>
      </c>
      <c r="I850" s="379" t="s">
        <v>6514</v>
      </c>
      <c r="J850" s="379"/>
      <c r="K850" s="381" t="s">
        <v>6515</v>
      </c>
      <c r="L850" s="382"/>
      <c r="M850" s="382" t="s">
        <v>6426</v>
      </c>
      <c r="N850" s="382" t="s">
        <v>6421</v>
      </c>
      <c r="O850" s="382" t="s">
        <v>6421</v>
      </c>
      <c r="P850" s="382"/>
      <c r="Q850" s="382"/>
      <c r="R850" s="382" t="s">
        <v>6431</v>
      </c>
      <c r="S850" s="382"/>
      <c r="T850" s="382" t="s">
        <v>6421</v>
      </c>
      <c r="U850" s="382" t="s">
        <v>6214</v>
      </c>
      <c r="V850" s="382"/>
      <c r="W850" s="383" t="s">
        <v>53</v>
      </c>
      <c r="X850" s="384"/>
      <c r="Y850" s="384"/>
    </row>
    <row r="851" spans="3:25" x14ac:dyDescent="0.15">
      <c r="C851" s="353">
        <v>848</v>
      </c>
      <c r="D851" s="353">
        <v>848</v>
      </c>
      <c r="E851" s="378">
        <v>11</v>
      </c>
      <c r="F851" s="378">
        <v>29</v>
      </c>
      <c r="G851" s="264" t="s">
        <v>6516</v>
      </c>
      <c r="H851" s="379" t="s">
        <v>137</v>
      </c>
      <c r="I851" s="379" t="s">
        <v>601</v>
      </c>
      <c r="J851" s="379"/>
      <c r="K851" s="381" t="s">
        <v>6517</v>
      </c>
      <c r="L851" s="382"/>
      <c r="M851" s="382" t="s">
        <v>6521</v>
      </c>
      <c r="N851" s="382" t="s">
        <v>6522</v>
      </c>
      <c r="O851" s="382" t="s">
        <v>143</v>
      </c>
      <c r="P851" s="382"/>
      <c r="Q851" s="382"/>
      <c r="R851" s="382"/>
      <c r="S851" s="382" t="s">
        <v>46</v>
      </c>
      <c r="T851" s="382"/>
      <c r="U851" s="382" t="s">
        <v>16</v>
      </c>
      <c r="V851" s="382" t="s">
        <v>397</v>
      </c>
      <c r="W851" s="383" t="s">
        <v>53</v>
      </c>
      <c r="X851" s="384"/>
      <c r="Y851" s="384"/>
    </row>
    <row r="852" spans="3:25" x14ac:dyDescent="0.15">
      <c r="C852" s="353">
        <v>849</v>
      </c>
      <c r="D852" s="353">
        <v>849</v>
      </c>
      <c r="E852" s="378">
        <v>11</v>
      </c>
      <c r="F852" s="378">
        <v>27</v>
      </c>
      <c r="G852" s="264" t="s">
        <v>6518</v>
      </c>
      <c r="H852" s="379" t="s">
        <v>137</v>
      </c>
      <c r="I852" s="379" t="s">
        <v>6519</v>
      </c>
      <c r="J852" s="379"/>
      <c r="K852" s="381" t="s">
        <v>6520</v>
      </c>
      <c r="L852" s="382"/>
      <c r="M852" s="382" t="s">
        <v>6523</v>
      </c>
      <c r="N852" s="382"/>
      <c r="O852" s="382" t="s">
        <v>6522</v>
      </c>
      <c r="P852" s="382"/>
      <c r="Q852" s="382"/>
      <c r="R852" s="382" t="s">
        <v>6524</v>
      </c>
      <c r="S852" s="382"/>
      <c r="T852" s="382"/>
      <c r="U852" s="382" t="s">
        <v>6214</v>
      </c>
      <c r="V852" s="382"/>
      <c r="W852" s="383" t="s">
        <v>53</v>
      </c>
      <c r="X852" s="384"/>
      <c r="Y852" s="384"/>
    </row>
    <row r="853" spans="3:25" x14ac:dyDescent="0.15">
      <c r="C853" s="353">
        <v>850</v>
      </c>
      <c r="D853" s="353">
        <v>850</v>
      </c>
      <c r="E853" s="378">
        <v>11</v>
      </c>
      <c r="F853" s="378">
        <v>14</v>
      </c>
      <c r="G853" s="264" t="s">
        <v>6525</v>
      </c>
      <c r="H853" s="379" t="s">
        <v>137</v>
      </c>
      <c r="I853" s="379" t="s">
        <v>6526</v>
      </c>
      <c r="J853" s="379"/>
      <c r="K853" s="381" t="s">
        <v>6527</v>
      </c>
      <c r="L853" s="382"/>
      <c r="M853" s="382" t="s">
        <v>16</v>
      </c>
      <c r="N853" s="382" t="s">
        <v>143</v>
      </c>
      <c r="O853" s="382" t="s">
        <v>143</v>
      </c>
      <c r="P853" s="382"/>
      <c r="Q853" s="382"/>
      <c r="R853" s="382"/>
      <c r="S853" s="382" t="s">
        <v>46</v>
      </c>
      <c r="T853" s="382"/>
      <c r="U853" s="382" t="s">
        <v>6214</v>
      </c>
      <c r="V853" s="382"/>
      <c r="W853" s="383" t="s">
        <v>53</v>
      </c>
      <c r="X853" s="384"/>
      <c r="Y853" s="384"/>
    </row>
    <row r="854" spans="3:25" x14ac:dyDescent="0.15">
      <c r="C854" s="353">
        <v>851</v>
      </c>
      <c r="D854" s="353">
        <v>851</v>
      </c>
      <c r="E854" s="378">
        <v>11</v>
      </c>
      <c r="F854" s="378">
        <v>16</v>
      </c>
      <c r="G854" s="264" t="s">
        <v>6528</v>
      </c>
      <c r="H854" s="379" t="s">
        <v>140</v>
      </c>
      <c r="I854" s="379" t="s">
        <v>68</v>
      </c>
      <c r="J854" s="379"/>
      <c r="K854" s="381" t="s">
        <v>6529</v>
      </c>
      <c r="L854" s="382"/>
      <c r="M854" s="382" t="s">
        <v>6523</v>
      </c>
      <c r="N854" s="382"/>
      <c r="O854" s="382" t="s">
        <v>13</v>
      </c>
      <c r="P854" s="382"/>
      <c r="Q854" s="382"/>
      <c r="R854" s="382" t="s">
        <v>6530</v>
      </c>
      <c r="S854" s="382"/>
      <c r="T854" s="382" t="s">
        <v>6531</v>
      </c>
      <c r="U854" s="382" t="s">
        <v>6214</v>
      </c>
      <c r="V854" s="382"/>
      <c r="W854" s="383" t="s">
        <v>53</v>
      </c>
      <c r="X854" s="384"/>
      <c r="Y854" s="384"/>
    </row>
    <row r="855" spans="3:25" x14ac:dyDescent="0.15">
      <c r="C855" s="353">
        <v>852</v>
      </c>
      <c r="D855" s="353">
        <v>852</v>
      </c>
      <c r="E855" s="378">
        <v>11</v>
      </c>
      <c r="F855" s="378">
        <v>29</v>
      </c>
      <c r="G855" s="264" t="s">
        <v>6532</v>
      </c>
      <c r="H855" s="379" t="s">
        <v>137</v>
      </c>
      <c r="I855" s="379" t="s">
        <v>3679</v>
      </c>
      <c r="J855" s="379"/>
      <c r="K855" s="381" t="s">
        <v>6533</v>
      </c>
      <c r="L855" s="382"/>
      <c r="M855" s="382" t="s">
        <v>16</v>
      </c>
      <c r="N855" s="382" t="s">
        <v>143</v>
      </c>
      <c r="O855" s="382" t="s">
        <v>13</v>
      </c>
      <c r="P855" s="382"/>
      <c r="Q855" s="382"/>
      <c r="R855" s="382" t="s">
        <v>6524</v>
      </c>
      <c r="S855" s="382"/>
      <c r="T855" s="382"/>
      <c r="U855" s="382" t="s">
        <v>6214</v>
      </c>
      <c r="V855" s="382"/>
      <c r="W855" s="383" t="s">
        <v>53</v>
      </c>
      <c r="X855" s="384"/>
      <c r="Y855" s="384"/>
    </row>
    <row r="856" spans="3:25" x14ac:dyDescent="0.15">
      <c r="C856" s="353">
        <v>853</v>
      </c>
      <c r="D856" s="353">
        <v>853</v>
      </c>
      <c r="E856" s="378">
        <v>11</v>
      </c>
      <c r="F856" s="378">
        <v>29</v>
      </c>
      <c r="G856" s="264" t="s">
        <v>6534</v>
      </c>
      <c r="H856" s="379" t="s">
        <v>137</v>
      </c>
      <c r="I856" s="379" t="s">
        <v>6535</v>
      </c>
      <c r="J856" s="379"/>
      <c r="K856" s="381" t="s">
        <v>6536</v>
      </c>
      <c r="L856" s="382"/>
      <c r="M856" s="382" t="s">
        <v>144</v>
      </c>
      <c r="N856" s="382"/>
      <c r="O856" s="382" t="s">
        <v>13</v>
      </c>
      <c r="P856" s="382"/>
      <c r="Q856" s="382"/>
      <c r="R856" s="382" t="s">
        <v>6530</v>
      </c>
      <c r="S856" s="382"/>
      <c r="T856" s="382" t="s">
        <v>6537</v>
      </c>
      <c r="U856" s="382" t="s">
        <v>6214</v>
      </c>
      <c r="V856" s="382"/>
      <c r="W856" s="383" t="s">
        <v>53</v>
      </c>
      <c r="X856" s="384"/>
      <c r="Y856" s="384"/>
    </row>
    <row r="857" spans="3:25" x14ac:dyDescent="0.15">
      <c r="C857" s="353">
        <v>854</v>
      </c>
      <c r="D857" s="353">
        <v>854</v>
      </c>
      <c r="E857" s="378">
        <v>11</v>
      </c>
      <c r="F857" s="378">
        <v>29</v>
      </c>
      <c r="G857" s="264" t="s">
        <v>6528</v>
      </c>
      <c r="H857" s="379" t="s">
        <v>137</v>
      </c>
      <c r="I857" s="379" t="s">
        <v>655</v>
      </c>
      <c r="J857" s="379"/>
      <c r="K857" s="381" t="s">
        <v>6538</v>
      </c>
      <c r="L857" s="382"/>
      <c r="M857" s="382" t="s">
        <v>28</v>
      </c>
      <c r="N857" s="382"/>
      <c r="O857" s="382" t="s">
        <v>13</v>
      </c>
      <c r="P857" s="382"/>
      <c r="Q857" s="382"/>
      <c r="R857" s="382" t="s">
        <v>6530</v>
      </c>
      <c r="S857" s="382"/>
      <c r="T857" s="382"/>
      <c r="U857" s="382" t="s">
        <v>6214</v>
      </c>
      <c r="V857" s="382"/>
      <c r="W857" s="383" t="s">
        <v>53</v>
      </c>
      <c r="X857" s="384"/>
      <c r="Y857" s="384"/>
    </row>
    <row r="858" spans="3:25" x14ac:dyDescent="0.15">
      <c r="C858" s="353">
        <v>855</v>
      </c>
      <c r="D858" s="353">
        <v>855</v>
      </c>
      <c r="E858" s="378">
        <v>11</v>
      </c>
      <c r="F858" s="378">
        <v>30</v>
      </c>
      <c r="G858" s="264" t="s">
        <v>6539</v>
      </c>
      <c r="H858" s="379" t="s">
        <v>137</v>
      </c>
      <c r="I858" s="379" t="s">
        <v>156</v>
      </c>
      <c r="J858" s="379"/>
      <c r="K858" s="381" t="s">
        <v>6540</v>
      </c>
      <c r="L858" s="382"/>
      <c r="M858" s="382" t="s">
        <v>28</v>
      </c>
      <c r="N858" s="382"/>
      <c r="O858" s="382" t="s">
        <v>6522</v>
      </c>
      <c r="P858" s="382"/>
      <c r="Q858" s="382"/>
      <c r="R858" s="382" t="s">
        <v>6530</v>
      </c>
      <c r="S858" s="382"/>
      <c r="T858" s="382" t="s">
        <v>6537</v>
      </c>
      <c r="U858" s="382" t="s">
        <v>6214</v>
      </c>
      <c r="V858" s="382"/>
      <c r="W858" s="383" t="s">
        <v>53</v>
      </c>
      <c r="X858" s="384"/>
      <c r="Y858" s="384"/>
    </row>
    <row r="859" spans="3:25" x14ac:dyDescent="0.15">
      <c r="C859" s="353">
        <v>856</v>
      </c>
      <c r="D859" s="353">
        <v>856</v>
      </c>
      <c r="E859" s="378">
        <v>12</v>
      </c>
      <c r="F859" s="378">
        <v>4</v>
      </c>
      <c r="G859" s="264" t="s">
        <v>6541</v>
      </c>
      <c r="H859" s="379" t="s">
        <v>137</v>
      </c>
      <c r="I859" s="379" t="s">
        <v>368</v>
      </c>
      <c r="J859" s="379"/>
      <c r="K859" s="381" t="s">
        <v>6542</v>
      </c>
      <c r="L859" s="382"/>
      <c r="M859" s="382" t="s">
        <v>16</v>
      </c>
      <c r="N859" s="382" t="s">
        <v>6543</v>
      </c>
      <c r="O859" s="382" t="s">
        <v>143</v>
      </c>
      <c r="P859" s="382"/>
      <c r="Q859" s="382"/>
      <c r="R859" s="382" t="s">
        <v>6530</v>
      </c>
      <c r="S859" s="382"/>
      <c r="T859" s="382"/>
      <c r="U859" s="382" t="s">
        <v>6214</v>
      </c>
      <c r="V859" s="382"/>
      <c r="W859" s="383" t="s">
        <v>53</v>
      </c>
      <c r="X859" s="384"/>
      <c r="Y859" s="384"/>
    </row>
    <row r="860" spans="3:25" x14ac:dyDescent="0.15">
      <c r="C860" s="353">
        <v>857</v>
      </c>
      <c r="D860" s="353">
        <v>857</v>
      </c>
      <c r="E860" s="378">
        <v>12</v>
      </c>
      <c r="F860" s="378">
        <v>2</v>
      </c>
      <c r="G860" s="264" t="s">
        <v>6544</v>
      </c>
      <c r="H860" s="379" t="s">
        <v>137</v>
      </c>
      <c r="I860" s="379" t="s">
        <v>368</v>
      </c>
      <c r="J860" s="379"/>
      <c r="K860" s="381" t="s">
        <v>6545</v>
      </c>
      <c r="L860" s="382"/>
      <c r="M860" s="382" t="s">
        <v>6523</v>
      </c>
      <c r="N860" s="382"/>
      <c r="O860" s="382" t="s">
        <v>11</v>
      </c>
      <c r="P860" s="382"/>
      <c r="Q860" s="382"/>
      <c r="R860" s="382" t="s">
        <v>6530</v>
      </c>
      <c r="S860" s="382"/>
      <c r="T860" s="382"/>
      <c r="U860" s="382" t="s">
        <v>6214</v>
      </c>
      <c r="V860" s="382"/>
      <c r="W860" s="383" t="s">
        <v>53</v>
      </c>
      <c r="X860" s="384"/>
      <c r="Y860" s="384"/>
    </row>
    <row r="861" spans="3:25" x14ac:dyDescent="0.15">
      <c r="C861" s="353">
        <v>858</v>
      </c>
      <c r="D861" s="353">
        <v>858</v>
      </c>
      <c r="E861" s="378">
        <v>12</v>
      </c>
      <c r="F861" s="378">
        <v>2</v>
      </c>
      <c r="G861" s="264" t="s">
        <v>6546</v>
      </c>
      <c r="H861" s="379" t="s">
        <v>137</v>
      </c>
      <c r="I861" s="379" t="s">
        <v>6526</v>
      </c>
      <c r="J861" s="379"/>
      <c r="K861" s="381" t="s">
        <v>6547</v>
      </c>
      <c r="L861" s="382"/>
      <c r="M861" s="382" t="s">
        <v>16</v>
      </c>
      <c r="N861" s="382" t="s">
        <v>6548</v>
      </c>
      <c r="O861" s="382" t="s">
        <v>143</v>
      </c>
      <c r="P861" s="382"/>
      <c r="Q861" s="382"/>
      <c r="R861" s="382" t="s">
        <v>44</v>
      </c>
      <c r="S861" s="382"/>
      <c r="T861" s="382" t="s">
        <v>6549</v>
      </c>
      <c r="U861" s="382" t="s">
        <v>6214</v>
      </c>
      <c r="V861" s="382"/>
      <c r="W861" s="383" t="s">
        <v>158</v>
      </c>
      <c r="X861" s="384"/>
      <c r="Y861" s="384"/>
    </row>
    <row r="862" spans="3:25" x14ac:dyDescent="0.15">
      <c r="C862" s="353">
        <v>859</v>
      </c>
      <c r="D862" s="353">
        <v>859</v>
      </c>
      <c r="E862" s="378">
        <v>12</v>
      </c>
      <c r="F862" s="378">
        <v>3</v>
      </c>
      <c r="G862" s="264" t="s">
        <v>6550</v>
      </c>
      <c r="H862" s="379" t="s">
        <v>137</v>
      </c>
      <c r="I862" s="379" t="s">
        <v>601</v>
      </c>
      <c r="J862" s="379"/>
      <c r="K862" s="381" t="s">
        <v>6551</v>
      </c>
      <c r="L862" s="382"/>
      <c r="M862" s="382" t="s">
        <v>16</v>
      </c>
      <c r="N862" s="382" t="s">
        <v>339</v>
      </c>
      <c r="O862" s="382" t="s">
        <v>143</v>
      </c>
      <c r="P862" s="382"/>
      <c r="Q862" s="382"/>
      <c r="R862" s="382"/>
      <c r="S862" s="382" t="s">
        <v>6552</v>
      </c>
      <c r="T862" s="382" t="s">
        <v>6553</v>
      </c>
      <c r="U862" s="382" t="s">
        <v>6214</v>
      </c>
      <c r="V862" s="382"/>
      <c r="W862" s="383" t="s">
        <v>53</v>
      </c>
      <c r="X862" s="384"/>
      <c r="Y862" s="384"/>
    </row>
    <row r="863" spans="3:25" x14ac:dyDescent="0.15">
      <c r="C863" s="353">
        <v>860</v>
      </c>
      <c r="D863" s="353">
        <v>860</v>
      </c>
      <c r="E863" s="378">
        <v>12</v>
      </c>
      <c r="F863" s="378">
        <v>1</v>
      </c>
      <c r="G863" s="264" t="s">
        <v>6554</v>
      </c>
      <c r="H863" s="379" t="s">
        <v>268</v>
      </c>
      <c r="I863" s="379" t="s">
        <v>6555</v>
      </c>
      <c r="J863" s="379"/>
      <c r="K863" s="381" t="s">
        <v>6556</v>
      </c>
      <c r="L863" s="382"/>
      <c r="M863" s="382" t="s">
        <v>6557</v>
      </c>
      <c r="N863" s="382"/>
      <c r="O863" s="382" t="s">
        <v>143</v>
      </c>
      <c r="P863" s="382"/>
      <c r="Q863" s="382"/>
      <c r="R863" s="382"/>
      <c r="S863" s="382" t="s">
        <v>6552</v>
      </c>
      <c r="T863" s="382" t="s">
        <v>6553</v>
      </c>
      <c r="U863" s="382" t="s">
        <v>6214</v>
      </c>
      <c r="V863" s="382"/>
      <c r="W863" s="383" t="s">
        <v>53</v>
      </c>
      <c r="X863" s="384"/>
      <c r="Y863" s="384"/>
    </row>
    <row r="864" spans="3:25" x14ac:dyDescent="0.15">
      <c r="C864" s="353">
        <v>861</v>
      </c>
      <c r="D864" s="353">
        <v>861</v>
      </c>
      <c r="E864" s="378">
        <v>12</v>
      </c>
      <c r="F864" s="378">
        <v>8</v>
      </c>
      <c r="G864" s="264" t="s">
        <v>6528</v>
      </c>
      <c r="H864" s="379" t="s">
        <v>268</v>
      </c>
      <c r="I864" s="379" t="s">
        <v>3820</v>
      </c>
      <c r="J864" s="379"/>
      <c r="K864" s="381" t="s">
        <v>6558</v>
      </c>
      <c r="L864" s="382"/>
      <c r="M864" s="382" t="s">
        <v>144</v>
      </c>
      <c r="N864" s="382"/>
      <c r="O864" s="382" t="s">
        <v>12</v>
      </c>
      <c r="P864" s="382"/>
      <c r="Q864" s="382"/>
      <c r="R864" s="382" t="s">
        <v>6530</v>
      </c>
      <c r="S864" s="382"/>
      <c r="T864" s="382" t="s">
        <v>6559</v>
      </c>
      <c r="U864" s="382" t="s">
        <v>6214</v>
      </c>
      <c r="V864" s="382"/>
      <c r="W864" s="383" t="s">
        <v>53</v>
      </c>
      <c r="X864" s="384"/>
      <c r="Y864" s="384"/>
    </row>
    <row r="865" spans="3:25" x14ac:dyDescent="0.15">
      <c r="C865" s="353">
        <v>862</v>
      </c>
      <c r="D865" s="353">
        <v>862</v>
      </c>
      <c r="E865" s="378">
        <v>12</v>
      </c>
      <c r="F865" s="378">
        <v>2</v>
      </c>
      <c r="G865" s="264" t="s">
        <v>6522</v>
      </c>
      <c r="H865" s="379" t="s">
        <v>137</v>
      </c>
      <c r="I865" s="379" t="s">
        <v>368</v>
      </c>
      <c r="J865" s="379"/>
      <c r="K865" s="381" t="s">
        <v>6560</v>
      </c>
      <c r="L865" s="382"/>
      <c r="M865" s="382" t="s">
        <v>6521</v>
      </c>
      <c r="N865" s="382" t="s">
        <v>6561</v>
      </c>
      <c r="O865" s="382" t="s">
        <v>143</v>
      </c>
      <c r="P865" s="382"/>
      <c r="Q865" s="382"/>
      <c r="R865" s="382" t="s">
        <v>44</v>
      </c>
      <c r="S865" s="382"/>
      <c r="T865" s="382" t="s">
        <v>6553</v>
      </c>
      <c r="U865" s="382" t="s">
        <v>6214</v>
      </c>
      <c r="V865" s="382"/>
      <c r="W865" s="383" t="s">
        <v>53</v>
      </c>
      <c r="X865" s="384"/>
      <c r="Y865" s="384"/>
    </row>
    <row r="866" spans="3:25" x14ac:dyDescent="0.15">
      <c r="C866" s="353">
        <v>863</v>
      </c>
      <c r="D866" s="353">
        <v>863</v>
      </c>
      <c r="E866" s="378">
        <v>12</v>
      </c>
      <c r="F866" s="378">
        <v>3</v>
      </c>
      <c r="G866" s="264" t="s">
        <v>6562</v>
      </c>
      <c r="H866" s="379" t="s">
        <v>138</v>
      </c>
      <c r="I866" s="379" t="s">
        <v>6563</v>
      </c>
      <c r="J866" s="379"/>
      <c r="K866" s="381" t="s">
        <v>6564</v>
      </c>
      <c r="L866" s="382"/>
      <c r="M866" s="382" t="s">
        <v>144</v>
      </c>
      <c r="N866" s="382"/>
      <c r="O866" s="382" t="s">
        <v>13</v>
      </c>
      <c r="P866" s="382"/>
      <c r="Q866" s="382"/>
      <c r="R866" s="382" t="s">
        <v>43</v>
      </c>
      <c r="S866" s="382"/>
      <c r="T866" s="382"/>
      <c r="U866" s="382" t="s">
        <v>6214</v>
      </c>
      <c r="V866" s="382"/>
      <c r="W866" s="383" t="s">
        <v>53</v>
      </c>
      <c r="X866" s="384"/>
      <c r="Y866" s="384"/>
    </row>
    <row r="867" spans="3:25" x14ac:dyDescent="0.15">
      <c r="C867" s="353">
        <v>864</v>
      </c>
      <c r="D867" s="353">
        <v>864</v>
      </c>
      <c r="E867" s="378">
        <v>12</v>
      </c>
      <c r="F867" s="378">
        <v>11</v>
      </c>
      <c r="G867" s="264" t="s">
        <v>6565</v>
      </c>
      <c r="H867" s="379" t="s">
        <v>137</v>
      </c>
      <c r="I867" s="379" t="s">
        <v>463</v>
      </c>
      <c r="J867" s="379"/>
      <c r="K867" s="381" t="s">
        <v>6566</v>
      </c>
      <c r="L867" s="382"/>
      <c r="M867" s="382" t="s">
        <v>6521</v>
      </c>
      <c r="N867" s="382"/>
      <c r="O867" s="382" t="s">
        <v>13</v>
      </c>
      <c r="P867" s="382"/>
      <c r="Q867" s="382"/>
      <c r="R867" s="382" t="s">
        <v>6530</v>
      </c>
      <c r="S867" s="382"/>
      <c r="T867" s="382"/>
      <c r="U867" s="382" t="s">
        <v>6214</v>
      </c>
      <c r="V867" s="382"/>
      <c r="W867" s="383" t="s">
        <v>53</v>
      </c>
      <c r="X867" s="384"/>
      <c r="Y867" s="384"/>
    </row>
    <row r="868" spans="3:25" x14ac:dyDescent="0.15">
      <c r="C868" s="353">
        <v>865</v>
      </c>
      <c r="D868" s="353">
        <v>865</v>
      </c>
      <c r="E868" s="378">
        <v>12</v>
      </c>
      <c r="F868" s="378">
        <v>23</v>
      </c>
      <c r="G868" s="264" t="s">
        <v>6567</v>
      </c>
      <c r="H868" s="379" t="s">
        <v>6568</v>
      </c>
      <c r="I868" s="379" t="s">
        <v>368</v>
      </c>
      <c r="J868" s="379"/>
      <c r="K868" s="381" t="s">
        <v>6569</v>
      </c>
      <c r="L868" s="382"/>
      <c r="M868" s="382" t="s">
        <v>6571</v>
      </c>
      <c r="N868" s="382"/>
      <c r="O868" s="382" t="s">
        <v>143</v>
      </c>
      <c r="P868" s="382"/>
      <c r="Q868" s="382"/>
      <c r="R868" s="382"/>
      <c r="S868" s="382" t="s">
        <v>6573</v>
      </c>
      <c r="T868" s="382" t="s">
        <v>6572</v>
      </c>
      <c r="U868" s="382" t="s">
        <v>6214</v>
      </c>
      <c r="V868" s="382"/>
      <c r="W868" s="383" t="s">
        <v>53</v>
      </c>
      <c r="X868" s="384"/>
      <c r="Y868" s="384"/>
    </row>
    <row r="869" spans="3:25" x14ac:dyDescent="0.15">
      <c r="C869" s="353">
        <v>866</v>
      </c>
      <c r="D869" s="353">
        <v>866</v>
      </c>
      <c r="E869" s="378">
        <v>12</v>
      </c>
      <c r="F869" s="378">
        <v>13</v>
      </c>
      <c r="G869" s="264" t="s">
        <v>6574</v>
      </c>
      <c r="H869" s="379" t="s">
        <v>138</v>
      </c>
      <c r="I869" s="379" t="s">
        <v>6575</v>
      </c>
      <c r="J869" s="379"/>
      <c r="K869" s="381" t="s">
        <v>6576</v>
      </c>
      <c r="L869" s="382"/>
      <c r="M869" s="382" t="s">
        <v>6577</v>
      </c>
      <c r="N869" s="382"/>
      <c r="O869" s="382" t="s">
        <v>13</v>
      </c>
      <c r="P869" s="382"/>
      <c r="Q869" s="382"/>
      <c r="R869" s="382" t="s">
        <v>6578</v>
      </c>
      <c r="S869" s="382"/>
      <c r="T869" s="382"/>
      <c r="U869" s="382" t="s">
        <v>16</v>
      </c>
      <c r="V869" s="382" t="s">
        <v>397</v>
      </c>
      <c r="W869" s="383" t="s">
        <v>53</v>
      </c>
      <c r="X869" s="384"/>
      <c r="Y869" s="384"/>
    </row>
    <row r="870" spans="3:25" x14ac:dyDescent="0.15">
      <c r="C870" s="353">
        <v>867</v>
      </c>
      <c r="D870" s="353">
        <v>867</v>
      </c>
      <c r="E870" s="378">
        <v>12</v>
      </c>
      <c r="F870" s="378">
        <v>15</v>
      </c>
      <c r="G870" s="264" t="s">
        <v>6579</v>
      </c>
      <c r="H870" s="379" t="s">
        <v>137</v>
      </c>
      <c r="I870" s="379" t="s">
        <v>368</v>
      </c>
      <c r="J870" s="379"/>
      <c r="K870" s="381" t="s">
        <v>6580</v>
      </c>
      <c r="L870" s="382"/>
      <c r="M870" s="382" t="s">
        <v>6581</v>
      </c>
      <c r="N870" s="382"/>
      <c r="O870" s="382" t="s">
        <v>13</v>
      </c>
      <c r="P870" s="382"/>
      <c r="Q870" s="382"/>
      <c r="R870" s="382" t="s">
        <v>6578</v>
      </c>
      <c r="S870" s="382"/>
      <c r="T870" s="382"/>
      <c r="U870" s="382" t="s">
        <v>16</v>
      </c>
      <c r="V870" s="382" t="s">
        <v>397</v>
      </c>
      <c r="W870" s="383" t="s">
        <v>53</v>
      </c>
      <c r="X870" s="384"/>
      <c r="Y870" s="384"/>
    </row>
    <row r="871" spans="3:25" x14ac:dyDescent="0.15">
      <c r="C871" s="353">
        <v>868</v>
      </c>
      <c r="D871" s="353">
        <v>868</v>
      </c>
      <c r="E871" s="378">
        <v>12</v>
      </c>
      <c r="F871" s="378">
        <v>12</v>
      </c>
      <c r="G871" s="264" t="s">
        <v>6582</v>
      </c>
      <c r="H871" s="379" t="s">
        <v>137</v>
      </c>
      <c r="I871" s="379" t="s">
        <v>368</v>
      </c>
      <c r="J871" s="379"/>
      <c r="K871" s="381" t="s">
        <v>5484</v>
      </c>
      <c r="L871" s="382"/>
      <c r="M871" s="382" t="s">
        <v>16</v>
      </c>
      <c r="N871" s="382" t="s">
        <v>6583</v>
      </c>
      <c r="O871" s="382" t="s">
        <v>143</v>
      </c>
      <c r="P871" s="382"/>
      <c r="Q871" s="382"/>
      <c r="R871" s="382" t="s">
        <v>6578</v>
      </c>
      <c r="S871" s="382"/>
      <c r="T871" s="382"/>
      <c r="U871" s="382" t="s">
        <v>6214</v>
      </c>
      <c r="V871" s="382"/>
      <c r="W871" s="383" t="s">
        <v>53</v>
      </c>
      <c r="X871" s="384"/>
      <c r="Y871" s="384"/>
    </row>
    <row r="872" spans="3:25" x14ac:dyDescent="0.15">
      <c r="C872" s="353">
        <v>869</v>
      </c>
      <c r="D872" s="353">
        <v>869</v>
      </c>
      <c r="E872" s="378">
        <v>1</v>
      </c>
      <c r="F872" s="378">
        <v>20</v>
      </c>
      <c r="G872" s="264" t="s">
        <v>6584</v>
      </c>
      <c r="H872" s="379" t="s">
        <v>137</v>
      </c>
      <c r="I872" s="379" t="s">
        <v>368</v>
      </c>
      <c r="J872" s="379"/>
      <c r="K872" s="381" t="s">
        <v>6585</v>
      </c>
      <c r="L872" s="382"/>
      <c r="M872" s="382" t="s">
        <v>6577</v>
      </c>
      <c r="N872" s="382"/>
      <c r="O872" s="382" t="s">
        <v>13</v>
      </c>
      <c r="P872" s="382"/>
      <c r="Q872" s="382"/>
      <c r="R872" s="382" t="s">
        <v>6578</v>
      </c>
      <c r="S872" s="382"/>
      <c r="T872" s="382"/>
      <c r="U872" s="382" t="s">
        <v>50</v>
      </c>
      <c r="V872" s="382"/>
      <c r="W872" s="383" t="s">
        <v>53</v>
      </c>
      <c r="X872" s="384"/>
      <c r="Y872" s="384"/>
    </row>
    <row r="873" spans="3:25" x14ac:dyDescent="0.15">
      <c r="C873" s="353">
        <v>870</v>
      </c>
      <c r="D873" s="353">
        <v>870</v>
      </c>
      <c r="E873" s="378">
        <v>1</v>
      </c>
      <c r="F873" s="378">
        <v>17</v>
      </c>
      <c r="G873" s="264" t="s">
        <v>6586</v>
      </c>
      <c r="H873" s="379" t="s">
        <v>137</v>
      </c>
      <c r="I873" s="379" t="s">
        <v>463</v>
      </c>
      <c r="J873" s="379"/>
      <c r="K873" s="381" t="s">
        <v>6587</v>
      </c>
      <c r="L873" s="382"/>
      <c r="M873" s="382" t="s">
        <v>6570</v>
      </c>
      <c r="N873" s="382"/>
      <c r="O873" s="382" t="s">
        <v>143</v>
      </c>
      <c r="P873" s="382"/>
      <c r="Q873" s="382"/>
      <c r="R873" s="382" t="s">
        <v>6578</v>
      </c>
      <c r="S873" s="382"/>
      <c r="T873" s="382"/>
      <c r="U873" s="382" t="s">
        <v>6588</v>
      </c>
      <c r="V873" s="382"/>
      <c r="W873" s="383" t="s">
        <v>53</v>
      </c>
      <c r="X873" s="384"/>
      <c r="Y873" s="384"/>
    </row>
    <row r="874" spans="3:25" x14ac:dyDescent="0.15">
      <c r="C874" s="353">
        <v>871</v>
      </c>
      <c r="D874" s="353">
        <v>871</v>
      </c>
      <c r="E874" s="378">
        <v>2</v>
      </c>
      <c r="F874" s="378">
        <v>4</v>
      </c>
      <c r="G874" s="264" t="s">
        <v>6589</v>
      </c>
      <c r="H874" s="379" t="s">
        <v>6590</v>
      </c>
      <c r="I874" s="379" t="s">
        <v>6591</v>
      </c>
      <c r="J874" s="379"/>
      <c r="K874" s="381" t="s">
        <v>6592</v>
      </c>
      <c r="L874" s="382"/>
      <c r="M874" s="382" t="s">
        <v>6593</v>
      </c>
      <c r="N874" s="382"/>
      <c r="O874" s="382" t="s">
        <v>11</v>
      </c>
      <c r="P874" s="382"/>
      <c r="Q874" s="382"/>
      <c r="R874" s="382" t="s">
        <v>6594</v>
      </c>
      <c r="S874" s="382"/>
      <c r="T874" s="382"/>
      <c r="U874" s="382" t="s">
        <v>16</v>
      </c>
      <c r="V874" s="382" t="s">
        <v>397</v>
      </c>
      <c r="W874" s="383" t="s">
        <v>53</v>
      </c>
      <c r="X874" s="384"/>
      <c r="Y874" s="384"/>
    </row>
    <row r="875" spans="3:25" x14ac:dyDescent="0.15">
      <c r="C875" s="353">
        <v>872</v>
      </c>
      <c r="D875" s="353">
        <v>872</v>
      </c>
      <c r="E875" s="378">
        <v>2</v>
      </c>
      <c r="F875" s="378">
        <v>3</v>
      </c>
      <c r="G875" s="264" t="s">
        <v>6595</v>
      </c>
      <c r="H875" s="379" t="s">
        <v>140</v>
      </c>
      <c r="I875" s="379" t="s">
        <v>68</v>
      </c>
      <c r="J875" s="379"/>
      <c r="K875" s="381" t="s">
        <v>6596</v>
      </c>
      <c r="L875" s="382"/>
      <c r="M875" s="382" t="s">
        <v>6597</v>
      </c>
      <c r="N875" s="382"/>
      <c r="O875" s="382"/>
      <c r="P875" s="382" t="s">
        <v>40</v>
      </c>
      <c r="Q875" s="382"/>
      <c r="R875" s="382" t="s">
        <v>6594</v>
      </c>
      <c r="S875" s="382"/>
      <c r="T875" s="382"/>
      <c r="U875" s="382" t="s">
        <v>50</v>
      </c>
      <c r="V875" s="382"/>
      <c r="W875" s="383" t="s">
        <v>53</v>
      </c>
      <c r="X875" s="384"/>
      <c r="Y875" s="384"/>
    </row>
    <row r="876" spans="3:25" x14ac:dyDescent="0.15">
      <c r="C876" s="353">
        <v>873</v>
      </c>
      <c r="D876" s="353">
        <v>873</v>
      </c>
      <c r="E876" s="378">
        <v>1</v>
      </c>
      <c r="F876" s="378">
        <v>31</v>
      </c>
      <c r="G876" s="264" t="s">
        <v>6598</v>
      </c>
      <c r="H876" s="379" t="s">
        <v>137</v>
      </c>
      <c r="I876" s="379" t="s">
        <v>164</v>
      </c>
      <c r="J876" s="379"/>
      <c r="K876" s="381" t="s">
        <v>6599</v>
      </c>
      <c r="L876" s="382"/>
      <c r="M876" s="382" t="s">
        <v>6600</v>
      </c>
      <c r="N876" s="382" t="s">
        <v>6561</v>
      </c>
      <c r="O876" s="382" t="s">
        <v>11</v>
      </c>
      <c r="P876" s="382"/>
      <c r="Q876" s="382"/>
      <c r="R876" s="382" t="s">
        <v>6594</v>
      </c>
      <c r="S876" s="382"/>
      <c r="T876" s="382"/>
      <c r="U876" s="382" t="s">
        <v>50</v>
      </c>
      <c r="V876" s="382"/>
      <c r="W876" s="383" t="s">
        <v>53</v>
      </c>
      <c r="X876" s="384"/>
      <c r="Y876" s="384"/>
    </row>
    <row r="877" spans="3:25" x14ac:dyDescent="0.15">
      <c r="C877" s="353">
        <v>874</v>
      </c>
      <c r="D877" s="353">
        <v>874</v>
      </c>
      <c r="E877" s="378">
        <v>1</v>
      </c>
      <c r="F877" s="378">
        <v>30</v>
      </c>
      <c r="G877" s="264" t="s">
        <v>6601</v>
      </c>
      <c r="H877" s="379" t="s">
        <v>140</v>
      </c>
      <c r="I877" s="379" t="s">
        <v>68</v>
      </c>
      <c r="J877" s="379"/>
      <c r="K877" s="381" t="s">
        <v>6602</v>
      </c>
      <c r="L877" s="382"/>
      <c r="M877" s="382" t="s">
        <v>6600</v>
      </c>
      <c r="N877" s="382" t="s">
        <v>6603</v>
      </c>
      <c r="O877" s="382" t="s">
        <v>143</v>
      </c>
      <c r="P877" s="382"/>
      <c r="Q877" s="382"/>
      <c r="R877" s="382" t="s">
        <v>6594</v>
      </c>
      <c r="S877" s="382"/>
      <c r="T877" s="382"/>
      <c r="U877" s="382" t="s">
        <v>50</v>
      </c>
      <c r="V877" s="382"/>
      <c r="W877" s="383" t="s">
        <v>53</v>
      </c>
      <c r="X877" s="384"/>
      <c r="Y877" s="384"/>
    </row>
    <row r="878" spans="3:25" x14ac:dyDescent="0.15">
      <c r="C878" s="353">
        <v>875</v>
      </c>
      <c r="D878" s="353">
        <v>875</v>
      </c>
      <c r="E878" s="378">
        <v>2</v>
      </c>
      <c r="F878" s="378">
        <v>12</v>
      </c>
      <c r="G878" s="264" t="s">
        <v>6604</v>
      </c>
      <c r="H878" s="379" t="s">
        <v>140</v>
      </c>
      <c r="I878" s="379" t="s">
        <v>68</v>
      </c>
      <c r="J878" s="379"/>
      <c r="K878" s="381" t="s">
        <v>6605</v>
      </c>
      <c r="L878" s="382"/>
      <c r="M878" s="382" t="s">
        <v>6606</v>
      </c>
      <c r="N878" s="382" t="s">
        <v>6163</v>
      </c>
      <c r="O878" s="382" t="s">
        <v>143</v>
      </c>
      <c r="P878" s="382"/>
      <c r="Q878" s="382"/>
      <c r="R878" s="382"/>
      <c r="S878" s="382" t="s">
        <v>6607</v>
      </c>
      <c r="T878" s="382" t="s">
        <v>6608</v>
      </c>
      <c r="U878" s="382" t="s">
        <v>50</v>
      </c>
      <c r="V878" s="382"/>
      <c r="W878" s="383" t="s">
        <v>53</v>
      </c>
      <c r="X878" s="384"/>
      <c r="Y878" s="384"/>
    </row>
    <row r="879" spans="3:25" x14ac:dyDescent="0.15">
      <c r="C879" s="353">
        <v>876</v>
      </c>
      <c r="D879" s="353">
        <v>876</v>
      </c>
      <c r="E879" s="378">
        <v>2</v>
      </c>
      <c r="F879" s="378">
        <v>19</v>
      </c>
      <c r="G879" s="264" t="s">
        <v>6609</v>
      </c>
      <c r="H879" s="379" t="s">
        <v>140</v>
      </c>
      <c r="I879" s="379" t="s">
        <v>68</v>
      </c>
      <c r="J879" s="379"/>
      <c r="K879" s="381" t="s">
        <v>6610</v>
      </c>
      <c r="L879" s="382"/>
      <c r="M879" s="382" t="s">
        <v>6611</v>
      </c>
      <c r="N879" s="382"/>
      <c r="O879" s="382" t="s">
        <v>13</v>
      </c>
      <c r="P879" s="382"/>
      <c r="Q879" s="382"/>
      <c r="R879" s="382" t="s">
        <v>44</v>
      </c>
      <c r="S879" s="382"/>
      <c r="T879" s="382" t="s">
        <v>6612</v>
      </c>
      <c r="U879" s="382" t="s">
        <v>50</v>
      </c>
      <c r="V879" s="382"/>
      <c r="W879" s="383" t="s">
        <v>53</v>
      </c>
      <c r="X879" s="384"/>
      <c r="Y879" s="384"/>
    </row>
    <row r="880" spans="3:25" x14ac:dyDescent="0.15">
      <c r="C880" s="376">
        <v>877</v>
      </c>
      <c r="D880" s="353">
        <v>877</v>
      </c>
      <c r="E880" s="378">
        <v>2</v>
      </c>
      <c r="F880" s="378">
        <v>19</v>
      </c>
      <c r="G880" s="264" t="s">
        <v>6613</v>
      </c>
      <c r="H880" s="379" t="s">
        <v>137</v>
      </c>
      <c r="I880" s="379" t="s">
        <v>655</v>
      </c>
      <c r="J880" s="379"/>
      <c r="K880" s="381" t="s">
        <v>6614</v>
      </c>
      <c r="L880" s="382"/>
      <c r="M880" s="382" t="s">
        <v>6615</v>
      </c>
      <c r="N880" s="382"/>
      <c r="O880" s="382"/>
      <c r="P880" s="382" t="s">
        <v>300</v>
      </c>
      <c r="Q880" s="382"/>
      <c r="R880" s="382" t="s">
        <v>6616</v>
      </c>
      <c r="S880" s="382"/>
      <c r="T880" s="382"/>
      <c r="U880" s="382" t="s">
        <v>50</v>
      </c>
      <c r="V880" s="382"/>
      <c r="W880" s="383" t="s">
        <v>53</v>
      </c>
      <c r="X880" s="384"/>
      <c r="Y880" s="384"/>
    </row>
    <row r="881" spans="3:25" x14ac:dyDescent="0.15">
      <c r="C881" s="376">
        <v>878</v>
      </c>
      <c r="D881" s="353">
        <v>878</v>
      </c>
      <c r="E881" s="378">
        <v>2</v>
      </c>
      <c r="F881" s="378">
        <v>19</v>
      </c>
      <c r="G881" s="264" t="s">
        <v>6617</v>
      </c>
      <c r="H881" s="379" t="s">
        <v>142</v>
      </c>
      <c r="I881" s="379" t="s">
        <v>299</v>
      </c>
      <c r="J881" s="379"/>
      <c r="K881" s="381" t="s">
        <v>6618</v>
      </c>
      <c r="L881" s="382"/>
      <c r="M881" s="382" t="s">
        <v>31</v>
      </c>
      <c r="N881" s="382"/>
      <c r="O881" s="382" t="s">
        <v>143</v>
      </c>
      <c r="P881" s="382"/>
      <c r="Q881" s="382"/>
      <c r="R881" s="382"/>
      <c r="S881" s="382" t="s">
        <v>6607</v>
      </c>
      <c r="T881" s="382"/>
      <c r="U881" s="382" t="s">
        <v>50</v>
      </c>
      <c r="V881" s="382"/>
      <c r="W881" s="383" t="s">
        <v>53</v>
      </c>
      <c r="X881" s="384"/>
      <c r="Y881" s="384"/>
    </row>
    <row r="882" spans="3:25" x14ac:dyDescent="0.15">
      <c r="C882" s="376">
        <v>879</v>
      </c>
      <c r="D882" s="353">
        <v>879</v>
      </c>
      <c r="E882" s="378">
        <v>3</v>
      </c>
      <c r="F882" s="378">
        <v>10</v>
      </c>
      <c r="G882" s="264" t="s">
        <v>6619</v>
      </c>
      <c r="H882" s="379" t="s">
        <v>6620</v>
      </c>
      <c r="I882" s="379" t="s">
        <v>3820</v>
      </c>
      <c r="J882" s="379"/>
      <c r="K882" s="381" t="s">
        <v>6621</v>
      </c>
      <c r="L882" s="382"/>
      <c r="M882" s="382" t="s">
        <v>31</v>
      </c>
      <c r="N882" s="382"/>
      <c r="O882" s="382"/>
      <c r="P882" s="382" t="s">
        <v>300</v>
      </c>
      <c r="Q882" s="382"/>
      <c r="R882" s="382" t="s">
        <v>6622</v>
      </c>
      <c r="S882" s="382"/>
      <c r="T882" s="382"/>
      <c r="U882" s="382" t="s">
        <v>50</v>
      </c>
      <c r="V882" s="382"/>
      <c r="W882" s="383" t="s">
        <v>53</v>
      </c>
      <c r="X882" s="384"/>
      <c r="Y882" s="384"/>
    </row>
    <row r="883" spans="3:25" x14ac:dyDescent="0.15">
      <c r="C883" s="376">
        <v>880</v>
      </c>
      <c r="D883" s="353">
        <v>880</v>
      </c>
      <c r="E883" s="378">
        <v>3</v>
      </c>
      <c r="F883" s="378">
        <v>6</v>
      </c>
      <c r="G883" s="264" t="s">
        <v>6623</v>
      </c>
      <c r="H883" s="379" t="s">
        <v>140</v>
      </c>
      <c r="I883" s="379" t="s">
        <v>68</v>
      </c>
      <c r="J883" s="379"/>
      <c r="K883" s="381" t="s">
        <v>6624</v>
      </c>
      <c r="L883" s="382"/>
      <c r="M883" s="382" t="s">
        <v>6625</v>
      </c>
      <c r="N883" s="382"/>
      <c r="O883" s="382" t="s">
        <v>11</v>
      </c>
      <c r="P883" s="382"/>
      <c r="Q883" s="382"/>
      <c r="R883" s="382" t="s">
        <v>6622</v>
      </c>
      <c r="S883" s="382"/>
      <c r="T883" s="382"/>
      <c r="U883" s="382" t="s">
        <v>50</v>
      </c>
      <c r="V883" s="382"/>
      <c r="W883" s="383" t="s">
        <v>53</v>
      </c>
      <c r="X883" s="384"/>
      <c r="Y883" s="384"/>
    </row>
    <row r="884" spans="3:25" x14ac:dyDescent="0.15">
      <c r="C884" s="376">
        <v>881</v>
      </c>
      <c r="D884" s="353">
        <v>881</v>
      </c>
      <c r="E884" s="378">
        <v>3</v>
      </c>
      <c r="F884" s="378">
        <v>20</v>
      </c>
      <c r="G884" s="264" t="s">
        <v>6626</v>
      </c>
      <c r="H884" s="379" t="s">
        <v>6627</v>
      </c>
      <c r="I884" s="379" t="s">
        <v>368</v>
      </c>
      <c r="J884" s="379"/>
      <c r="K884" s="381" t="s">
        <v>6628</v>
      </c>
      <c r="L884" s="382"/>
      <c r="M884" s="382" t="s">
        <v>6629</v>
      </c>
      <c r="N884" s="382"/>
      <c r="O884" s="382" t="s">
        <v>13</v>
      </c>
      <c r="P884" s="382"/>
      <c r="Q884" s="382"/>
      <c r="R884" s="382" t="s">
        <v>6630</v>
      </c>
      <c r="S884" s="382"/>
      <c r="T884" s="382" t="s">
        <v>6631</v>
      </c>
      <c r="U884" s="382" t="s">
        <v>50</v>
      </c>
      <c r="V884" s="382"/>
      <c r="W884" s="383" t="s">
        <v>53</v>
      </c>
      <c r="X884" s="384"/>
      <c r="Y884" s="384"/>
    </row>
    <row r="885" spans="3:25" x14ac:dyDescent="0.15">
      <c r="C885" s="376">
        <v>882</v>
      </c>
      <c r="D885" s="353">
        <v>882</v>
      </c>
      <c r="E885" s="378">
        <v>3</v>
      </c>
      <c r="F885" s="378">
        <v>29</v>
      </c>
      <c r="G885" s="264" t="s">
        <v>6632</v>
      </c>
      <c r="H885" s="379" t="s">
        <v>137</v>
      </c>
      <c r="I885" s="379" t="s">
        <v>368</v>
      </c>
      <c r="J885" s="379"/>
      <c r="K885" s="381" t="s">
        <v>6633</v>
      </c>
      <c r="L885" s="382"/>
      <c r="M885" s="382" t="s">
        <v>16</v>
      </c>
      <c r="N885" s="382" t="s">
        <v>6583</v>
      </c>
      <c r="O885" s="382" t="s">
        <v>13</v>
      </c>
      <c r="P885" s="382"/>
      <c r="Q885" s="382"/>
      <c r="R885" s="382" t="s">
        <v>6630</v>
      </c>
      <c r="S885" s="382"/>
      <c r="T885" s="382"/>
      <c r="U885" s="382" t="s">
        <v>50</v>
      </c>
      <c r="V885" s="382"/>
      <c r="W885" s="383" t="s">
        <v>53</v>
      </c>
      <c r="X885" s="384"/>
      <c r="Y885" s="384"/>
    </row>
    <row r="886" spans="3:25" ht="14.25" thickBot="1" x14ac:dyDescent="0.2">
      <c r="C886" s="376">
        <v>883</v>
      </c>
      <c r="D886" s="353">
        <v>883</v>
      </c>
      <c r="E886" s="378">
        <v>3</v>
      </c>
      <c r="F886" s="378">
        <v>30</v>
      </c>
      <c r="G886" s="264" t="s">
        <v>6634</v>
      </c>
      <c r="H886" s="379" t="s">
        <v>138</v>
      </c>
      <c r="I886" s="379" t="s">
        <v>6635</v>
      </c>
      <c r="J886" s="379"/>
      <c r="K886" s="381" t="s">
        <v>6636</v>
      </c>
      <c r="L886" s="382"/>
      <c r="M886" s="382" t="s">
        <v>6637</v>
      </c>
      <c r="N886" s="382"/>
      <c r="O886" s="382" t="s">
        <v>11</v>
      </c>
      <c r="P886" s="382"/>
      <c r="Q886" s="382"/>
      <c r="R886" s="382" t="s">
        <v>44</v>
      </c>
      <c r="S886" s="382"/>
      <c r="T886" s="382"/>
      <c r="U886" s="382" t="s">
        <v>50</v>
      </c>
      <c r="V886" s="382"/>
      <c r="W886" s="383" t="s">
        <v>53</v>
      </c>
      <c r="X886" s="384"/>
      <c r="Y886" s="384"/>
    </row>
    <row r="887" spans="3:25" hidden="1" x14ac:dyDescent="0.15">
      <c r="C887" s="353">
        <v>884</v>
      </c>
      <c r="D887" s="353">
        <v>884</v>
      </c>
      <c r="E887" s="378"/>
      <c r="F887" s="378"/>
      <c r="G887" s="264"/>
      <c r="H887" s="379"/>
      <c r="I887" s="379"/>
      <c r="J887" s="379"/>
      <c r="K887" s="381"/>
      <c r="L887" s="382"/>
      <c r="M887" s="382"/>
      <c r="N887" s="382"/>
      <c r="O887" s="382"/>
      <c r="P887" s="382"/>
      <c r="Q887" s="382"/>
      <c r="R887" s="382"/>
      <c r="S887" s="382"/>
      <c r="T887" s="382"/>
      <c r="U887" s="382"/>
      <c r="V887" s="382"/>
      <c r="W887" s="383"/>
      <c r="X887" s="384"/>
      <c r="Y887" s="384"/>
    </row>
    <row r="888" spans="3:25" hidden="1" x14ac:dyDescent="0.15">
      <c r="C888" s="353">
        <v>885</v>
      </c>
      <c r="D888" s="353">
        <v>885</v>
      </c>
      <c r="E888" s="378"/>
      <c r="F888" s="378"/>
      <c r="G888" s="264"/>
      <c r="H888" s="379"/>
      <c r="I888" s="379"/>
      <c r="J888" s="379"/>
      <c r="K888" s="381"/>
      <c r="L888" s="382"/>
      <c r="M888" s="382"/>
      <c r="N888" s="382"/>
      <c r="O888" s="382"/>
      <c r="P888" s="382"/>
      <c r="Q888" s="382"/>
      <c r="R888" s="382"/>
      <c r="S888" s="382"/>
      <c r="T888" s="382"/>
      <c r="U888" s="382"/>
      <c r="V888" s="382"/>
      <c r="W888" s="383"/>
      <c r="X888" s="384"/>
      <c r="Y888" s="384"/>
    </row>
    <row r="889" spans="3:25" hidden="1" x14ac:dyDescent="0.15">
      <c r="C889" s="353">
        <v>886</v>
      </c>
      <c r="D889" s="353">
        <v>886</v>
      </c>
      <c r="E889" s="378"/>
      <c r="F889" s="378"/>
      <c r="G889" s="264"/>
      <c r="H889" s="379"/>
      <c r="I889" s="379"/>
      <c r="J889" s="379"/>
      <c r="K889" s="381"/>
      <c r="L889" s="382"/>
      <c r="M889" s="382"/>
      <c r="N889" s="382"/>
      <c r="O889" s="382"/>
      <c r="P889" s="382"/>
      <c r="Q889" s="382"/>
      <c r="R889" s="382"/>
      <c r="S889" s="382"/>
      <c r="T889" s="382"/>
      <c r="U889" s="382"/>
      <c r="V889" s="382"/>
      <c r="W889" s="383"/>
      <c r="X889" s="384"/>
      <c r="Y889" s="384"/>
    </row>
    <row r="890" spans="3:25" hidden="1" x14ac:dyDescent="0.15">
      <c r="C890" s="353">
        <v>887</v>
      </c>
      <c r="D890" s="353">
        <v>887</v>
      </c>
      <c r="E890" s="378"/>
      <c r="F890" s="378"/>
      <c r="G890" s="264"/>
      <c r="H890" s="379"/>
      <c r="I890" s="379"/>
      <c r="J890" s="379"/>
      <c r="K890" s="381"/>
      <c r="L890" s="382"/>
      <c r="M890" s="382"/>
      <c r="N890" s="382"/>
      <c r="O890" s="382"/>
      <c r="P890" s="382"/>
      <c r="Q890" s="382"/>
      <c r="R890" s="382"/>
      <c r="S890" s="382"/>
      <c r="T890" s="382"/>
      <c r="U890" s="382"/>
      <c r="V890" s="382"/>
      <c r="W890" s="383"/>
      <c r="X890" s="384"/>
      <c r="Y890" s="384"/>
    </row>
    <row r="891" spans="3:25" hidden="1" x14ac:dyDescent="0.15">
      <c r="C891" s="353">
        <v>888</v>
      </c>
      <c r="D891" s="353">
        <v>888</v>
      </c>
      <c r="E891" s="378"/>
      <c r="F891" s="378"/>
      <c r="G891" s="264"/>
      <c r="H891" s="379"/>
      <c r="I891" s="379"/>
      <c r="J891" s="379"/>
      <c r="K891" s="381"/>
      <c r="L891" s="382"/>
      <c r="M891" s="382"/>
      <c r="N891" s="382"/>
      <c r="O891" s="382"/>
      <c r="P891" s="382"/>
      <c r="Q891" s="382"/>
      <c r="R891" s="382"/>
      <c r="S891" s="382"/>
      <c r="T891" s="382"/>
      <c r="U891" s="382"/>
      <c r="V891" s="382"/>
      <c r="W891" s="383"/>
      <c r="X891" s="384"/>
      <c r="Y891" s="384"/>
    </row>
    <row r="892" spans="3:25" hidden="1" x14ac:dyDescent="0.15">
      <c r="C892" s="353">
        <v>889</v>
      </c>
      <c r="D892" s="353">
        <v>889</v>
      </c>
      <c r="E892" s="378"/>
      <c r="F892" s="378"/>
      <c r="G892" s="264"/>
      <c r="H892" s="379"/>
      <c r="I892" s="379"/>
      <c r="J892" s="379"/>
      <c r="K892" s="381"/>
      <c r="L892" s="382"/>
      <c r="M892" s="382"/>
      <c r="N892" s="382"/>
      <c r="O892" s="382"/>
      <c r="P892" s="382"/>
      <c r="Q892" s="382"/>
      <c r="R892" s="382"/>
      <c r="S892" s="382"/>
      <c r="T892" s="382"/>
      <c r="U892" s="382"/>
      <c r="V892" s="382"/>
      <c r="W892" s="383"/>
      <c r="X892" s="384"/>
      <c r="Y892" s="384"/>
    </row>
    <row r="893" spans="3:25" hidden="1" x14ac:dyDescent="0.15">
      <c r="C893" s="353">
        <v>890</v>
      </c>
      <c r="D893" s="353">
        <v>890</v>
      </c>
      <c r="E893" s="378"/>
      <c r="F893" s="378"/>
      <c r="G893" s="264"/>
      <c r="H893" s="379"/>
      <c r="I893" s="379"/>
      <c r="J893" s="379"/>
      <c r="K893" s="381"/>
      <c r="L893" s="382"/>
      <c r="M893" s="382"/>
      <c r="N893" s="382"/>
      <c r="O893" s="382"/>
      <c r="P893" s="382"/>
      <c r="Q893" s="382"/>
      <c r="R893" s="382"/>
      <c r="S893" s="382"/>
      <c r="T893" s="382"/>
      <c r="U893" s="382"/>
      <c r="V893" s="382"/>
      <c r="W893" s="383"/>
      <c r="X893" s="384"/>
      <c r="Y893" s="384"/>
    </row>
    <row r="894" spans="3:25" hidden="1" x14ac:dyDescent="0.15">
      <c r="C894" s="353">
        <v>891</v>
      </c>
      <c r="D894" s="353">
        <v>891</v>
      </c>
      <c r="E894" s="378"/>
      <c r="F894" s="378"/>
      <c r="G894" s="264"/>
      <c r="H894" s="379"/>
      <c r="I894" s="379"/>
      <c r="J894" s="379"/>
      <c r="K894" s="381"/>
      <c r="L894" s="382"/>
      <c r="M894" s="382"/>
      <c r="N894" s="382"/>
      <c r="O894" s="382"/>
      <c r="P894" s="382"/>
      <c r="Q894" s="382"/>
      <c r="R894" s="382"/>
      <c r="S894" s="382"/>
      <c r="T894" s="382"/>
      <c r="U894" s="382"/>
      <c r="V894" s="382"/>
      <c r="W894" s="383"/>
      <c r="X894" s="384"/>
      <c r="Y894" s="384"/>
    </row>
    <row r="895" spans="3:25" hidden="1" x14ac:dyDescent="0.15">
      <c r="C895" s="353">
        <v>892</v>
      </c>
      <c r="D895" s="353">
        <v>892</v>
      </c>
      <c r="E895" s="378"/>
      <c r="F895" s="378"/>
      <c r="G895" s="264"/>
      <c r="H895" s="379"/>
      <c r="I895" s="379"/>
      <c r="J895" s="379"/>
      <c r="K895" s="381"/>
      <c r="L895" s="382"/>
      <c r="M895" s="382"/>
      <c r="N895" s="382"/>
      <c r="O895" s="382"/>
      <c r="P895" s="382"/>
      <c r="Q895" s="382"/>
      <c r="R895" s="382"/>
      <c r="S895" s="382"/>
      <c r="T895" s="382"/>
      <c r="U895" s="382"/>
      <c r="V895" s="382"/>
      <c r="W895" s="383"/>
      <c r="X895" s="384"/>
      <c r="Y895" s="384"/>
    </row>
    <row r="896" spans="3:25" hidden="1" x14ac:dyDescent="0.15">
      <c r="C896" s="353">
        <v>893</v>
      </c>
      <c r="D896" s="353">
        <v>893</v>
      </c>
      <c r="E896" s="378"/>
      <c r="F896" s="378"/>
      <c r="G896" s="264"/>
      <c r="H896" s="379"/>
      <c r="I896" s="379"/>
      <c r="J896" s="379"/>
      <c r="K896" s="381"/>
      <c r="L896" s="382"/>
      <c r="M896" s="382"/>
      <c r="N896" s="382"/>
      <c r="O896" s="382"/>
      <c r="P896" s="382"/>
      <c r="Q896" s="382"/>
      <c r="R896" s="382"/>
      <c r="S896" s="382"/>
      <c r="T896" s="382"/>
      <c r="U896" s="382"/>
      <c r="V896" s="382"/>
      <c r="W896" s="383"/>
      <c r="X896" s="384"/>
      <c r="Y896" s="384"/>
    </row>
    <row r="897" spans="3:25" hidden="1" x14ac:dyDescent="0.15">
      <c r="C897" s="353">
        <v>894</v>
      </c>
      <c r="D897" s="353">
        <v>894</v>
      </c>
      <c r="E897" s="378"/>
      <c r="F897" s="378"/>
      <c r="G897" s="264"/>
      <c r="H897" s="379"/>
      <c r="I897" s="379"/>
      <c r="J897" s="379"/>
      <c r="K897" s="381"/>
      <c r="L897" s="382"/>
      <c r="M897" s="382"/>
      <c r="N897" s="382"/>
      <c r="O897" s="382"/>
      <c r="P897" s="382"/>
      <c r="Q897" s="382"/>
      <c r="R897" s="382"/>
      <c r="S897" s="382"/>
      <c r="T897" s="382"/>
      <c r="U897" s="382"/>
      <c r="V897" s="382"/>
      <c r="W897" s="383"/>
      <c r="X897" s="384"/>
      <c r="Y897" s="384"/>
    </row>
    <row r="898" spans="3:25" hidden="1" x14ac:dyDescent="0.15">
      <c r="C898" s="353">
        <v>895</v>
      </c>
      <c r="D898" s="353">
        <v>895</v>
      </c>
      <c r="E898" s="378"/>
      <c r="F898" s="378"/>
      <c r="G898" s="264"/>
      <c r="H898" s="379"/>
      <c r="I898" s="379"/>
      <c r="J898" s="379"/>
      <c r="K898" s="381"/>
      <c r="L898" s="382"/>
      <c r="M898" s="382"/>
      <c r="N898" s="382"/>
      <c r="O898" s="382"/>
      <c r="P898" s="382"/>
      <c r="Q898" s="382"/>
      <c r="R898" s="382"/>
      <c r="S898" s="382"/>
      <c r="T898" s="382"/>
      <c r="U898" s="382"/>
      <c r="V898" s="382"/>
      <c r="W898" s="383"/>
      <c r="X898" s="384"/>
      <c r="Y898" s="384"/>
    </row>
    <row r="899" spans="3:25" hidden="1" x14ac:dyDescent="0.15">
      <c r="C899" s="353">
        <v>896</v>
      </c>
      <c r="D899" s="353">
        <v>896</v>
      </c>
      <c r="E899" s="378"/>
      <c r="F899" s="378"/>
      <c r="G899" s="264"/>
      <c r="H899" s="379"/>
      <c r="I899" s="379"/>
      <c r="J899" s="379"/>
      <c r="K899" s="381"/>
      <c r="L899" s="382"/>
      <c r="M899" s="382"/>
      <c r="N899" s="382"/>
      <c r="O899" s="382"/>
      <c r="P899" s="382"/>
      <c r="Q899" s="382"/>
      <c r="R899" s="382"/>
      <c r="S899" s="382"/>
      <c r="T899" s="382"/>
      <c r="U899" s="382"/>
      <c r="V899" s="382"/>
      <c r="W899" s="383"/>
      <c r="X899" s="384"/>
      <c r="Y899" s="384"/>
    </row>
    <row r="900" spans="3:25" hidden="1" x14ac:dyDescent="0.15">
      <c r="C900" s="353">
        <v>897</v>
      </c>
      <c r="D900" s="353">
        <v>897</v>
      </c>
      <c r="E900" s="378"/>
      <c r="F900" s="378"/>
      <c r="G900" s="264"/>
      <c r="H900" s="379"/>
      <c r="I900" s="379"/>
      <c r="J900" s="379"/>
      <c r="K900" s="381"/>
      <c r="L900" s="382"/>
      <c r="M900" s="382"/>
      <c r="N900" s="382"/>
      <c r="O900" s="382"/>
      <c r="P900" s="382"/>
      <c r="Q900" s="382"/>
      <c r="R900" s="382"/>
      <c r="S900" s="382"/>
      <c r="T900" s="382"/>
      <c r="U900" s="382"/>
      <c r="V900" s="382"/>
      <c r="W900" s="383"/>
      <c r="X900" s="384"/>
      <c r="Y900" s="384"/>
    </row>
    <row r="901" spans="3:25" hidden="1" x14ac:dyDescent="0.15">
      <c r="C901" s="353">
        <v>898</v>
      </c>
      <c r="D901" s="353">
        <v>898</v>
      </c>
      <c r="E901" s="378"/>
      <c r="F901" s="378"/>
      <c r="G901" s="264"/>
      <c r="H901" s="379"/>
      <c r="I901" s="379"/>
      <c r="J901" s="379"/>
      <c r="K901" s="381"/>
      <c r="L901" s="382"/>
      <c r="M901" s="382"/>
      <c r="N901" s="382"/>
      <c r="O901" s="382"/>
      <c r="P901" s="382"/>
      <c r="Q901" s="382"/>
      <c r="R901" s="382"/>
      <c r="S901" s="382"/>
      <c r="T901" s="382"/>
      <c r="U901" s="382"/>
      <c r="V901" s="382"/>
      <c r="W901" s="383"/>
      <c r="X901" s="384"/>
      <c r="Y901" s="384"/>
    </row>
    <row r="902" spans="3:25" hidden="1" x14ac:dyDescent="0.15">
      <c r="C902" s="353">
        <v>899</v>
      </c>
      <c r="D902" s="353">
        <v>899</v>
      </c>
      <c r="E902" s="378"/>
      <c r="F902" s="378"/>
      <c r="G902" s="264"/>
      <c r="H902" s="379"/>
      <c r="I902" s="379"/>
      <c r="J902" s="379"/>
      <c r="K902" s="381"/>
      <c r="L902" s="382"/>
      <c r="M902" s="382"/>
      <c r="N902" s="382"/>
      <c r="O902" s="382"/>
      <c r="P902" s="382"/>
      <c r="Q902" s="382"/>
      <c r="R902" s="382"/>
      <c r="S902" s="382"/>
      <c r="T902" s="382"/>
      <c r="U902" s="382"/>
      <c r="V902" s="382"/>
      <c r="W902" s="383"/>
      <c r="X902" s="384"/>
      <c r="Y902" s="384"/>
    </row>
    <row r="903" spans="3:25" hidden="1" x14ac:dyDescent="0.15">
      <c r="C903" s="353">
        <v>900</v>
      </c>
      <c r="D903" s="353">
        <v>900</v>
      </c>
      <c r="E903" s="378"/>
      <c r="F903" s="378"/>
      <c r="G903" s="264"/>
      <c r="H903" s="379"/>
      <c r="I903" s="379"/>
      <c r="J903" s="379"/>
      <c r="K903" s="381"/>
      <c r="L903" s="382"/>
      <c r="M903" s="382"/>
      <c r="N903" s="382"/>
      <c r="O903" s="382"/>
      <c r="P903" s="382"/>
      <c r="Q903" s="382"/>
      <c r="R903" s="382"/>
      <c r="S903" s="382"/>
      <c r="T903" s="382"/>
      <c r="U903" s="382"/>
      <c r="V903" s="382"/>
      <c r="W903" s="383"/>
      <c r="X903" s="384"/>
      <c r="Y903" s="384"/>
    </row>
    <row r="904" spans="3:25" hidden="1" x14ac:dyDescent="0.15">
      <c r="C904" s="353">
        <v>901</v>
      </c>
      <c r="D904" s="353">
        <v>901</v>
      </c>
      <c r="E904" s="378"/>
      <c r="F904" s="378"/>
      <c r="G904" s="264"/>
      <c r="H904" s="379"/>
      <c r="I904" s="379"/>
      <c r="J904" s="379"/>
      <c r="K904" s="381"/>
      <c r="L904" s="382"/>
      <c r="M904" s="382"/>
      <c r="N904" s="382"/>
      <c r="O904" s="382"/>
      <c r="P904" s="382"/>
      <c r="Q904" s="382"/>
      <c r="R904" s="382"/>
      <c r="S904" s="382"/>
      <c r="T904" s="382"/>
      <c r="U904" s="382"/>
      <c r="V904" s="382"/>
      <c r="W904" s="383"/>
      <c r="X904" s="384"/>
      <c r="Y904" s="384"/>
    </row>
    <row r="905" spans="3:25" hidden="1" x14ac:dyDescent="0.15">
      <c r="C905" s="353">
        <v>902</v>
      </c>
      <c r="D905" s="353">
        <v>902</v>
      </c>
      <c r="E905" s="378"/>
      <c r="F905" s="378"/>
      <c r="G905" s="264"/>
      <c r="H905" s="379"/>
      <c r="I905" s="379"/>
      <c r="J905" s="379"/>
      <c r="K905" s="381"/>
      <c r="L905" s="382"/>
      <c r="M905" s="382"/>
      <c r="N905" s="382"/>
      <c r="O905" s="382"/>
      <c r="P905" s="382"/>
      <c r="Q905" s="382"/>
      <c r="R905" s="382"/>
      <c r="S905" s="382"/>
      <c r="T905" s="382"/>
      <c r="U905" s="382"/>
      <c r="V905" s="382"/>
      <c r="W905" s="383"/>
      <c r="X905" s="384"/>
      <c r="Y905" s="384"/>
    </row>
    <row r="906" spans="3:25" hidden="1" x14ac:dyDescent="0.15">
      <c r="C906" s="353">
        <v>903</v>
      </c>
      <c r="D906" s="353">
        <v>903</v>
      </c>
      <c r="E906" s="378"/>
      <c r="F906" s="378"/>
      <c r="G906" s="264"/>
      <c r="H906" s="379"/>
      <c r="I906" s="379"/>
      <c r="J906" s="379"/>
      <c r="K906" s="381"/>
      <c r="L906" s="382"/>
      <c r="M906" s="382"/>
      <c r="N906" s="382"/>
      <c r="O906" s="382"/>
      <c r="P906" s="382"/>
      <c r="Q906" s="382"/>
      <c r="R906" s="382"/>
      <c r="S906" s="382"/>
      <c r="T906" s="382"/>
      <c r="U906" s="382"/>
      <c r="V906" s="382"/>
      <c r="W906" s="383"/>
      <c r="X906" s="384"/>
      <c r="Y906" s="384"/>
    </row>
    <row r="907" spans="3:25" hidden="1" x14ac:dyDescent="0.15">
      <c r="C907" s="353">
        <v>904</v>
      </c>
      <c r="D907" s="353">
        <v>904</v>
      </c>
      <c r="E907" s="378"/>
      <c r="F907" s="378"/>
      <c r="G907" s="264"/>
      <c r="H907" s="379"/>
      <c r="I907" s="379"/>
      <c r="J907" s="379"/>
      <c r="K907" s="381"/>
      <c r="L907" s="382"/>
      <c r="M907" s="382"/>
      <c r="N907" s="382"/>
      <c r="O907" s="382"/>
      <c r="P907" s="382"/>
      <c r="Q907" s="382"/>
      <c r="R907" s="382"/>
      <c r="S907" s="382"/>
      <c r="T907" s="382"/>
      <c r="U907" s="382"/>
      <c r="V907" s="382"/>
      <c r="W907" s="383"/>
      <c r="X907" s="384"/>
      <c r="Y907" s="384"/>
    </row>
    <row r="908" spans="3:25" hidden="1" x14ac:dyDescent="0.15">
      <c r="C908" s="353">
        <v>905</v>
      </c>
      <c r="D908" s="353">
        <v>905</v>
      </c>
      <c r="E908" s="378"/>
      <c r="F908" s="378"/>
      <c r="G908" s="264"/>
      <c r="H908" s="379"/>
      <c r="I908" s="379"/>
      <c r="J908" s="379"/>
      <c r="K908" s="381"/>
      <c r="L908" s="382"/>
      <c r="M908" s="382"/>
      <c r="N908" s="382"/>
      <c r="O908" s="382"/>
      <c r="P908" s="382"/>
      <c r="Q908" s="382"/>
      <c r="R908" s="382"/>
      <c r="S908" s="382"/>
      <c r="T908" s="382"/>
      <c r="U908" s="382"/>
      <c r="V908" s="382"/>
      <c r="W908" s="383"/>
      <c r="X908" s="384"/>
      <c r="Y908" s="384"/>
    </row>
    <row r="909" spans="3:25" hidden="1" x14ac:dyDescent="0.15">
      <c r="C909" s="353">
        <v>906</v>
      </c>
      <c r="D909" s="353">
        <v>906</v>
      </c>
      <c r="E909" s="378"/>
      <c r="F909" s="378"/>
      <c r="G909" s="264"/>
      <c r="H909" s="379"/>
      <c r="I909" s="379"/>
      <c r="J909" s="379"/>
      <c r="K909" s="381"/>
      <c r="L909" s="382"/>
      <c r="M909" s="382"/>
      <c r="N909" s="382"/>
      <c r="O909" s="382"/>
      <c r="P909" s="382"/>
      <c r="Q909" s="382"/>
      <c r="R909" s="382"/>
      <c r="S909" s="382"/>
      <c r="T909" s="382"/>
      <c r="U909" s="382"/>
      <c r="V909" s="382"/>
      <c r="W909" s="383"/>
      <c r="X909" s="384"/>
      <c r="Y909" s="384"/>
    </row>
    <row r="910" spans="3:25" hidden="1" x14ac:dyDescent="0.15">
      <c r="C910" s="353">
        <v>907</v>
      </c>
      <c r="D910" s="353">
        <v>907</v>
      </c>
      <c r="E910" s="378"/>
      <c r="F910" s="378"/>
      <c r="G910" s="264"/>
      <c r="H910" s="379"/>
      <c r="I910" s="379"/>
      <c r="J910" s="379"/>
      <c r="K910" s="381"/>
      <c r="L910" s="382"/>
      <c r="M910" s="382"/>
      <c r="N910" s="382"/>
      <c r="O910" s="382"/>
      <c r="P910" s="382"/>
      <c r="Q910" s="382"/>
      <c r="R910" s="382"/>
      <c r="S910" s="382"/>
      <c r="T910" s="382"/>
      <c r="U910" s="382"/>
      <c r="V910" s="382"/>
      <c r="W910" s="383"/>
      <c r="X910" s="384"/>
      <c r="Y910" s="384"/>
    </row>
    <row r="911" spans="3:25" hidden="1" x14ac:dyDescent="0.15">
      <c r="C911" s="353">
        <v>908</v>
      </c>
      <c r="D911" s="353">
        <v>908</v>
      </c>
      <c r="E911" s="378"/>
      <c r="F911" s="378"/>
      <c r="G911" s="264"/>
      <c r="H911" s="379"/>
      <c r="I911" s="379"/>
      <c r="J911" s="379"/>
      <c r="K911" s="381"/>
      <c r="L911" s="382"/>
      <c r="M911" s="382"/>
      <c r="N911" s="382"/>
      <c r="O911" s="382"/>
      <c r="P911" s="382"/>
      <c r="Q911" s="382"/>
      <c r="R911" s="382"/>
      <c r="S911" s="382"/>
      <c r="T911" s="382"/>
      <c r="U911" s="382"/>
      <c r="V911" s="382"/>
      <c r="W911" s="383"/>
      <c r="X911" s="384"/>
      <c r="Y911" s="384"/>
    </row>
    <row r="912" spans="3:25" hidden="1" x14ac:dyDescent="0.15">
      <c r="C912" s="353">
        <v>909</v>
      </c>
      <c r="D912" s="353">
        <v>909</v>
      </c>
      <c r="E912" s="378"/>
      <c r="F912" s="378"/>
      <c r="G912" s="264"/>
      <c r="H912" s="379"/>
      <c r="I912" s="379"/>
      <c r="J912" s="379"/>
      <c r="K912" s="381"/>
      <c r="L912" s="382"/>
      <c r="M912" s="382"/>
      <c r="N912" s="382"/>
      <c r="O912" s="382"/>
      <c r="P912" s="382"/>
      <c r="Q912" s="382"/>
      <c r="R912" s="382"/>
      <c r="S912" s="382"/>
      <c r="T912" s="382"/>
      <c r="U912" s="382"/>
      <c r="V912" s="382"/>
      <c r="W912" s="383"/>
      <c r="X912" s="384"/>
      <c r="Y912" s="384"/>
    </row>
    <row r="913" spans="2:25" hidden="1" x14ac:dyDescent="0.15">
      <c r="C913" s="353">
        <v>910</v>
      </c>
      <c r="D913" s="353">
        <v>910</v>
      </c>
      <c r="E913" s="378"/>
      <c r="F913" s="378"/>
      <c r="G913" s="264"/>
      <c r="H913" s="379"/>
      <c r="I913" s="379"/>
      <c r="J913" s="379"/>
      <c r="K913" s="381"/>
      <c r="L913" s="382"/>
      <c r="M913" s="382"/>
      <c r="N913" s="382"/>
      <c r="O913" s="382"/>
      <c r="P913" s="382"/>
      <c r="Q913" s="382"/>
      <c r="R913" s="382"/>
      <c r="S913" s="382"/>
      <c r="T913" s="382"/>
      <c r="U913" s="382"/>
      <c r="V913" s="382"/>
      <c r="W913" s="383"/>
      <c r="X913" s="384"/>
      <c r="Y913" s="384"/>
    </row>
    <row r="914" spans="2:25" hidden="1" x14ac:dyDescent="0.15">
      <c r="C914" s="353">
        <v>911</v>
      </c>
      <c r="D914" s="353">
        <v>911</v>
      </c>
      <c r="E914" s="378"/>
      <c r="F914" s="378"/>
      <c r="G914" s="264"/>
      <c r="H914" s="379"/>
      <c r="I914" s="379"/>
      <c r="J914" s="379"/>
      <c r="K914" s="381"/>
      <c r="L914" s="382"/>
      <c r="M914" s="382"/>
      <c r="N914" s="382"/>
      <c r="O914" s="382"/>
      <c r="P914" s="382"/>
      <c r="Q914" s="382"/>
      <c r="R914" s="382"/>
      <c r="S914" s="382"/>
      <c r="T914" s="382"/>
      <c r="U914" s="382"/>
      <c r="V914" s="382"/>
      <c r="W914" s="383"/>
      <c r="X914" s="384"/>
      <c r="Y914" s="384"/>
    </row>
    <row r="915" spans="2:25" hidden="1" x14ac:dyDescent="0.15">
      <c r="C915" s="353">
        <v>912</v>
      </c>
      <c r="D915" s="353">
        <v>912</v>
      </c>
      <c r="E915" s="378"/>
      <c r="F915" s="378"/>
      <c r="G915" s="264"/>
      <c r="H915" s="379"/>
      <c r="I915" s="379"/>
      <c r="J915" s="379"/>
      <c r="K915" s="381"/>
      <c r="L915" s="382"/>
      <c r="M915" s="382"/>
      <c r="N915" s="382"/>
      <c r="O915" s="382"/>
      <c r="P915" s="382"/>
      <c r="Q915" s="382"/>
      <c r="R915" s="382"/>
      <c r="S915" s="382"/>
      <c r="T915" s="382"/>
      <c r="U915" s="382"/>
      <c r="V915" s="382"/>
      <c r="W915" s="383"/>
      <c r="X915" s="384"/>
      <c r="Y915" s="384"/>
    </row>
    <row r="916" spans="2:25" hidden="1" x14ac:dyDescent="0.15">
      <c r="C916" s="353">
        <v>913</v>
      </c>
      <c r="D916" s="353">
        <v>913</v>
      </c>
      <c r="E916" s="378"/>
      <c r="F916" s="378"/>
      <c r="G916" s="264"/>
      <c r="H916" s="379"/>
      <c r="I916" s="379"/>
      <c r="J916" s="379"/>
      <c r="K916" s="381"/>
      <c r="L916" s="382"/>
      <c r="M916" s="382"/>
      <c r="N916" s="382"/>
      <c r="O916" s="382"/>
      <c r="P916" s="382"/>
      <c r="Q916" s="382"/>
      <c r="R916" s="382"/>
      <c r="S916" s="382"/>
      <c r="T916" s="382"/>
      <c r="U916" s="382"/>
      <c r="V916" s="382"/>
      <c r="W916" s="383"/>
      <c r="X916" s="384"/>
      <c r="Y916" s="384"/>
    </row>
    <row r="917" spans="2:25" hidden="1" x14ac:dyDescent="0.15">
      <c r="C917" s="353">
        <v>914</v>
      </c>
      <c r="D917" s="353">
        <v>914</v>
      </c>
      <c r="E917" s="378"/>
      <c r="F917" s="378"/>
      <c r="G917" s="264"/>
      <c r="H917" s="379"/>
      <c r="I917" s="379"/>
      <c r="J917" s="379"/>
      <c r="K917" s="381"/>
      <c r="L917" s="382"/>
      <c r="M917" s="382"/>
      <c r="N917" s="382"/>
      <c r="O917" s="382"/>
      <c r="P917" s="382"/>
      <c r="Q917" s="382"/>
      <c r="R917" s="382"/>
      <c r="S917" s="382"/>
      <c r="T917" s="382"/>
      <c r="U917" s="382"/>
      <c r="V917" s="382"/>
      <c r="W917" s="383"/>
      <c r="X917" s="384"/>
      <c r="Y917" s="384"/>
    </row>
    <row r="918" spans="2:25" hidden="1" x14ac:dyDescent="0.15">
      <c r="C918" s="353">
        <v>915</v>
      </c>
      <c r="D918" s="353">
        <v>915</v>
      </c>
      <c r="E918" s="378"/>
      <c r="F918" s="378"/>
      <c r="G918" s="264"/>
      <c r="H918" s="379"/>
      <c r="I918" s="379"/>
      <c r="J918" s="379"/>
      <c r="K918" s="381"/>
      <c r="L918" s="382"/>
      <c r="M918" s="382"/>
      <c r="N918" s="382"/>
      <c r="O918" s="382"/>
      <c r="P918" s="382"/>
      <c r="Q918" s="382"/>
      <c r="R918" s="382"/>
      <c r="S918" s="382"/>
      <c r="T918" s="382"/>
      <c r="U918" s="382"/>
      <c r="V918" s="382"/>
      <c r="W918" s="383"/>
      <c r="X918" s="384"/>
      <c r="Y918" s="384"/>
    </row>
    <row r="919" spans="2:25" hidden="1" x14ac:dyDescent="0.15">
      <c r="C919" s="353">
        <v>916</v>
      </c>
      <c r="D919" s="353">
        <v>916</v>
      </c>
      <c r="E919" s="378"/>
      <c r="F919" s="378"/>
      <c r="G919" s="264"/>
      <c r="H919" s="379"/>
      <c r="I919" s="379"/>
      <c r="J919" s="379"/>
      <c r="K919" s="381"/>
      <c r="L919" s="382"/>
      <c r="M919" s="382"/>
      <c r="N919" s="382"/>
      <c r="O919" s="382"/>
      <c r="P919" s="382"/>
      <c r="Q919" s="382"/>
      <c r="R919" s="382"/>
      <c r="S919" s="382"/>
      <c r="T919" s="382"/>
      <c r="U919" s="382"/>
      <c r="V919" s="382"/>
      <c r="W919" s="383"/>
      <c r="X919" s="384"/>
      <c r="Y919" s="384"/>
    </row>
    <row r="920" spans="2:25" hidden="1" x14ac:dyDescent="0.15">
      <c r="C920" s="353">
        <v>917</v>
      </c>
      <c r="D920" s="353">
        <v>917</v>
      </c>
      <c r="E920" s="378"/>
      <c r="F920" s="378"/>
      <c r="G920" s="264"/>
      <c r="H920" s="379"/>
      <c r="I920" s="379"/>
      <c r="J920" s="379"/>
      <c r="K920" s="381"/>
      <c r="L920" s="382"/>
      <c r="M920" s="382"/>
      <c r="N920" s="382"/>
      <c r="O920" s="382"/>
      <c r="P920" s="382"/>
      <c r="Q920" s="382"/>
      <c r="R920" s="382"/>
      <c r="S920" s="382"/>
      <c r="T920" s="382"/>
      <c r="U920" s="382"/>
      <c r="V920" s="382"/>
      <c r="W920" s="383"/>
      <c r="X920" s="384"/>
      <c r="Y920" s="384"/>
    </row>
    <row r="921" spans="2:25" hidden="1" x14ac:dyDescent="0.15">
      <c r="C921" s="353">
        <v>918</v>
      </c>
      <c r="D921" s="353">
        <v>918</v>
      </c>
      <c r="E921" s="378"/>
      <c r="F921" s="378"/>
      <c r="G921" s="264"/>
      <c r="H921" s="379"/>
      <c r="I921" s="379"/>
      <c r="J921" s="379"/>
      <c r="K921" s="381"/>
      <c r="L921" s="382"/>
      <c r="M921" s="382"/>
      <c r="N921" s="382"/>
      <c r="O921" s="382"/>
      <c r="P921" s="382"/>
      <c r="Q921" s="382"/>
      <c r="R921" s="382"/>
      <c r="S921" s="382"/>
      <c r="T921" s="382"/>
      <c r="U921" s="382"/>
      <c r="V921" s="382"/>
      <c r="W921" s="383"/>
      <c r="X921" s="384"/>
      <c r="Y921" s="384"/>
    </row>
    <row r="922" spans="2:25" hidden="1" x14ac:dyDescent="0.15">
      <c r="C922" s="353">
        <v>919</v>
      </c>
      <c r="D922" s="353">
        <v>919</v>
      </c>
      <c r="E922" s="378"/>
      <c r="F922" s="378"/>
      <c r="G922" s="264"/>
      <c r="H922" s="379"/>
      <c r="I922" s="379"/>
      <c r="J922" s="379"/>
      <c r="K922" s="381"/>
      <c r="L922" s="382"/>
      <c r="M922" s="382"/>
      <c r="N922" s="382"/>
      <c r="O922" s="382"/>
      <c r="P922" s="382"/>
      <c r="Q922" s="382"/>
      <c r="R922" s="382"/>
      <c r="S922" s="382"/>
      <c r="T922" s="382"/>
      <c r="U922" s="382"/>
      <c r="V922" s="382"/>
      <c r="W922" s="383"/>
      <c r="X922" s="384"/>
      <c r="Y922" s="384"/>
    </row>
    <row r="923" spans="2:25" hidden="1" x14ac:dyDescent="0.15">
      <c r="C923" s="353">
        <v>920</v>
      </c>
      <c r="D923" s="353">
        <v>920</v>
      </c>
      <c r="E923" s="378"/>
      <c r="F923" s="378"/>
      <c r="G923" s="264"/>
      <c r="H923" s="379"/>
      <c r="I923" s="379"/>
      <c r="J923" s="379"/>
      <c r="K923" s="381"/>
      <c r="L923" s="382"/>
      <c r="M923" s="382"/>
      <c r="N923" s="382"/>
      <c r="O923" s="382"/>
      <c r="P923" s="382"/>
      <c r="Q923" s="382"/>
      <c r="R923" s="382"/>
      <c r="S923" s="382"/>
      <c r="T923" s="382"/>
      <c r="U923" s="382"/>
      <c r="V923" s="382"/>
      <c r="W923" s="383"/>
      <c r="X923" s="384"/>
      <c r="Y923" s="384"/>
    </row>
    <row r="924" spans="2:25" ht="12.75" hidden="1" customHeight="1" thickBot="1" x14ac:dyDescent="0.2">
      <c r="C924" s="5"/>
      <c r="D924" s="5"/>
      <c r="E924" s="4"/>
      <c r="F924" s="4"/>
      <c r="G924" s="264"/>
      <c r="H924" s="4"/>
      <c r="I924" s="4"/>
      <c r="J924" s="4"/>
      <c r="K924" s="17"/>
      <c r="L924" s="4"/>
      <c r="M924" s="4"/>
      <c r="N924" s="4"/>
      <c r="O924" s="4"/>
      <c r="P924" s="4"/>
      <c r="Q924" s="4"/>
      <c r="R924" s="4"/>
      <c r="S924" s="4"/>
      <c r="T924" s="362"/>
      <c r="U924" s="4"/>
      <c r="V924" s="4"/>
      <c r="W924" s="281"/>
      <c r="X924" s="349"/>
      <c r="Y924" s="205"/>
    </row>
    <row r="925" spans="2:25" ht="14.25" hidden="1" thickBot="1" x14ac:dyDescent="0.2">
      <c r="C925" s="229"/>
      <c r="D925" s="10"/>
      <c r="F925" s="10"/>
      <c r="G925" s="389"/>
      <c r="H925" s="10"/>
      <c r="I925" s="10"/>
      <c r="J925" s="10"/>
      <c r="K925" s="18"/>
      <c r="L925" s="10"/>
      <c r="M925" s="10"/>
      <c r="N925" s="10"/>
      <c r="O925" s="10"/>
      <c r="P925" s="10"/>
      <c r="Q925" s="10"/>
      <c r="R925" s="10"/>
      <c r="S925" s="10"/>
      <c r="T925" s="363"/>
      <c r="U925" s="10"/>
      <c r="V925" s="10"/>
      <c r="W925" s="10"/>
      <c r="X925" s="18"/>
      <c r="Y925" s="359"/>
    </row>
    <row r="926" spans="2:25" ht="14.25" thickBot="1" x14ac:dyDescent="0.2">
      <c r="C926" s="400" t="s">
        <v>146</v>
      </c>
      <c r="D926" s="401"/>
      <c r="E926" s="9">
        <f>SUBTOTAL(103,E4:E924)</f>
        <v>883</v>
      </c>
      <c r="F926" s="229"/>
      <c r="G926" s="389"/>
      <c r="H926" s="10"/>
      <c r="I926" s="10"/>
      <c r="J926" s="10"/>
      <c r="K926" s="18"/>
      <c r="L926" s="10"/>
      <c r="M926" s="10"/>
      <c r="N926" s="10"/>
      <c r="O926" s="10"/>
      <c r="P926" s="10"/>
      <c r="Q926" s="10"/>
      <c r="R926" s="10"/>
      <c r="S926" s="10"/>
      <c r="T926" s="363"/>
      <c r="U926" s="10"/>
      <c r="V926" s="10"/>
      <c r="W926" s="10"/>
      <c r="X926" s="256"/>
      <c r="Y926" s="360"/>
    </row>
    <row r="927" spans="2:25" x14ac:dyDescent="0.15">
      <c r="B927">
        <v>1</v>
      </c>
      <c r="E927" t="s">
        <v>355</v>
      </c>
    </row>
    <row r="928" spans="2:25" x14ac:dyDescent="0.15">
      <c r="E928" t="s">
        <v>6638</v>
      </c>
    </row>
    <row r="929" spans="5:5" x14ac:dyDescent="0.15">
      <c r="E929" t="s">
        <v>6639</v>
      </c>
    </row>
  </sheetData>
  <autoFilter ref="A3:Z923"/>
  <sortState ref="A3:Y197">
    <sortCondition ref="D3:D197"/>
  </sortState>
  <mergeCells count="15">
    <mergeCell ref="K2:K3"/>
    <mergeCell ref="E2:G2"/>
    <mergeCell ref="H2:H3"/>
    <mergeCell ref="Y2:Y3"/>
    <mergeCell ref="L2:L3"/>
    <mergeCell ref="M2:N2"/>
    <mergeCell ref="O2:Q2"/>
    <mergeCell ref="R2:T2"/>
    <mergeCell ref="U2:U3"/>
    <mergeCell ref="W2:W3"/>
    <mergeCell ref="C2:C3"/>
    <mergeCell ref="C926:D926"/>
    <mergeCell ref="D2:D3"/>
    <mergeCell ref="I2:I3"/>
    <mergeCell ref="J2:J3"/>
  </mergeCells>
  <phoneticPr fontId="3"/>
  <dataValidations count="19">
    <dataValidation type="list" allowBlank="1" showInputMessage="1" showErrorMessage="1" sqref="E924">
      <formula1>月</formula1>
    </dataValidation>
    <dataValidation type="list" allowBlank="1" showInputMessage="1" showErrorMessage="1" sqref="F924">
      <formula1>日</formula1>
    </dataValidation>
    <dataValidation type="list" allowBlank="1" showInputMessage="1" showErrorMessage="1" sqref="I924">
      <formula1>市区町村</formula1>
    </dataValidation>
    <dataValidation type="list" allowBlank="1" showInputMessage="1" showErrorMessage="1" sqref="J924">
      <formula1>旧市町村</formula1>
    </dataValidation>
    <dataValidation type="list" allowBlank="1" showInputMessage="1" showErrorMessage="1" sqref="H924">
      <formula1>事務所</formula1>
    </dataValidation>
    <dataValidation type="list" allowBlank="1" showInputMessage="1" showErrorMessage="1" sqref="S4:S103 S105:S633 S649:S715 S719:S924">
      <formula1>痕跡</formula1>
    </dataValidation>
    <dataValidation type="list" allowBlank="1" showInputMessage="1" showErrorMessage="1" sqref="U924">
      <formula1>現場の対応</formula1>
    </dataValidation>
    <dataValidation type="list" allowBlank="1" showInputMessage="1" showErrorMessage="1" sqref="W924">
      <formula1>今後の措置</formula1>
    </dataValidation>
    <dataValidation imeMode="hiragana" allowBlank="1" showInputMessage="1" showErrorMessage="1" sqref="T139 Q4:Q103 N4:N138 V4:V167 V171:V633 Q105:Q633 N140:N633 X4:Y633 K4:K633 K649:K715 X649:Y715 N649:N715 Q649:Q715 V649:V715 V719:V923 X719:Y926 N719:N923 K720:K923 Q719:Q923"/>
    <dataValidation type="list" imeMode="hiragana" allowBlank="1" sqref="T4:T138 T140:T633 T649:T715 T719:T923">
      <formula1>備考1</formula1>
    </dataValidation>
    <dataValidation type="list" errorStyle="warning" allowBlank="1" showInputMessage="1" showErrorMessage="1" sqref="V168:V170 U4:U633 U649:U715 U719:U923">
      <formula1>現場の対応</formula1>
    </dataValidation>
    <dataValidation imeMode="off" allowBlank="1" showInputMessage="1" showErrorMessage="1" sqref="C4:G160 G924 E161:G633 E649:G715 E720:G923 C161:D924"/>
    <dataValidation type="list" errorStyle="warning" allowBlank="1" showInputMessage="1" showErrorMessage="1" sqref="W4:W633 W649:W715 W719:W923">
      <formula1>今後の措置</formula1>
    </dataValidation>
    <dataValidation type="list" allowBlank="1" showInputMessage="1" showErrorMessage="1" sqref="L4:L633 L649:L715 L720:L924">
      <formula1>メッシュ番号</formula1>
    </dataValidation>
    <dataValidation type="list" allowBlank="1" showInputMessage="1" showErrorMessage="1" sqref="M4:M633 M649:M715 M719:M924">
      <formula1>発見場所の特徴</formula1>
    </dataValidation>
    <dataValidation type="list" allowBlank="1" showInputMessage="1" showErrorMessage="1" sqref="O4:O633 O649:O715 O719:O924">
      <formula1>発見頭数1頭</formula1>
    </dataValidation>
    <dataValidation type="list" allowBlank="1" showInputMessage="1" showErrorMessage="1" sqref="R4:R633 R649:R715 R719:R924">
      <formula1>目撃</formula1>
    </dataValidation>
    <dataValidation type="list" allowBlank="1" showInputMessage="1" showErrorMessage="1" sqref="P4:P633 P648:P715 P719:P924">
      <formula1>発見頭数2頭</formula1>
    </dataValidation>
    <dataValidation type="list" allowBlank="1" showInputMessage="1" showErrorMessage="1" sqref="I4:J633 I649:J715 I720:J923">
      <formula1>INDIRECT(H4)</formula1>
    </dataValidation>
  </dataValidations>
  <printOptions horizontalCentered="1"/>
  <pageMargins left="3.937007874015748E-2" right="3.937007874015748E-2" top="0.74803149606299213" bottom="0.74803149606299213" header="0.31496062992125984" footer="0.31496062992125984"/>
  <pageSetup paperSize="9" scale="76" fitToHeight="0" orientation="landscape" r:id="rId1"/>
  <headerFooter>
    <oddFooter>&amp;P / &amp;N ページ</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'ドロップダウンリスト項目（市町村）'!$A$1:$G$1</xm:f>
          </x14:formula1>
          <xm:sqref>H4:H560 H709:H715 H720:H923</xm:sqref>
        </x14:dataValidation>
        <x14:dataValidation type="list" allowBlank="1" showInputMessage="1" showErrorMessage="1">
          <x14:formula1>
            <xm:f>'\\my2110271\J\Eドライブ移行データ(H22.2.8)\20.野生生物保護班\クマ出没関係\H31\[（水田追加入力済み）H31「ツキノワグマ出没情報速報」記入シート.xlsx]ドロップダウンリスト項目（市町村）'!#REF!</xm:f>
          </x14:formula1>
          <xm:sqref>H561:H633 H649:H708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3"/>
  <sheetViews>
    <sheetView workbookViewId="0">
      <selection activeCell="G2" sqref="G2"/>
    </sheetView>
  </sheetViews>
  <sheetFormatPr defaultRowHeight="13.5" x14ac:dyDescent="0.15"/>
  <cols>
    <col min="1" max="1" width="6.625" style="69" customWidth="1"/>
    <col min="2" max="2" width="5.25" style="69" bestFit="1" customWidth="1"/>
    <col min="3" max="3" width="6.875" style="297" bestFit="1" customWidth="1"/>
    <col min="4" max="4" width="7.125" style="297" bestFit="1" customWidth="1"/>
    <col min="5" max="5" width="10.125" style="69" bestFit="1" customWidth="1"/>
    <col min="6" max="6" width="9.625" style="69" customWidth="1"/>
    <col min="7" max="7" width="13" style="69" bestFit="1" customWidth="1"/>
    <col min="8" max="8" width="29" style="69" customWidth="1"/>
    <col min="9" max="10" width="9" style="69"/>
    <col min="11" max="14" width="12.625" style="69" customWidth="1"/>
    <col min="15" max="15" width="9.125" style="69" bestFit="1" customWidth="1"/>
    <col min="16" max="23" width="12.5" style="69" customWidth="1"/>
    <col min="24" max="257" width="9" style="69"/>
    <col min="258" max="258" width="13.25" style="69" customWidth="1"/>
    <col min="259" max="513" width="9" style="69"/>
    <col min="514" max="514" width="13.25" style="69" customWidth="1"/>
    <col min="515" max="769" width="9" style="69"/>
    <col min="770" max="770" width="13.25" style="69" customWidth="1"/>
    <col min="771" max="1025" width="9" style="69"/>
    <col min="1026" max="1026" width="13.25" style="69" customWidth="1"/>
    <col min="1027" max="1281" width="9" style="69"/>
    <col min="1282" max="1282" width="13.25" style="69" customWidth="1"/>
    <col min="1283" max="1537" width="9" style="69"/>
    <col min="1538" max="1538" width="13.25" style="69" customWidth="1"/>
    <col min="1539" max="1793" width="9" style="69"/>
    <col min="1794" max="1794" width="13.25" style="69" customWidth="1"/>
    <col min="1795" max="2049" width="9" style="69"/>
    <col min="2050" max="2050" width="13.25" style="69" customWidth="1"/>
    <col min="2051" max="2305" width="9" style="69"/>
    <col min="2306" max="2306" width="13.25" style="69" customWidth="1"/>
    <col min="2307" max="2561" width="9" style="69"/>
    <col min="2562" max="2562" width="13.25" style="69" customWidth="1"/>
    <col min="2563" max="2817" width="9" style="69"/>
    <col min="2818" max="2818" width="13.25" style="69" customWidth="1"/>
    <col min="2819" max="3073" width="9" style="69"/>
    <col min="3074" max="3074" width="13.25" style="69" customWidth="1"/>
    <col min="3075" max="3329" width="9" style="69"/>
    <col min="3330" max="3330" width="13.25" style="69" customWidth="1"/>
    <col min="3331" max="3585" width="9" style="69"/>
    <col min="3586" max="3586" width="13.25" style="69" customWidth="1"/>
    <col min="3587" max="3841" width="9" style="69"/>
    <col min="3842" max="3842" width="13.25" style="69" customWidth="1"/>
    <col min="3843" max="4097" width="9" style="69"/>
    <col min="4098" max="4098" width="13.25" style="69" customWidth="1"/>
    <col min="4099" max="4353" width="9" style="69"/>
    <col min="4354" max="4354" width="13.25" style="69" customWidth="1"/>
    <col min="4355" max="4609" width="9" style="69"/>
    <col min="4610" max="4610" width="13.25" style="69" customWidth="1"/>
    <col min="4611" max="4865" width="9" style="69"/>
    <col min="4866" max="4866" width="13.25" style="69" customWidth="1"/>
    <col min="4867" max="5121" width="9" style="69"/>
    <col min="5122" max="5122" width="13.25" style="69" customWidth="1"/>
    <col min="5123" max="5377" width="9" style="69"/>
    <col min="5378" max="5378" width="13.25" style="69" customWidth="1"/>
    <col min="5379" max="5633" width="9" style="69"/>
    <col min="5634" max="5634" width="13.25" style="69" customWidth="1"/>
    <col min="5635" max="5889" width="9" style="69"/>
    <col min="5890" max="5890" width="13.25" style="69" customWidth="1"/>
    <col min="5891" max="6145" width="9" style="69"/>
    <col min="6146" max="6146" width="13.25" style="69" customWidth="1"/>
    <col min="6147" max="6401" width="9" style="69"/>
    <col min="6402" max="6402" width="13.25" style="69" customWidth="1"/>
    <col min="6403" max="6657" width="9" style="69"/>
    <col min="6658" max="6658" width="13.25" style="69" customWidth="1"/>
    <col min="6659" max="6913" width="9" style="69"/>
    <col min="6914" max="6914" width="13.25" style="69" customWidth="1"/>
    <col min="6915" max="7169" width="9" style="69"/>
    <col min="7170" max="7170" width="13.25" style="69" customWidth="1"/>
    <col min="7171" max="7425" width="9" style="69"/>
    <col min="7426" max="7426" width="13.25" style="69" customWidth="1"/>
    <col min="7427" max="7681" width="9" style="69"/>
    <col min="7682" max="7682" width="13.25" style="69" customWidth="1"/>
    <col min="7683" max="7937" width="9" style="69"/>
    <col min="7938" max="7938" width="13.25" style="69" customWidth="1"/>
    <col min="7939" max="8193" width="9" style="69"/>
    <col min="8194" max="8194" width="13.25" style="69" customWidth="1"/>
    <col min="8195" max="8449" width="9" style="69"/>
    <col min="8450" max="8450" width="13.25" style="69" customWidth="1"/>
    <col min="8451" max="8705" width="9" style="69"/>
    <col min="8706" max="8706" width="13.25" style="69" customWidth="1"/>
    <col min="8707" max="8961" width="9" style="69"/>
    <col min="8962" max="8962" width="13.25" style="69" customWidth="1"/>
    <col min="8963" max="9217" width="9" style="69"/>
    <col min="9218" max="9218" width="13.25" style="69" customWidth="1"/>
    <col min="9219" max="9473" width="9" style="69"/>
    <col min="9474" max="9474" width="13.25" style="69" customWidth="1"/>
    <col min="9475" max="9729" width="9" style="69"/>
    <col min="9730" max="9730" width="13.25" style="69" customWidth="1"/>
    <col min="9731" max="9985" width="9" style="69"/>
    <col min="9986" max="9986" width="13.25" style="69" customWidth="1"/>
    <col min="9987" max="10241" width="9" style="69"/>
    <col min="10242" max="10242" width="13.25" style="69" customWidth="1"/>
    <col min="10243" max="10497" width="9" style="69"/>
    <col min="10498" max="10498" width="13.25" style="69" customWidth="1"/>
    <col min="10499" max="10753" width="9" style="69"/>
    <col min="10754" max="10754" width="13.25" style="69" customWidth="1"/>
    <col min="10755" max="11009" width="9" style="69"/>
    <col min="11010" max="11010" width="13.25" style="69" customWidth="1"/>
    <col min="11011" max="11265" width="9" style="69"/>
    <col min="11266" max="11266" width="13.25" style="69" customWidth="1"/>
    <col min="11267" max="11521" width="9" style="69"/>
    <col min="11522" max="11522" width="13.25" style="69" customWidth="1"/>
    <col min="11523" max="11777" width="9" style="69"/>
    <col min="11778" max="11778" width="13.25" style="69" customWidth="1"/>
    <col min="11779" max="12033" width="9" style="69"/>
    <col min="12034" max="12034" width="13.25" style="69" customWidth="1"/>
    <col min="12035" max="12289" width="9" style="69"/>
    <col min="12290" max="12290" width="13.25" style="69" customWidth="1"/>
    <col min="12291" max="12545" width="9" style="69"/>
    <col min="12546" max="12546" width="13.25" style="69" customWidth="1"/>
    <col min="12547" max="12801" width="9" style="69"/>
    <col min="12802" max="12802" width="13.25" style="69" customWidth="1"/>
    <col min="12803" max="13057" width="9" style="69"/>
    <col min="13058" max="13058" width="13.25" style="69" customWidth="1"/>
    <col min="13059" max="13313" width="9" style="69"/>
    <col min="13314" max="13314" width="13.25" style="69" customWidth="1"/>
    <col min="13315" max="13569" width="9" style="69"/>
    <col min="13570" max="13570" width="13.25" style="69" customWidth="1"/>
    <col min="13571" max="13825" width="9" style="69"/>
    <col min="13826" max="13826" width="13.25" style="69" customWidth="1"/>
    <col min="13827" max="14081" width="9" style="69"/>
    <col min="14082" max="14082" width="13.25" style="69" customWidth="1"/>
    <col min="14083" max="14337" width="9" style="69"/>
    <col min="14338" max="14338" width="13.25" style="69" customWidth="1"/>
    <col min="14339" max="14593" width="9" style="69"/>
    <col min="14594" max="14594" width="13.25" style="69" customWidth="1"/>
    <col min="14595" max="14849" width="9" style="69"/>
    <col min="14850" max="14850" width="13.25" style="69" customWidth="1"/>
    <col min="14851" max="15105" width="9" style="69"/>
    <col min="15106" max="15106" width="13.25" style="69" customWidth="1"/>
    <col min="15107" max="15361" width="9" style="69"/>
    <col min="15362" max="15362" width="13.25" style="69" customWidth="1"/>
    <col min="15363" max="15617" width="9" style="69"/>
    <col min="15618" max="15618" width="13.25" style="69" customWidth="1"/>
    <col min="15619" max="15873" width="9" style="69"/>
    <col min="15874" max="15874" width="13.25" style="69" customWidth="1"/>
    <col min="15875" max="16129" width="9" style="69"/>
    <col min="16130" max="16130" width="13.25" style="69" customWidth="1"/>
    <col min="16131" max="16384" width="9" style="69"/>
  </cols>
  <sheetData>
    <row r="1" spans="1:27" ht="14.25" x14ac:dyDescent="0.15">
      <c r="A1" s="266" t="s">
        <v>712</v>
      </c>
    </row>
    <row r="2" spans="1:27" x14ac:dyDescent="0.15">
      <c r="K2" s="506" t="s">
        <v>3475</v>
      </c>
      <c r="L2" s="506"/>
      <c r="M2" s="506"/>
      <c r="W2" s="294">
        <f ca="1">TODAY()</f>
        <v>43958</v>
      </c>
      <c r="X2" s="69" t="s">
        <v>3476</v>
      </c>
    </row>
    <row r="3" spans="1:27" s="67" customFormat="1" x14ac:dyDescent="0.15">
      <c r="A3" s="66" t="s">
        <v>244</v>
      </c>
      <c r="B3" s="295" t="s">
        <v>244</v>
      </c>
      <c r="C3" s="298" t="s">
        <v>3</v>
      </c>
      <c r="D3" s="298" t="s">
        <v>3477</v>
      </c>
      <c r="E3" s="66" t="s">
        <v>7</v>
      </c>
      <c r="F3" s="66" t="s">
        <v>245</v>
      </c>
      <c r="G3" s="66" t="s">
        <v>246</v>
      </c>
      <c r="H3" s="66" t="s">
        <v>3478</v>
      </c>
      <c r="I3" s="66" t="s">
        <v>247</v>
      </c>
      <c r="J3" s="66" t="s">
        <v>3479</v>
      </c>
      <c r="K3" s="66" t="s">
        <v>3480</v>
      </c>
      <c r="L3" s="66" t="s">
        <v>3481</v>
      </c>
      <c r="M3" s="66" t="s">
        <v>16</v>
      </c>
      <c r="N3" s="66" t="s">
        <v>3482</v>
      </c>
      <c r="O3" s="66" t="s">
        <v>3676</v>
      </c>
      <c r="P3" s="66" t="s">
        <v>3483</v>
      </c>
      <c r="Q3" s="66" t="s">
        <v>3484</v>
      </c>
      <c r="R3" s="66" t="s">
        <v>3485</v>
      </c>
      <c r="S3" s="66" t="s">
        <v>3486</v>
      </c>
      <c r="T3" s="66" t="s">
        <v>3487</v>
      </c>
      <c r="U3" s="66" t="s">
        <v>3488</v>
      </c>
      <c r="V3" s="66" t="s">
        <v>3489</v>
      </c>
      <c r="W3" s="66" t="s">
        <v>713</v>
      </c>
      <c r="X3" s="296" t="s">
        <v>3490</v>
      </c>
      <c r="Y3" s="296" t="s">
        <v>20</v>
      </c>
      <c r="Z3" s="217" t="s">
        <v>324</v>
      </c>
      <c r="AA3" s="67" t="s">
        <v>797</v>
      </c>
    </row>
    <row r="4" spans="1:27" x14ac:dyDescent="0.15">
      <c r="A4" s="68">
        <v>1</v>
      </c>
      <c r="B4" s="68">
        <v>1</v>
      </c>
      <c r="C4" s="299">
        <v>4</v>
      </c>
      <c r="D4" s="299">
        <v>13</v>
      </c>
      <c r="E4" s="68"/>
      <c r="F4" s="68" t="s">
        <v>136</v>
      </c>
      <c r="G4" s="218" t="s">
        <v>248</v>
      </c>
      <c r="H4" s="218" t="s">
        <v>3491</v>
      </c>
      <c r="I4" s="68">
        <v>56406572</v>
      </c>
      <c r="J4" s="327" t="s">
        <v>3712</v>
      </c>
      <c r="K4" s="68"/>
      <c r="L4" s="68"/>
      <c r="M4" s="68"/>
      <c r="N4" s="68" t="s">
        <v>390</v>
      </c>
      <c r="O4" s="68" t="s">
        <v>253</v>
      </c>
      <c r="P4" s="68"/>
      <c r="Q4" s="68"/>
      <c r="R4" s="68"/>
      <c r="S4" s="68"/>
      <c r="T4" s="68"/>
      <c r="U4" s="68"/>
      <c r="V4" s="68"/>
      <c r="W4" s="68" t="s">
        <v>504</v>
      </c>
      <c r="X4" s="68" t="s">
        <v>3492</v>
      </c>
      <c r="Y4" s="68"/>
      <c r="Z4" s="68"/>
    </row>
    <row r="5" spans="1:27" x14ac:dyDescent="0.15">
      <c r="A5" s="68">
        <v>2</v>
      </c>
      <c r="B5" s="68">
        <v>2</v>
      </c>
      <c r="C5" s="299">
        <v>4</v>
      </c>
      <c r="D5" s="299">
        <v>23</v>
      </c>
      <c r="E5" s="68"/>
      <c r="F5" s="68" t="s">
        <v>137</v>
      </c>
      <c r="G5" s="218" t="s">
        <v>368</v>
      </c>
      <c r="H5" s="218" t="s">
        <v>675</v>
      </c>
      <c r="I5" s="68">
        <v>57403622</v>
      </c>
      <c r="J5" s="327" t="s">
        <v>3713</v>
      </c>
      <c r="K5" s="68"/>
      <c r="L5" s="68"/>
      <c r="M5" s="68"/>
      <c r="N5" s="68" t="s">
        <v>390</v>
      </c>
      <c r="O5" s="68" t="s">
        <v>253</v>
      </c>
      <c r="P5" s="68"/>
      <c r="Q5" s="68"/>
      <c r="R5" s="68"/>
      <c r="S5" s="68"/>
      <c r="T5" s="68"/>
      <c r="U5" s="68"/>
      <c r="V5" s="68"/>
      <c r="W5" s="68" t="s">
        <v>504</v>
      </c>
      <c r="X5" s="68"/>
      <c r="Y5" s="68"/>
      <c r="Z5" s="68"/>
    </row>
    <row r="6" spans="1:27" x14ac:dyDescent="0.15">
      <c r="A6" s="68">
        <v>3</v>
      </c>
      <c r="B6" s="68">
        <v>3</v>
      </c>
      <c r="C6" s="299">
        <v>5</v>
      </c>
      <c r="D6" s="299">
        <v>14</v>
      </c>
      <c r="E6" s="68"/>
      <c r="F6" s="68" t="s">
        <v>138</v>
      </c>
      <c r="G6" s="218" t="s">
        <v>70</v>
      </c>
      <c r="H6" s="218" t="s">
        <v>676</v>
      </c>
      <c r="I6" s="68">
        <v>57407772</v>
      </c>
      <c r="J6" s="327" t="s">
        <v>3714</v>
      </c>
      <c r="K6" s="68"/>
      <c r="L6" s="68"/>
      <c r="M6" s="68"/>
      <c r="N6" s="68" t="s">
        <v>390</v>
      </c>
      <c r="O6" s="68" t="s">
        <v>253</v>
      </c>
      <c r="P6" s="68"/>
      <c r="Q6" s="68"/>
      <c r="R6" s="68"/>
      <c r="S6" s="68"/>
      <c r="T6" s="68"/>
      <c r="U6" s="68"/>
      <c r="V6" s="68"/>
      <c r="W6" s="68"/>
      <c r="X6" s="68"/>
      <c r="Y6" s="68"/>
      <c r="Z6" s="68" t="s">
        <v>3493</v>
      </c>
    </row>
    <row r="7" spans="1:27" x14ac:dyDescent="0.15">
      <c r="A7" s="68">
        <v>4</v>
      </c>
      <c r="B7" s="68">
        <v>4</v>
      </c>
      <c r="C7" s="299">
        <v>5</v>
      </c>
      <c r="D7" s="299">
        <v>12</v>
      </c>
      <c r="E7" s="68"/>
      <c r="F7" s="68" t="s">
        <v>137</v>
      </c>
      <c r="G7" s="218" t="s">
        <v>463</v>
      </c>
      <c r="H7" s="218" t="s">
        <v>677</v>
      </c>
      <c r="I7" s="68">
        <v>57403522</v>
      </c>
      <c r="J7" s="327" t="s">
        <v>3715</v>
      </c>
      <c r="K7" s="68"/>
      <c r="L7" s="68"/>
      <c r="M7" s="68"/>
      <c r="N7" s="68" t="s">
        <v>390</v>
      </c>
      <c r="O7" s="68" t="s">
        <v>253</v>
      </c>
      <c r="P7" s="68"/>
      <c r="Q7" s="68"/>
      <c r="R7" s="68"/>
      <c r="S7" s="68"/>
      <c r="T7" s="68"/>
      <c r="U7" s="68"/>
      <c r="V7" s="68"/>
      <c r="W7" s="68" t="s">
        <v>504</v>
      </c>
      <c r="X7" s="68"/>
      <c r="Y7" s="68"/>
      <c r="Z7" s="68"/>
    </row>
    <row r="8" spans="1:27" x14ac:dyDescent="0.15">
      <c r="A8" s="68">
        <v>5</v>
      </c>
      <c r="B8" s="68">
        <v>5</v>
      </c>
      <c r="C8" s="299">
        <v>5</v>
      </c>
      <c r="D8" s="299">
        <v>22</v>
      </c>
      <c r="E8" s="68"/>
      <c r="F8" s="68" t="s">
        <v>137</v>
      </c>
      <c r="G8" s="218" t="s">
        <v>601</v>
      </c>
      <c r="H8" s="218" t="s">
        <v>678</v>
      </c>
      <c r="I8" s="68">
        <v>57405627</v>
      </c>
      <c r="J8" s="327" t="s">
        <v>3716</v>
      </c>
      <c r="K8" s="68"/>
      <c r="L8" s="68"/>
      <c r="M8" s="68"/>
      <c r="N8" s="68" t="s">
        <v>3494</v>
      </c>
      <c r="O8" s="68" t="s">
        <v>253</v>
      </c>
      <c r="P8" s="68"/>
      <c r="Q8" s="68"/>
      <c r="R8" s="68"/>
      <c r="S8" s="68"/>
      <c r="T8" s="68"/>
      <c r="U8" s="68"/>
      <c r="V8" s="68"/>
      <c r="W8" s="68" t="s">
        <v>504</v>
      </c>
      <c r="X8" s="68"/>
      <c r="Y8" s="68"/>
      <c r="Z8" s="68"/>
    </row>
    <row r="9" spans="1:27" x14ac:dyDescent="0.15">
      <c r="A9" s="68">
        <v>6</v>
      </c>
      <c r="B9" s="68">
        <v>6</v>
      </c>
      <c r="C9" s="299">
        <v>5</v>
      </c>
      <c r="D9" s="299">
        <v>25</v>
      </c>
      <c r="E9" s="68"/>
      <c r="F9" s="68" t="s">
        <v>138</v>
      </c>
      <c r="G9" s="68" t="s">
        <v>70</v>
      </c>
      <c r="H9" s="68" t="s">
        <v>674</v>
      </c>
      <c r="I9" s="68">
        <v>58401527</v>
      </c>
      <c r="J9" s="327" t="s">
        <v>3717</v>
      </c>
      <c r="K9" s="68"/>
      <c r="L9" s="68"/>
      <c r="M9" s="68"/>
      <c r="N9" s="68" t="s">
        <v>390</v>
      </c>
      <c r="O9" s="68" t="s">
        <v>253</v>
      </c>
      <c r="P9" s="68"/>
      <c r="Q9" s="68"/>
      <c r="R9" s="68"/>
      <c r="S9" s="68"/>
      <c r="T9" s="68"/>
      <c r="U9" s="68"/>
      <c r="V9" s="68"/>
      <c r="W9" s="68"/>
      <c r="X9" s="68"/>
      <c r="Y9" s="68"/>
      <c r="Z9" s="68"/>
    </row>
    <row r="10" spans="1:27" x14ac:dyDescent="0.15">
      <c r="A10" s="68">
        <v>7</v>
      </c>
      <c r="B10" s="68">
        <v>7</v>
      </c>
      <c r="C10" s="299">
        <v>5</v>
      </c>
      <c r="D10" s="299">
        <v>29</v>
      </c>
      <c r="E10" s="68"/>
      <c r="F10" s="68" t="s">
        <v>138</v>
      </c>
      <c r="G10" s="68" t="s">
        <v>70</v>
      </c>
      <c r="H10" s="68" t="s">
        <v>714</v>
      </c>
      <c r="I10" s="68">
        <v>57407772</v>
      </c>
      <c r="J10" s="327" t="s">
        <v>3714</v>
      </c>
      <c r="K10" s="68"/>
      <c r="L10" s="68"/>
      <c r="M10" s="68"/>
      <c r="N10" s="68" t="s">
        <v>390</v>
      </c>
      <c r="O10" s="68" t="s">
        <v>791</v>
      </c>
      <c r="P10" s="68"/>
      <c r="Q10" s="68"/>
      <c r="R10" s="68"/>
      <c r="S10" s="68"/>
      <c r="T10" s="68"/>
      <c r="U10" s="68"/>
      <c r="V10" s="68"/>
      <c r="W10" s="68"/>
      <c r="X10" s="68"/>
      <c r="Y10" s="68"/>
      <c r="Z10" s="68" t="s">
        <v>3493</v>
      </c>
      <c r="AA10" s="69">
        <v>42520</v>
      </c>
    </row>
    <row r="11" spans="1:27" x14ac:dyDescent="0.15">
      <c r="A11" s="68">
        <v>8</v>
      </c>
      <c r="B11" s="68">
        <v>8</v>
      </c>
      <c r="C11" s="299">
        <v>5</v>
      </c>
      <c r="D11" s="299">
        <v>21</v>
      </c>
      <c r="E11" s="68"/>
      <c r="F11" s="68" t="s">
        <v>138</v>
      </c>
      <c r="G11" s="68" t="s">
        <v>149</v>
      </c>
      <c r="H11" s="218" t="s">
        <v>796</v>
      </c>
      <c r="I11" s="68">
        <v>57406627</v>
      </c>
      <c r="J11" s="327" t="s">
        <v>3718</v>
      </c>
      <c r="K11" s="68"/>
      <c r="L11" s="68"/>
      <c r="M11" s="68"/>
      <c r="N11" s="68" t="s">
        <v>390</v>
      </c>
      <c r="O11" s="68" t="s">
        <v>791</v>
      </c>
      <c r="P11" s="68"/>
      <c r="Q11" s="68"/>
      <c r="R11" s="68"/>
      <c r="S11" s="68"/>
      <c r="T11" s="68"/>
      <c r="U11" s="68"/>
      <c r="V11" s="68"/>
      <c r="W11" s="68"/>
      <c r="X11" s="68"/>
      <c r="Y11" s="68"/>
      <c r="Z11" s="68" t="s">
        <v>3493</v>
      </c>
      <c r="AA11" s="69">
        <v>42513</v>
      </c>
    </row>
    <row r="12" spans="1:27" x14ac:dyDescent="0.15">
      <c r="A12" s="68">
        <v>9</v>
      </c>
      <c r="B12" s="68">
        <v>9</v>
      </c>
      <c r="C12" s="299">
        <v>4</v>
      </c>
      <c r="D12" s="299">
        <v>26</v>
      </c>
      <c r="E12" s="68"/>
      <c r="F12" s="68" t="s">
        <v>136</v>
      </c>
      <c r="G12" s="68" t="s">
        <v>153</v>
      </c>
      <c r="H12" s="68" t="s">
        <v>794</v>
      </c>
      <c r="I12" s="68">
        <v>57401572</v>
      </c>
      <c r="J12" s="327" t="s">
        <v>3719</v>
      </c>
      <c r="K12" s="68"/>
      <c r="L12" s="68"/>
      <c r="M12" s="68"/>
      <c r="N12" s="68" t="s">
        <v>3494</v>
      </c>
      <c r="O12" s="68" t="s">
        <v>253</v>
      </c>
      <c r="P12" s="68"/>
      <c r="Q12" s="68"/>
      <c r="R12" s="68"/>
      <c r="S12" s="68"/>
      <c r="T12" s="68"/>
      <c r="U12" s="68"/>
      <c r="V12" s="68"/>
      <c r="W12" s="68" t="s">
        <v>504</v>
      </c>
      <c r="X12" s="68"/>
      <c r="Y12" s="68"/>
      <c r="Z12" s="68"/>
      <c r="AA12" s="69">
        <v>42523</v>
      </c>
    </row>
    <row r="13" spans="1:27" x14ac:dyDescent="0.15">
      <c r="A13" s="68">
        <v>10</v>
      </c>
      <c r="B13" s="68">
        <v>10</v>
      </c>
      <c r="C13" s="299">
        <v>6</v>
      </c>
      <c r="D13" s="299">
        <v>1</v>
      </c>
      <c r="E13" s="68"/>
      <c r="F13" s="68" t="s">
        <v>136</v>
      </c>
      <c r="G13" s="218" t="s">
        <v>153</v>
      </c>
      <c r="H13" s="218" t="s">
        <v>793</v>
      </c>
      <c r="I13" s="68">
        <v>57401572</v>
      </c>
      <c r="J13" s="327" t="s">
        <v>3719</v>
      </c>
      <c r="K13" s="68"/>
      <c r="L13" s="68"/>
      <c r="M13" s="68"/>
      <c r="N13" s="68" t="s">
        <v>3494</v>
      </c>
      <c r="O13" s="68" t="s">
        <v>253</v>
      </c>
      <c r="P13" s="68"/>
      <c r="Q13" s="68"/>
      <c r="R13" s="68"/>
      <c r="S13" s="68"/>
      <c r="T13" s="68"/>
      <c r="U13" s="68"/>
      <c r="V13" s="68"/>
      <c r="W13" s="68" t="s">
        <v>504</v>
      </c>
      <c r="X13" s="68"/>
      <c r="Y13" s="68"/>
      <c r="Z13" s="68"/>
      <c r="AA13" s="69">
        <v>42524</v>
      </c>
    </row>
    <row r="14" spans="1:27" x14ac:dyDescent="0.15">
      <c r="A14" s="68">
        <v>11</v>
      </c>
      <c r="B14" s="68">
        <v>11</v>
      </c>
      <c r="C14" s="299">
        <v>6</v>
      </c>
      <c r="D14" s="299">
        <v>3</v>
      </c>
      <c r="E14" s="68"/>
      <c r="F14" s="68" t="s">
        <v>136</v>
      </c>
      <c r="G14" s="218" t="s">
        <v>153</v>
      </c>
      <c r="H14" s="218" t="s">
        <v>795</v>
      </c>
      <c r="I14" s="68">
        <v>57401422</v>
      </c>
      <c r="J14" s="327" t="s">
        <v>3720</v>
      </c>
      <c r="K14" s="68"/>
      <c r="L14" s="68"/>
      <c r="M14" s="68"/>
      <c r="N14" s="68" t="s">
        <v>3494</v>
      </c>
      <c r="O14" s="68" t="s">
        <v>253</v>
      </c>
      <c r="P14" s="68"/>
      <c r="Q14" s="68"/>
      <c r="R14" s="68"/>
      <c r="S14" s="68"/>
      <c r="T14" s="68"/>
      <c r="U14" s="68"/>
      <c r="V14" s="68"/>
      <c r="W14" s="68" t="s">
        <v>504</v>
      </c>
      <c r="X14" s="68"/>
      <c r="Y14" s="68"/>
      <c r="Z14" s="68"/>
      <c r="AA14" s="69">
        <v>42529</v>
      </c>
    </row>
    <row r="15" spans="1:27" x14ac:dyDescent="0.15">
      <c r="A15" s="68">
        <v>12</v>
      </c>
      <c r="B15" s="68">
        <v>12</v>
      </c>
      <c r="C15" s="299">
        <v>6</v>
      </c>
      <c r="D15" s="299">
        <v>7</v>
      </c>
      <c r="E15" s="68"/>
      <c r="F15" s="68" t="s">
        <v>138</v>
      </c>
      <c r="G15" s="218" t="s">
        <v>70</v>
      </c>
      <c r="H15" s="218" t="s">
        <v>792</v>
      </c>
      <c r="I15" s="68">
        <v>58401522</v>
      </c>
      <c r="J15" s="327" t="s">
        <v>3721</v>
      </c>
      <c r="K15" s="68"/>
      <c r="L15" s="68"/>
      <c r="M15" s="68"/>
      <c r="N15" s="68" t="s">
        <v>390</v>
      </c>
      <c r="O15" s="68" t="s">
        <v>253</v>
      </c>
      <c r="P15" s="68"/>
      <c r="Q15" s="68"/>
      <c r="R15" s="68"/>
      <c r="S15" s="68"/>
      <c r="T15" s="68"/>
      <c r="U15" s="68"/>
      <c r="V15" s="68"/>
      <c r="W15" s="68"/>
      <c r="X15" s="68"/>
      <c r="Y15" s="68"/>
      <c r="Z15" s="68" t="s">
        <v>3493</v>
      </c>
    </row>
    <row r="16" spans="1:27" x14ac:dyDescent="0.15">
      <c r="A16" s="68">
        <v>13</v>
      </c>
      <c r="B16" s="68">
        <v>13</v>
      </c>
      <c r="C16" s="299">
        <v>6</v>
      </c>
      <c r="D16" s="299">
        <v>26</v>
      </c>
      <c r="E16" s="68"/>
      <c r="F16" s="68" t="s">
        <v>136</v>
      </c>
      <c r="G16" s="218" t="s">
        <v>151</v>
      </c>
      <c r="H16" s="218" t="s">
        <v>1231</v>
      </c>
      <c r="I16" s="68">
        <v>57402427</v>
      </c>
      <c r="J16" s="335" t="s">
        <v>3722</v>
      </c>
      <c r="K16" s="68"/>
      <c r="L16" s="68"/>
      <c r="M16" s="68"/>
      <c r="N16" s="68" t="s">
        <v>3494</v>
      </c>
      <c r="O16" s="68" t="s">
        <v>253</v>
      </c>
      <c r="P16" s="68"/>
      <c r="Q16" s="68"/>
      <c r="R16" s="68"/>
      <c r="S16" s="68"/>
      <c r="T16" s="68"/>
      <c r="U16" s="68"/>
      <c r="V16" s="68"/>
      <c r="W16" s="68" t="s">
        <v>504</v>
      </c>
      <c r="X16" s="68"/>
      <c r="Y16" s="68"/>
      <c r="Z16" s="68"/>
      <c r="AA16" s="69">
        <v>42556</v>
      </c>
    </row>
    <row r="17" spans="1:27" x14ac:dyDescent="0.15">
      <c r="A17" s="68">
        <v>14</v>
      </c>
      <c r="B17" s="68">
        <v>14</v>
      </c>
      <c r="C17" s="299">
        <v>6</v>
      </c>
      <c r="D17" s="299">
        <v>28</v>
      </c>
      <c r="E17" s="68"/>
      <c r="F17" s="68" t="s">
        <v>142</v>
      </c>
      <c r="G17" s="219" t="s">
        <v>299</v>
      </c>
      <c r="H17" s="218" t="s">
        <v>1232</v>
      </c>
      <c r="I17" s="68">
        <v>58413422</v>
      </c>
      <c r="J17" s="327" t="s">
        <v>3723</v>
      </c>
      <c r="K17" s="68"/>
      <c r="L17" s="68"/>
      <c r="M17" s="68"/>
      <c r="N17" s="68" t="s">
        <v>3494</v>
      </c>
      <c r="O17" s="68" t="s">
        <v>253</v>
      </c>
      <c r="P17" s="68"/>
      <c r="Q17" s="68"/>
      <c r="R17" s="68"/>
      <c r="S17" s="68"/>
      <c r="T17" s="68"/>
      <c r="U17" s="68"/>
      <c r="V17" s="68"/>
      <c r="W17" s="68" t="s">
        <v>504</v>
      </c>
      <c r="X17" s="68"/>
      <c r="Y17" s="68"/>
      <c r="Z17" s="68" t="s">
        <v>3493</v>
      </c>
      <c r="AA17" s="69">
        <v>42559</v>
      </c>
    </row>
    <row r="18" spans="1:27" x14ac:dyDescent="0.15">
      <c r="A18" s="68">
        <v>15</v>
      </c>
      <c r="B18" s="68">
        <v>15</v>
      </c>
      <c r="C18" s="299">
        <v>7</v>
      </c>
      <c r="D18" s="299">
        <v>1</v>
      </c>
      <c r="E18" s="68"/>
      <c r="F18" s="68" t="s">
        <v>142</v>
      </c>
      <c r="G18" s="219" t="s">
        <v>299</v>
      </c>
      <c r="H18" s="218" t="s">
        <v>1575</v>
      </c>
      <c r="I18" s="68">
        <v>58413472</v>
      </c>
      <c r="J18" s="327" t="s">
        <v>3724</v>
      </c>
      <c r="K18" s="68"/>
      <c r="L18" s="68"/>
      <c r="M18" s="68"/>
      <c r="N18" s="68" t="s">
        <v>3494</v>
      </c>
      <c r="O18" s="68" t="s">
        <v>253</v>
      </c>
      <c r="P18" s="68"/>
      <c r="Q18" s="68"/>
      <c r="R18" s="68"/>
      <c r="S18" s="68"/>
      <c r="T18" s="68"/>
      <c r="U18" s="68"/>
      <c r="V18" s="68"/>
      <c r="W18" s="68" t="s">
        <v>504</v>
      </c>
      <c r="X18" s="68"/>
      <c r="Y18" s="68"/>
      <c r="Z18" s="68" t="s">
        <v>3493</v>
      </c>
      <c r="AA18" s="69">
        <v>42559</v>
      </c>
    </row>
    <row r="19" spans="1:27" x14ac:dyDescent="0.15">
      <c r="A19" s="68">
        <v>16</v>
      </c>
      <c r="B19" s="68">
        <v>16</v>
      </c>
      <c r="C19" s="299">
        <v>7</v>
      </c>
      <c r="D19" s="299">
        <v>7</v>
      </c>
      <c r="E19" s="68"/>
      <c r="F19" s="68" t="s">
        <v>142</v>
      </c>
      <c r="G19" s="219" t="s">
        <v>299</v>
      </c>
      <c r="H19" s="219" t="s">
        <v>1576</v>
      </c>
      <c r="I19" s="68">
        <v>58413422</v>
      </c>
      <c r="J19" s="335" t="s">
        <v>3723</v>
      </c>
      <c r="K19" s="68"/>
      <c r="L19" s="68"/>
      <c r="M19" s="68"/>
      <c r="N19" s="68" t="s">
        <v>3494</v>
      </c>
      <c r="O19" s="68" t="s">
        <v>253</v>
      </c>
      <c r="P19" s="68"/>
      <c r="Q19" s="68"/>
      <c r="R19" s="68"/>
      <c r="S19" s="68"/>
      <c r="T19" s="68"/>
      <c r="U19" s="68"/>
      <c r="V19" s="68"/>
      <c r="W19" s="68" t="s">
        <v>504</v>
      </c>
      <c r="X19" s="68"/>
      <c r="Y19" s="68"/>
      <c r="Z19" s="68" t="s">
        <v>3493</v>
      </c>
      <c r="AA19" s="69">
        <v>42564</v>
      </c>
    </row>
    <row r="20" spans="1:27" x14ac:dyDescent="0.15">
      <c r="A20" s="68">
        <v>17</v>
      </c>
      <c r="B20" s="68">
        <v>17</v>
      </c>
      <c r="C20" s="299">
        <v>7</v>
      </c>
      <c r="D20" s="299">
        <v>15</v>
      </c>
      <c r="E20" s="68"/>
      <c r="F20" s="68" t="s">
        <v>136</v>
      </c>
      <c r="G20" s="218" t="s">
        <v>153</v>
      </c>
      <c r="H20" s="218" t="s">
        <v>1579</v>
      </c>
      <c r="I20" s="68">
        <v>57401427</v>
      </c>
      <c r="J20" s="327" t="s">
        <v>3725</v>
      </c>
      <c r="K20" s="68"/>
      <c r="L20" s="68"/>
      <c r="M20" s="68"/>
      <c r="N20" s="68" t="s">
        <v>3494</v>
      </c>
      <c r="O20" s="68" t="s">
        <v>791</v>
      </c>
      <c r="P20" s="68"/>
      <c r="Q20" s="68"/>
      <c r="R20" s="68"/>
      <c r="S20" s="68"/>
      <c r="T20" s="68"/>
      <c r="U20" s="68"/>
      <c r="V20" s="68"/>
      <c r="W20" s="68" t="s">
        <v>504</v>
      </c>
      <c r="X20" s="68"/>
      <c r="Y20" s="68"/>
      <c r="Z20" s="68"/>
      <c r="AA20" s="69">
        <v>42570</v>
      </c>
    </row>
    <row r="21" spans="1:27" x14ac:dyDescent="0.15">
      <c r="A21" s="68">
        <v>18</v>
      </c>
      <c r="B21" s="68">
        <v>18</v>
      </c>
      <c r="C21" s="299">
        <v>7</v>
      </c>
      <c r="D21" s="299">
        <v>16</v>
      </c>
      <c r="E21" s="68"/>
      <c r="F21" s="68" t="s">
        <v>136</v>
      </c>
      <c r="G21" s="218" t="s">
        <v>151</v>
      </c>
      <c r="H21" s="218" t="s">
        <v>1580</v>
      </c>
      <c r="I21" s="68">
        <v>57402422</v>
      </c>
      <c r="J21" s="327" t="s">
        <v>3726</v>
      </c>
      <c r="K21" s="68"/>
      <c r="L21" s="68"/>
      <c r="M21" s="68"/>
      <c r="N21" s="68" t="s">
        <v>390</v>
      </c>
      <c r="O21" s="68" t="s">
        <v>791</v>
      </c>
      <c r="P21" s="68"/>
      <c r="Q21" s="68"/>
      <c r="R21" s="68"/>
      <c r="S21" s="68"/>
      <c r="T21" s="68"/>
      <c r="U21" s="68"/>
      <c r="V21" s="68"/>
      <c r="W21" s="68"/>
      <c r="X21" s="68"/>
      <c r="Y21" s="68"/>
      <c r="Z21" s="68"/>
      <c r="AA21" s="69">
        <v>42570</v>
      </c>
    </row>
    <row r="22" spans="1:27" x14ac:dyDescent="0.15">
      <c r="A22" s="68">
        <v>19</v>
      </c>
      <c r="B22" s="68">
        <v>19</v>
      </c>
      <c r="C22" s="299">
        <v>7</v>
      </c>
      <c r="D22" s="299">
        <v>2</v>
      </c>
      <c r="E22" s="68"/>
      <c r="F22" s="68" t="s">
        <v>136</v>
      </c>
      <c r="G22" s="218" t="s">
        <v>160</v>
      </c>
      <c r="H22" s="218" t="s">
        <v>1578</v>
      </c>
      <c r="I22" s="68">
        <v>57400322</v>
      </c>
      <c r="J22" s="327" t="s">
        <v>3727</v>
      </c>
      <c r="K22" s="68"/>
      <c r="L22" s="68"/>
      <c r="M22" s="68"/>
      <c r="N22" s="68" t="s">
        <v>390</v>
      </c>
      <c r="O22" s="68" t="s">
        <v>791</v>
      </c>
      <c r="P22" s="68"/>
      <c r="Q22" s="68"/>
      <c r="R22" s="68"/>
      <c r="S22" s="68"/>
      <c r="T22" s="68"/>
      <c r="U22" s="68"/>
      <c r="V22" s="68"/>
      <c r="W22" s="68"/>
      <c r="X22" s="68"/>
      <c r="Y22" s="68"/>
      <c r="Z22" s="68"/>
      <c r="AA22" s="69">
        <v>42572</v>
      </c>
    </row>
    <row r="23" spans="1:27" x14ac:dyDescent="0.15">
      <c r="A23" s="68">
        <v>20</v>
      </c>
      <c r="B23" s="68">
        <v>20</v>
      </c>
      <c r="C23" s="299">
        <v>7</v>
      </c>
      <c r="D23" s="299">
        <v>3</v>
      </c>
      <c r="E23" s="68"/>
      <c r="F23" s="68" t="s">
        <v>136</v>
      </c>
      <c r="G23" s="218" t="s">
        <v>160</v>
      </c>
      <c r="H23" s="218" t="s">
        <v>1577</v>
      </c>
      <c r="I23" s="68">
        <v>56407277</v>
      </c>
      <c r="J23" s="327" t="s">
        <v>3728</v>
      </c>
      <c r="K23" s="68"/>
      <c r="L23" s="68"/>
      <c r="M23" s="68"/>
      <c r="N23" s="68" t="s">
        <v>390</v>
      </c>
      <c r="O23" s="68" t="s">
        <v>253</v>
      </c>
      <c r="P23" s="68"/>
      <c r="Q23" s="68"/>
      <c r="R23" s="68"/>
      <c r="S23" s="68"/>
      <c r="T23" s="68"/>
      <c r="U23" s="68"/>
      <c r="V23" s="68"/>
      <c r="W23" s="68"/>
      <c r="X23" s="68"/>
      <c r="Y23" s="68"/>
      <c r="Z23" s="68"/>
      <c r="AA23" s="69">
        <v>42572</v>
      </c>
    </row>
    <row r="24" spans="1:27" x14ac:dyDescent="0.15">
      <c r="A24" s="68">
        <v>21</v>
      </c>
      <c r="B24" s="68">
        <v>21</v>
      </c>
      <c r="C24" s="299">
        <v>7</v>
      </c>
      <c r="D24" s="299">
        <v>24</v>
      </c>
      <c r="E24" s="68"/>
      <c r="F24" s="68" t="s">
        <v>138</v>
      </c>
      <c r="G24" s="218" t="s">
        <v>70</v>
      </c>
      <c r="H24" s="218" t="s">
        <v>1581</v>
      </c>
      <c r="I24" s="68">
        <v>58400522</v>
      </c>
      <c r="J24" s="327" t="s">
        <v>3729</v>
      </c>
      <c r="K24" s="68"/>
      <c r="L24" s="68"/>
      <c r="M24" s="68"/>
      <c r="N24" s="68" t="s">
        <v>390</v>
      </c>
      <c r="O24" s="68" t="s">
        <v>253</v>
      </c>
      <c r="P24" s="68"/>
      <c r="Q24" s="68"/>
      <c r="R24" s="68"/>
      <c r="S24" s="68"/>
      <c r="T24" s="68"/>
      <c r="U24" s="68"/>
      <c r="V24" s="68"/>
      <c r="W24" s="68"/>
      <c r="X24" s="68"/>
      <c r="Y24" s="68"/>
      <c r="Z24" s="68"/>
      <c r="AA24" s="69">
        <v>42577</v>
      </c>
    </row>
    <row r="25" spans="1:27" x14ac:dyDescent="0.15">
      <c r="A25" s="68">
        <v>22</v>
      </c>
      <c r="B25" s="68">
        <v>22</v>
      </c>
      <c r="C25" s="299">
        <v>7</v>
      </c>
      <c r="D25" s="299">
        <v>31</v>
      </c>
      <c r="E25" s="68"/>
      <c r="F25" s="68" t="s">
        <v>138</v>
      </c>
      <c r="G25" s="218" t="s">
        <v>265</v>
      </c>
      <c r="H25" s="218" t="s">
        <v>3495</v>
      </c>
      <c r="I25" s="68">
        <v>57407627</v>
      </c>
      <c r="J25" s="327" t="s">
        <v>3730</v>
      </c>
      <c r="K25" s="68" t="s">
        <v>144</v>
      </c>
      <c r="L25" s="68" t="s">
        <v>3496</v>
      </c>
      <c r="M25" s="68" t="s">
        <v>3497</v>
      </c>
      <c r="N25" s="68" t="s">
        <v>390</v>
      </c>
      <c r="O25" s="68" t="s">
        <v>253</v>
      </c>
      <c r="P25" s="68">
        <v>110</v>
      </c>
      <c r="Q25" s="68">
        <v>8</v>
      </c>
      <c r="R25" s="68">
        <v>130</v>
      </c>
      <c r="S25" s="68">
        <v>70</v>
      </c>
      <c r="T25" s="68">
        <v>16</v>
      </c>
      <c r="U25" s="68">
        <v>11</v>
      </c>
      <c r="V25" s="68" t="s">
        <v>1671</v>
      </c>
      <c r="W25" s="68"/>
      <c r="X25" s="68"/>
      <c r="Y25" s="68"/>
      <c r="Z25" s="68"/>
      <c r="AA25" s="69">
        <v>42591</v>
      </c>
    </row>
    <row r="26" spans="1:27" x14ac:dyDescent="0.15">
      <c r="A26" s="68">
        <v>23</v>
      </c>
      <c r="B26" s="68">
        <v>23</v>
      </c>
      <c r="C26" s="299">
        <v>8</v>
      </c>
      <c r="D26" s="299">
        <v>8</v>
      </c>
      <c r="E26" s="68"/>
      <c r="F26" s="68" t="s">
        <v>138</v>
      </c>
      <c r="G26" s="218" t="s">
        <v>265</v>
      </c>
      <c r="H26" s="218" t="s">
        <v>3495</v>
      </c>
      <c r="I26" s="68">
        <v>57407627</v>
      </c>
      <c r="J26" s="327" t="s">
        <v>3730</v>
      </c>
      <c r="K26" s="68" t="s">
        <v>144</v>
      </c>
      <c r="L26" s="68" t="s">
        <v>3496</v>
      </c>
      <c r="M26" s="68" t="s">
        <v>3497</v>
      </c>
      <c r="N26" s="68" t="s">
        <v>390</v>
      </c>
      <c r="O26" s="68" t="s">
        <v>253</v>
      </c>
      <c r="P26" s="68">
        <v>90</v>
      </c>
      <c r="Q26" s="68">
        <v>7</v>
      </c>
      <c r="R26" s="68">
        <v>140</v>
      </c>
      <c r="S26" s="68">
        <v>70</v>
      </c>
      <c r="T26" s="68">
        <v>18</v>
      </c>
      <c r="U26" s="68">
        <v>11</v>
      </c>
      <c r="V26" s="68" t="s">
        <v>1671</v>
      </c>
      <c r="W26" s="68"/>
      <c r="X26" s="68"/>
      <c r="Y26" s="68"/>
      <c r="Z26" s="68"/>
      <c r="AA26" s="69">
        <v>42591</v>
      </c>
    </row>
    <row r="27" spans="1:27" ht="14.25" customHeight="1" x14ac:dyDescent="0.15">
      <c r="A27" s="68">
        <v>24</v>
      </c>
      <c r="B27" s="68">
        <v>24</v>
      </c>
      <c r="C27" s="299">
        <v>8</v>
      </c>
      <c r="D27" s="299">
        <v>9</v>
      </c>
      <c r="E27" s="68"/>
      <c r="F27" s="68" t="s">
        <v>138</v>
      </c>
      <c r="G27" s="218" t="s">
        <v>265</v>
      </c>
      <c r="H27" s="218" t="s">
        <v>3498</v>
      </c>
      <c r="I27" s="68">
        <v>57407627</v>
      </c>
      <c r="J27" s="327" t="s">
        <v>3730</v>
      </c>
      <c r="K27" s="68" t="s">
        <v>144</v>
      </c>
      <c r="L27" s="68" t="s">
        <v>3496</v>
      </c>
      <c r="M27" s="68" t="s">
        <v>3497</v>
      </c>
      <c r="N27" s="68" t="s">
        <v>390</v>
      </c>
      <c r="O27" s="68" t="s">
        <v>253</v>
      </c>
      <c r="P27" s="68">
        <v>100</v>
      </c>
      <c r="Q27" s="68">
        <v>6</v>
      </c>
      <c r="R27" s="68">
        <v>140</v>
      </c>
      <c r="S27" s="68">
        <v>62</v>
      </c>
      <c r="T27" s="68">
        <v>18</v>
      </c>
      <c r="U27" s="68">
        <v>11</v>
      </c>
      <c r="V27" s="68" t="s">
        <v>3499</v>
      </c>
      <c r="W27" s="68"/>
      <c r="X27" s="68"/>
      <c r="Y27" s="68"/>
      <c r="Z27" s="68"/>
      <c r="AA27" s="69">
        <v>42591</v>
      </c>
    </row>
    <row r="28" spans="1:27" ht="14.25" customHeight="1" x14ac:dyDescent="0.15">
      <c r="A28" s="68">
        <v>25</v>
      </c>
      <c r="B28" s="220">
        <v>25</v>
      </c>
      <c r="C28" s="300">
        <v>8</v>
      </c>
      <c r="D28" s="300">
        <v>6</v>
      </c>
      <c r="E28" s="220"/>
      <c r="F28" s="220" t="s">
        <v>3500</v>
      </c>
      <c r="G28" s="219" t="s">
        <v>153</v>
      </c>
      <c r="H28" s="219" t="s">
        <v>3501</v>
      </c>
      <c r="I28" s="220">
        <v>57401427</v>
      </c>
      <c r="J28" s="336" t="s">
        <v>3725</v>
      </c>
      <c r="K28" s="68" t="s">
        <v>144</v>
      </c>
      <c r="L28" s="68" t="s">
        <v>972</v>
      </c>
      <c r="M28" s="68"/>
      <c r="N28" s="68" t="s">
        <v>3494</v>
      </c>
      <c r="O28" s="68" t="s">
        <v>791</v>
      </c>
      <c r="P28" s="68">
        <v>48.2</v>
      </c>
      <c r="Q28" s="68">
        <v>3</v>
      </c>
      <c r="R28" s="68">
        <v>132</v>
      </c>
      <c r="S28" s="68">
        <v>69</v>
      </c>
      <c r="T28" s="68">
        <v>16</v>
      </c>
      <c r="U28" s="68">
        <v>10</v>
      </c>
      <c r="V28" s="68"/>
      <c r="W28" s="68" t="s">
        <v>504</v>
      </c>
      <c r="X28" s="68"/>
      <c r="Y28" s="68"/>
      <c r="Z28" s="68"/>
      <c r="AA28" s="69">
        <v>42592</v>
      </c>
    </row>
    <row r="29" spans="1:27" ht="14.25" customHeight="1" x14ac:dyDescent="0.15">
      <c r="A29" s="68">
        <v>26</v>
      </c>
      <c r="B29" s="68">
        <v>26</v>
      </c>
      <c r="C29" s="299">
        <v>7</v>
      </c>
      <c r="D29" s="299">
        <v>28</v>
      </c>
      <c r="E29" s="68"/>
      <c r="F29" s="68" t="s">
        <v>3500</v>
      </c>
      <c r="G29" s="219" t="s">
        <v>151</v>
      </c>
      <c r="H29" s="219" t="s">
        <v>3502</v>
      </c>
      <c r="I29" s="68">
        <v>57402422</v>
      </c>
      <c r="J29" s="327" t="s">
        <v>3726</v>
      </c>
      <c r="K29" s="68" t="s">
        <v>3503</v>
      </c>
      <c r="L29" s="68" t="s">
        <v>3504</v>
      </c>
      <c r="M29" s="68"/>
      <c r="N29" s="68" t="s">
        <v>390</v>
      </c>
      <c r="O29" s="68" t="s">
        <v>253</v>
      </c>
      <c r="P29" s="68">
        <v>90</v>
      </c>
      <c r="Q29" s="68">
        <v>10</v>
      </c>
      <c r="R29" s="68">
        <v>145</v>
      </c>
      <c r="S29" s="68">
        <v>75</v>
      </c>
      <c r="T29" s="68">
        <v>19</v>
      </c>
      <c r="U29" s="68">
        <v>13</v>
      </c>
      <c r="V29" s="68" t="s">
        <v>2189</v>
      </c>
      <c r="W29" s="68"/>
      <c r="X29" s="68"/>
      <c r="Y29" s="68"/>
      <c r="Z29" s="68"/>
      <c r="AA29" s="69">
        <v>42594</v>
      </c>
    </row>
    <row r="30" spans="1:27" ht="14.25" customHeight="1" x14ac:dyDescent="0.15">
      <c r="A30" s="68">
        <v>27</v>
      </c>
      <c r="B30" s="68">
        <v>27</v>
      </c>
      <c r="C30" s="299">
        <v>8</v>
      </c>
      <c r="D30" s="299">
        <v>4</v>
      </c>
      <c r="E30" s="68"/>
      <c r="F30" s="68" t="s">
        <v>138</v>
      </c>
      <c r="G30" s="219" t="s">
        <v>149</v>
      </c>
      <c r="H30" s="219" t="s">
        <v>3505</v>
      </c>
      <c r="I30" s="68">
        <v>57406677</v>
      </c>
      <c r="J30" s="335" t="s">
        <v>3731</v>
      </c>
      <c r="K30" s="68"/>
      <c r="L30" s="68"/>
      <c r="M30" s="68" t="s">
        <v>3506</v>
      </c>
      <c r="N30" s="68" t="s">
        <v>390</v>
      </c>
      <c r="O30" s="68" t="s">
        <v>253</v>
      </c>
      <c r="P30" s="68">
        <v>100</v>
      </c>
      <c r="Q30" s="68">
        <v>7</v>
      </c>
      <c r="R30" s="68">
        <v>152</v>
      </c>
      <c r="S30" s="68">
        <v>78</v>
      </c>
      <c r="T30" s="68">
        <v>17</v>
      </c>
      <c r="U30" s="68">
        <v>13</v>
      </c>
      <c r="V30" s="68" t="s">
        <v>143</v>
      </c>
      <c r="W30" s="68"/>
      <c r="X30" s="68"/>
      <c r="Y30" s="68"/>
      <c r="Z30" s="68"/>
      <c r="AA30" s="69">
        <v>42594</v>
      </c>
    </row>
    <row r="31" spans="1:27" ht="14.25" customHeight="1" x14ac:dyDescent="0.15">
      <c r="A31" s="68">
        <v>28</v>
      </c>
      <c r="B31" s="68">
        <v>28</v>
      </c>
      <c r="C31" s="299">
        <v>8</v>
      </c>
      <c r="D31" s="299">
        <v>4</v>
      </c>
      <c r="E31" s="68"/>
      <c r="F31" s="68" t="s">
        <v>3500</v>
      </c>
      <c r="G31" s="218" t="s">
        <v>151</v>
      </c>
      <c r="H31" s="218" t="s">
        <v>3507</v>
      </c>
      <c r="I31" s="68">
        <v>57402427</v>
      </c>
      <c r="J31" s="327" t="s">
        <v>3722</v>
      </c>
      <c r="K31" s="68" t="s">
        <v>144</v>
      </c>
      <c r="L31" s="68" t="s">
        <v>3496</v>
      </c>
      <c r="M31" s="68"/>
      <c r="N31" s="68" t="s">
        <v>390</v>
      </c>
      <c r="O31" s="68" t="s">
        <v>253</v>
      </c>
      <c r="P31" s="68">
        <v>80</v>
      </c>
      <c r="Q31" s="68">
        <v>10</v>
      </c>
      <c r="R31" s="68">
        <v>145</v>
      </c>
      <c r="S31" s="68">
        <v>80</v>
      </c>
      <c r="T31" s="68">
        <v>19</v>
      </c>
      <c r="U31" s="68">
        <v>13</v>
      </c>
      <c r="V31" s="68" t="s">
        <v>3508</v>
      </c>
      <c r="W31" s="68"/>
      <c r="X31" s="68"/>
      <c r="Y31" s="68"/>
      <c r="Z31" s="68"/>
      <c r="AA31" s="69">
        <v>42594</v>
      </c>
    </row>
    <row r="32" spans="1:27" ht="14.25" customHeight="1" x14ac:dyDescent="0.15">
      <c r="A32" s="68">
        <v>29</v>
      </c>
      <c r="B32" s="68">
        <v>29</v>
      </c>
      <c r="C32" s="299">
        <v>8</v>
      </c>
      <c r="D32" s="299">
        <v>4</v>
      </c>
      <c r="E32" s="68"/>
      <c r="F32" s="68" t="s">
        <v>136</v>
      </c>
      <c r="G32" s="218" t="s">
        <v>150</v>
      </c>
      <c r="H32" s="218" t="s">
        <v>3509</v>
      </c>
      <c r="I32" s="68">
        <v>57400422</v>
      </c>
      <c r="J32" s="327" t="s">
        <v>3732</v>
      </c>
      <c r="K32" s="68"/>
      <c r="L32" s="68"/>
      <c r="M32" s="68" t="s">
        <v>3510</v>
      </c>
      <c r="N32" s="68" t="s">
        <v>390</v>
      </c>
      <c r="O32" s="68" t="s">
        <v>253</v>
      </c>
      <c r="P32" s="68">
        <v>113</v>
      </c>
      <c r="Q32" s="68">
        <v>6</v>
      </c>
      <c r="R32" s="68">
        <v>138</v>
      </c>
      <c r="S32" s="68">
        <v>73</v>
      </c>
      <c r="T32" s="68">
        <v>19</v>
      </c>
      <c r="U32" s="68">
        <v>12</v>
      </c>
      <c r="V32" s="68" t="s">
        <v>1589</v>
      </c>
      <c r="W32" s="68"/>
      <c r="X32" s="68"/>
      <c r="Y32" s="68"/>
      <c r="Z32" s="68"/>
      <c r="AA32" s="69">
        <v>42594</v>
      </c>
    </row>
    <row r="33" spans="1:27" ht="14.25" customHeight="1" x14ac:dyDescent="0.15">
      <c r="A33" s="68">
        <v>30</v>
      </c>
      <c r="B33" s="220">
        <v>30</v>
      </c>
      <c r="C33" s="300">
        <v>8</v>
      </c>
      <c r="D33" s="300">
        <v>1</v>
      </c>
      <c r="E33" s="220"/>
      <c r="F33" s="220" t="s">
        <v>137</v>
      </c>
      <c r="G33" s="219" t="s">
        <v>154</v>
      </c>
      <c r="H33" s="218" t="s">
        <v>3511</v>
      </c>
      <c r="I33" s="220">
        <v>57404772</v>
      </c>
      <c r="J33" s="336" t="s">
        <v>3733</v>
      </c>
      <c r="K33" s="68" t="s">
        <v>144</v>
      </c>
      <c r="L33" s="68"/>
      <c r="M33" s="68"/>
      <c r="N33" s="68" t="s">
        <v>390</v>
      </c>
      <c r="O33" s="68" t="s">
        <v>253</v>
      </c>
      <c r="P33" s="68">
        <v>100</v>
      </c>
      <c r="Q33" s="68">
        <v>5</v>
      </c>
      <c r="R33" s="68">
        <v>130</v>
      </c>
      <c r="S33" s="68">
        <v>70</v>
      </c>
      <c r="T33" s="68">
        <v>16</v>
      </c>
      <c r="U33" s="68">
        <v>11</v>
      </c>
      <c r="V33" s="68" t="s">
        <v>2028</v>
      </c>
      <c r="W33" s="68"/>
      <c r="X33" s="68"/>
      <c r="Y33" s="68"/>
      <c r="Z33" s="68"/>
      <c r="AA33" s="69">
        <v>42598</v>
      </c>
    </row>
    <row r="34" spans="1:27" ht="14.25" customHeight="1" x14ac:dyDescent="0.15">
      <c r="A34" s="68">
        <v>31</v>
      </c>
      <c r="B34" s="220">
        <v>31</v>
      </c>
      <c r="C34" s="300">
        <v>8</v>
      </c>
      <c r="D34" s="300">
        <v>6</v>
      </c>
      <c r="E34" s="220"/>
      <c r="F34" s="220" t="s">
        <v>137</v>
      </c>
      <c r="G34" s="219" t="s">
        <v>463</v>
      </c>
      <c r="H34" s="219" t="s">
        <v>3512</v>
      </c>
      <c r="I34" s="220">
        <v>57403522</v>
      </c>
      <c r="J34" s="336" t="s">
        <v>3715</v>
      </c>
      <c r="K34" s="68" t="s">
        <v>144</v>
      </c>
      <c r="L34" s="68"/>
      <c r="M34" s="68" t="s">
        <v>287</v>
      </c>
      <c r="N34" s="68" t="s">
        <v>390</v>
      </c>
      <c r="O34" s="68" t="s">
        <v>253</v>
      </c>
      <c r="P34" s="68">
        <v>75</v>
      </c>
      <c r="Q34" s="68">
        <v>5</v>
      </c>
      <c r="R34" s="68">
        <v>120</v>
      </c>
      <c r="S34" s="68">
        <v>80</v>
      </c>
      <c r="T34" s="68">
        <v>19.5</v>
      </c>
      <c r="U34" s="68">
        <v>12.5</v>
      </c>
      <c r="V34" s="68" t="s">
        <v>3497</v>
      </c>
      <c r="W34" s="68"/>
      <c r="X34" s="68"/>
      <c r="Y34" s="68"/>
      <c r="Z34" s="68"/>
      <c r="AA34" s="69">
        <v>42598</v>
      </c>
    </row>
    <row r="35" spans="1:27" ht="14.25" customHeight="1" x14ac:dyDescent="0.15">
      <c r="A35" s="68">
        <v>32</v>
      </c>
      <c r="B35" s="220">
        <v>32</v>
      </c>
      <c r="C35" s="300">
        <v>8</v>
      </c>
      <c r="D35" s="300">
        <v>7</v>
      </c>
      <c r="E35" s="220"/>
      <c r="F35" s="220" t="s">
        <v>137</v>
      </c>
      <c r="G35" s="219" t="s">
        <v>368</v>
      </c>
      <c r="H35" s="219" t="s">
        <v>3513</v>
      </c>
      <c r="I35" s="220">
        <v>57404522</v>
      </c>
      <c r="J35" s="336" t="s">
        <v>3734</v>
      </c>
      <c r="K35" s="68" t="s">
        <v>144</v>
      </c>
      <c r="L35" s="68"/>
      <c r="M35" s="68"/>
      <c r="N35" s="68" t="s">
        <v>390</v>
      </c>
      <c r="O35" s="68" t="s">
        <v>253</v>
      </c>
      <c r="P35" s="68">
        <v>130</v>
      </c>
      <c r="Q35" s="68">
        <v>6</v>
      </c>
      <c r="R35" s="68">
        <v>150</v>
      </c>
      <c r="S35" s="68">
        <v>80</v>
      </c>
      <c r="T35" s="68">
        <v>17</v>
      </c>
      <c r="U35" s="68">
        <v>12</v>
      </c>
      <c r="V35" s="68" t="s">
        <v>3497</v>
      </c>
      <c r="W35" s="68"/>
      <c r="X35" s="68"/>
      <c r="Y35" s="68"/>
      <c r="Z35" s="68"/>
      <c r="AA35" s="69">
        <v>42598</v>
      </c>
    </row>
    <row r="36" spans="1:27" ht="14.25" customHeight="1" x14ac:dyDescent="0.15">
      <c r="A36" s="68">
        <v>33</v>
      </c>
      <c r="B36" s="220">
        <v>33</v>
      </c>
      <c r="C36" s="300">
        <v>8</v>
      </c>
      <c r="D36" s="300">
        <v>13</v>
      </c>
      <c r="E36" s="220"/>
      <c r="F36" s="220" t="s">
        <v>138</v>
      </c>
      <c r="G36" s="219" t="s">
        <v>70</v>
      </c>
      <c r="H36" s="218" t="s">
        <v>3514</v>
      </c>
      <c r="I36" s="220">
        <v>58400622</v>
      </c>
      <c r="J36" s="337" t="s">
        <v>3735</v>
      </c>
      <c r="K36" s="68"/>
      <c r="L36" s="68"/>
      <c r="M36" s="68" t="s">
        <v>3515</v>
      </c>
      <c r="N36" s="68" t="s">
        <v>390</v>
      </c>
      <c r="O36" s="68" t="s">
        <v>253</v>
      </c>
      <c r="P36" s="68">
        <v>125</v>
      </c>
      <c r="Q36" s="68">
        <v>11</v>
      </c>
      <c r="R36" s="68">
        <v>150</v>
      </c>
      <c r="S36" s="68">
        <v>60</v>
      </c>
      <c r="T36" s="68">
        <v>15</v>
      </c>
      <c r="U36" s="68">
        <v>12</v>
      </c>
      <c r="V36" s="68" t="s">
        <v>1589</v>
      </c>
      <c r="W36" s="68"/>
      <c r="X36" s="68"/>
      <c r="Y36" s="68"/>
      <c r="Z36" s="68"/>
      <c r="AA36" s="69">
        <v>42598</v>
      </c>
    </row>
    <row r="37" spans="1:27" ht="14.25" customHeight="1" x14ac:dyDescent="0.15">
      <c r="A37" s="68">
        <v>34</v>
      </c>
      <c r="B37" s="220">
        <v>34</v>
      </c>
      <c r="C37" s="300">
        <v>7</v>
      </c>
      <c r="D37" s="300">
        <v>31</v>
      </c>
      <c r="E37" s="220"/>
      <c r="F37" s="220" t="s">
        <v>3516</v>
      </c>
      <c r="G37" s="219" t="s">
        <v>260</v>
      </c>
      <c r="H37" s="218" t="s">
        <v>3517</v>
      </c>
      <c r="I37" s="220">
        <v>57401672</v>
      </c>
      <c r="J37" s="336" t="s">
        <v>3736</v>
      </c>
      <c r="K37" s="68" t="s">
        <v>3518</v>
      </c>
      <c r="L37" s="68" t="s">
        <v>3496</v>
      </c>
      <c r="M37" s="68"/>
      <c r="N37" s="68" t="s">
        <v>390</v>
      </c>
      <c r="O37" s="68" t="s">
        <v>253</v>
      </c>
      <c r="P37" s="68">
        <v>70</v>
      </c>
      <c r="Q37" s="68">
        <v>4</v>
      </c>
      <c r="R37" s="68">
        <v>150</v>
      </c>
      <c r="S37" s="68">
        <v>70</v>
      </c>
      <c r="T37" s="68">
        <v>16</v>
      </c>
      <c r="U37" s="68">
        <v>10</v>
      </c>
      <c r="V37" s="68" t="s">
        <v>2514</v>
      </c>
      <c r="W37" s="68"/>
      <c r="X37" s="68"/>
      <c r="Y37" s="68"/>
      <c r="Z37" s="68"/>
      <c r="AA37" s="69">
        <v>42599</v>
      </c>
    </row>
    <row r="38" spans="1:27" ht="14.25" customHeight="1" x14ac:dyDescent="0.15">
      <c r="A38" s="68">
        <v>35</v>
      </c>
      <c r="B38" s="68">
        <v>35</v>
      </c>
      <c r="C38" s="299">
        <v>8</v>
      </c>
      <c r="D38" s="299">
        <v>12</v>
      </c>
      <c r="E38" s="68"/>
      <c r="F38" s="68" t="s">
        <v>3516</v>
      </c>
      <c r="G38" s="68" t="s">
        <v>260</v>
      </c>
      <c r="H38" s="68" t="s">
        <v>3519</v>
      </c>
      <c r="I38" s="68">
        <v>58401777</v>
      </c>
      <c r="J38" s="327" t="s">
        <v>3737</v>
      </c>
      <c r="K38" s="68" t="s">
        <v>144</v>
      </c>
      <c r="L38" s="68" t="s">
        <v>3496</v>
      </c>
      <c r="M38" s="68"/>
      <c r="N38" s="68" t="s">
        <v>390</v>
      </c>
      <c r="O38" s="68" t="s">
        <v>253</v>
      </c>
      <c r="P38" s="68">
        <v>70</v>
      </c>
      <c r="Q38" s="68">
        <v>6</v>
      </c>
      <c r="R38" s="68">
        <v>130</v>
      </c>
      <c r="S38" s="68">
        <v>80</v>
      </c>
      <c r="T38" s="68">
        <v>18</v>
      </c>
      <c r="U38" s="68">
        <v>12</v>
      </c>
      <c r="V38" s="68" t="s">
        <v>1941</v>
      </c>
      <c r="W38" s="68"/>
      <c r="X38" s="68"/>
      <c r="Y38" s="68"/>
      <c r="Z38" s="68"/>
      <c r="AA38" s="69">
        <v>42599</v>
      </c>
    </row>
    <row r="39" spans="1:27" ht="14.25" customHeight="1" x14ac:dyDescent="0.15">
      <c r="A39" s="327">
        <v>36</v>
      </c>
      <c r="B39" s="68">
        <v>36</v>
      </c>
      <c r="C39" s="299">
        <v>7</v>
      </c>
      <c r="D39" s="299">
        <v>29</v>
      </c>
      <c r="E39" s="68"/>
      <c r="F39" s="68" t="s">
        <v>136</v>
      </c>
      <c r="G39" s="68" t="s">
        <v>153</v>
      </c>
      <c r="H39" s="68" t="s">
        <v>3501</v>
      </c>
      <c r="I39" s="68">
        <v>57401427</v>
      </c>
      <c r="J39" s="327" t="s">
        <v>3725</v>
      </c>
      <c r="K39" s="68"/>
      <c r="L39" s="68"/>
      <c r="M39" s="68" t="s">
        <v>3520</v>
      </c>
      <c r="N39" s="68" t="s">
        <v>390</v>
      </c>
      <c r="O39" s="68" t="s">
        <v>253</v>
      </c>
      <c r="P39" s="68">
        <v>138.30000000000001</v>
      </c>
      <c r="Q39" s="68">
        <v>7</v>
      </c>
      <c r="R39" s="68">
        <v>172</v>
      </c>
      <c r="S39" s="68">
        <v>96</v>
      </c>
      <c r="T39" s="68">
        <v>20</v>
      </c>
      <c r="U39" s="68">
        <v>14</v>
      </c>
      <c r="V39" s="68" t="s">
        <v>1845</v>
      </c>
      <c r="W39" s="68"/>
      <c r="X39" s="68"/>
      <c r="Y39" s="68"/>
      <c r="Z39" s="68"/>
      <c r="AA39" s="69">
        <v>42600</v>
      </c>
    </row>
    <row r="40" spans="1:27" x14ac:dyDescent="0.15">
      <c r="A40" s="68">
        <v>37</v>
      </c>
      <c r="B40" s="68">
        <v>37</v>
      </c>
      <c r="C40" s="299">
        <v>8</v>
      </c>
      <c r="D40" s="299">
        <v>4</v>
      </c>
      <c r="E40" s="68"/>
      <c r="F40" s="68" t="s">
        <v>136</v>
      </c>
      <c r="G40" s="68" t="s">
        <v>153</v>
      </c>
      <c r="H40" s="68" t="s">
        <v>795</v>
      </c>
      <c r="I40" s="68">
        <v>57401422</v>
      </c>
      <c r="J40" s="327" t="s">
        <v>3720</v>
      </c>
      <c r="K40" s="68"/>
      <c r="L40" s="68"/>
      <c r="M40" s="68" t="s">
        <v>3515</v>
      </c>
      <c r="N40" s="68" t="s">
        <v>390</v>
      </c>
      <c r="O40" s="68" t="s">
        <v>253</v>
      </c>
      <c r="P40" s="68">
        <v>111.6</v>
      </c>
      <c r="Q40" s="68">
        <v>7</v>
      </c>
      <c r="R40" s="68">
        <v>153</v>
      </c>
      <c r="S40" s="68">
        <v>77</v>
      </c>
      <c r="T40" s="68">
        <v>20</v>
      </c>
      <c r="U40" s="68">
        <v>12</v>
      </c>
      <c r="V40" s="68"/>
      <c r="W40" s="68"/>
      <c r="X40" s="68"/>
      <c r="Y40" s="68"/>
      <c r="Z40" s="68"/>
      <c r="AA40" s="69">
        <v>42600</v>
      </c>
    </row>
    <row r="41" spans="1:27" x14ac:dyDescent="0.15">
      <c r="A41" s="68">
        <v>38</v>
      </c>
      <c r="B41" s="68">
        <v>38</v>
      </c>
      <c r="C41" s="299">
        <v>8</v>
      </c>
      <c r="D41" s="299">
        <v>6</v>
      </c>
      <c r="E41" s="68"/>
      <c r="F41" s="68" t="s">
        <v>136</v>
      </c>
      <c r="G41" s="68" t="s">
        <v>160</v>
      </c>
      <c r="H41" s="68" t="s">
        <v>1578</v>
      </c>
      <c r="I41" s="68">
        <v>57400322</v>
      </c>
      <c r="J41" s="327" t="s">
        <v>3727</v>
      </c>
      <c r="K41" s="222"/>
      <c r="L41" s="68"/>
      <c r="M41" s="68" t="s">
        <v>3521</v>
      </c>
      <c r="N41" s="68" t="s">
        <v>390</v>
      </c>
      <c r="O41" s="68" t="s">
        <v>253</v>
      </c>
      <c r="P41" s="68">
        <v>110</v>
      </c>
      <c r="Q41" s="68">
        <v>10</v>
      </c>
      <c r="R41" s="68">
        <v>165</v>
      </c>
      <c r="S41" s="68">
        <v>75</v>
      </c>
      <c r="T41" s="68">
        <v>18</v>
      </c>
      <c r="U41" s="68">
        <v>12.5</v>
      </c>
      <c r="V41" s="68"/>
      <c r="W41" s="68"/>
      <c r="X41" s="68"/>
      <c r="Y41" s="68"/>
      <c r="Z41" s="68"/>
      <c r="AA41" s="69">
        <v>42600</v>
      </c>
    </row>
    <row r="42" spans="1:27" x14ac:dyDescent="0.15">
      <c r="A42" s="68">
        <v>39</v>
      </c>
      <c r="B42" s="68">
        <v>39</v>
      </c>
      <c r="C42" s="299">
        <v>8</v>
      </c>
      <c r="D42" s="299">
        <v>9</v>
      </c>
      <c r="E42" s="68"/>
      <c r="F42" s="68" t="s">
        <v>137</v>
      </c>
      <c r="G42" s="68" t="s">
        <v>368</v>
      </c>
      <c r="H42" s="68" t="s">
        <v>3522</v>
      </c>
      <c r="I42" s="68">
        <v>57404522</v>
      </c>
      <c r="J42" s="327" t="s">
        <v>3734</v>
      </c>
      <c r="K42" s="222" t="s">
        <v>144</v>
      </c>
      <c r="L42" s="68"/>
      <c r="M42" s="68"/>
      <c r="N42" s="68" t="s">
        <v>390</v>
      </c>
      <c r="O42" s="68" t="s">
        <v>253</v>
      </c>
      <c r="P42" s="68">
        <v>115</v>
      </c>
      <c r="Q42" s="68">
        <v>6</v>
      </c>
      <c r="R42" s="68">
        <v>120</v>
      </c>
      <c r="S42" s="68">
        <v>60</v>
      </c>
      <c r="T42" s="68">
        <v>16</v>
      </c>
      <c r="U42" s="68">
        <v>12</v>
      </c>
      <c r="V42" s="68" t="s">
        <v>3497</v>
      </c>
      <c r="W42" s="68"/>
      <c r="X42" s="68"/>
      <c r="Y42" s="68"/>
      <c r="Z42" s="68"/>
      <c r="AA42" s="69">
        <v>42600</v>
      </c>
    </row>
    <row r="43" spans="1:27" x14ac:dyDescent="0.15">
      <c r="A43" s="68">
        <v>40</v>
      </c>
      <c r="B43" s="68">
        <v>40</v>
      </c>
      <c r="C43" s="299">
        <v>8</v>
      </c>
      <c r="D43" s="299">
        <v>14</v>
      </c>
      <c r="E43" s="68"/>
      <c r="F43" s="68" t="s">
        <v>138</v>
      </c>
      <c r="G43" s="68" t="s">
        <v>70</v>
      </c>
      <c r="H43" s="68" t="s">
        <v>3523</v>
      </c>
      <c r="I43" s="68">
        <v>58400722</v>
      </c>
      <c r="J43" s="327" t="s">
        <v>3738</v>
      </c>
      <c r="K43" s="222" t="s">
        <v>3524</v>
      </c>
      <c r="L43" s="68" t="s">
        <v>3506</v>
      </c>
      <c r="M43" s="68"/>
      <c r="N43" s="68" t="s">
        <v>390</v>
      </c>
      <c r="O43" s="68" t="s">
        <v>253</v>
      </c>
      <c r="P43" s="68">
        <v>107</v>
      </c>
      <c r="Q43" s="68">
        <v>5</v>
      </c>
      <c r="R43" s="68">
        <v>135</v>
      </c>
      <c r="S43" s="68">
        <v>70</v>
      </c>
      <c r="T43" s="68">
        <v>18</v>
      </c>
      <c r="U43" s="68">
        <v>13</v>
      </c>
      <c r="V43" s="68" t="s">
        <v>1671</v>
      </c>
      <c r="W43" s="68"/>
      <c r="X43" s="68"/>
      <c r="Y43" s="68"/>
      <c r="Z43" s="68"/>
      <c r="AA43" s="69">
        <v>42600</v>
      </c>
    </row>
    <row r="44" spans="1:27" x14ac:dyDescent="0.15">
      <c r="A44" s="68">
        <v>41</v>
      </c>
      <c r="B44" s="68">
        <v>41</v>
      </c>
      <c r="C44" s="299">
        <v>8</v>
      </c>
      <c r="D44" s="299">
        <v>9</v>
      </c>
      <c r="E44" s="68"/>
      <c r="F44" s="68" t="s">
        <v>142</v>
      </c>
      <c r="G44" s="68" t="s">
        <v>299</v>
      </c>
      <c r="H44" s="68" t="s">
        <v>3525</v>
      </c>
      <c r="I44" s="68">
        <v>58413472</v>
      </c>
      <c r="J44" s="327" t="s">
        <v>3724</v>
      </c>
      <c r="K44" s="222" t="s">
        <v>144</v>
      </c>
      <c r="L44" s="68" t="s">
        <v>3496</v>
      </c>
      <c r="M44" s="68"/>
      <c r="N44" s="68" t="s">
        <v>3494</v>
      </c>
      <c r="O44" s="68" t="s">
        <v>791</v>
      </c>
      <c r="P44" s="68">
        <v>30</v>
      </c>
      <c r="Q44" s="68">
        <v>2</v>
      </c>
      <c r="R44" s="68">
        <v>92</v>
      </c>
      <c r="S44" s="68">
        <v>45</v>
      </c>
      <c r="T44" s="68">
        <v>12</v>
      </c>
      <c r="U44" s="68">
        <v>8</v>
      </c>
      <c r="V44" s="68" t="s">
        <v>3526</v>
      </c>
      <c r="W44" s="68" t="s">
        <v>504</v>
      </c>
      <c r="X44" s="68"/>
      <c r="Y44" s="68"/>
      <c r="Z44" s="68"/>
      <c r="AA44" s="69">
        <v>42605</v>
      </c>
    </row>
    <row r="45" spans="1:27" x14ac:dyDescent="0.15">
      <c r="A45" s="68">
        <v>42</v>
      </c>
      <c r="B45" s="68">
        <v>42</v>
      </c>
      <c r="C45" s="299">
        <v>8</v>
      </c>
      <c r="D45" s="299">
        <v>9</v>
      </c>
      <c r="E45" s="68"/>
      <c r="F45" s="68" t="s">
        <v>142</v>
      </c>
      <c r="G45" s="68" t="s">
        <v>299</v>
      </c>
      <c r="H45" s="68" t="s">
        <v>3527</v>
      </c>
      <c r="I45" s="68">
        <v>58413427</v>
      </c>
      <c r="J45" s="327" t="s">
        <v>3739</v>
      </c>
      <c r="K45" s="222" t="s">
        <v>144</v>
      </c>
      <c r="L45" s="68" t="s">
        <v>3496</v>
      </c>
      <c r="M45" s="68"/>
      <c r="N45" s="68" t="s">
        <v>3494</v>
      </c>
      <c r="O45" s="68" t="s">
        <v>791</v>
      </c>
      <c r="P45" s="68">
        <v>65</v>
      </c>
      <c r="Q45" s="68">
        <v>4</v>
      </c>
      <c r="R45" s="68">
        <v>118</v>
      </c>
      <c r="S45" s="68">
        <v>51</v>
      </c>
      <c r="T45" s="68">
        <v>14</v>
      </c>
      <c r="U45" s="68">
        <v>10</v>
      </c>
      <c r="V45" s="68" t="s">
        <v>143</v>
      </c>
      <c r="W45" s="68" t="s">
        <v>504</v>
      </c>
      <c r="X45" s="68"/>
      <c r="Y45" s="68"/>
      <c r="Z45" s="68"/>
      <c r="AA45" s="69">
        <v>42605</v>
      </c>
    </row>
    <row r="46" spans="1:27" x14ac:dyDescent="0.15">
      <c r="A46" s="68">
        <v>43</v>
      </c>
      <c r="B46" s="68">
        <v>43</v>
      </c>
      <c r="C46" s="299">
        <v>8</v>
      </c>
      <c r="D46" s="299">
        <v>19</v>
      </c>
      <c r="E46" s="68"/>
      <c r="F46" s="68" t="s">
        <v>138</v>
      </c>
      <c r="G46" s="68" t="s">
        <v>70</v>
      </c>
      <c r="H46" s="68" t="s">
        <v>3528</v>
      </c>
      <c r="I46" s="68">
        <v>58401572</v>
      </c>
      <c r="J46" s="327" t="s">
        <v>3740</v>
      </c>
      <c r="K46" s="222" t="s">
        <v>3529</v>
      </c>
      <c r="L46" s="68"/>
      <c r="M46" s="68"/>
      <c r="N46" s="68" t="s">
        <v>390</v>
      </c>
      <c r="O46" s="68" t="s">
        <v>253</v>
      </c>
      <c r="P46" s="68">
        <v>11</v>
      </c>
      <c r="Q46" s="68">
        <v>1</v>
      </c>
      <c r="R46" s="68">
        <v>75</v>
      </c>
      <c r="S46" s="68">
        <v>33</v>
      </c>
      <c r="T46" s="68">
        <v>9</v>
      </c>
      <c r="U46" s="68">
        <v>7</v>
      </c>
      <c r="V46" s="68" t="s">
        <v>3530</v>
      </c>
      <c r="W46" s="68"/>
      <c r="X46" s="68"/>
      <c r="Y46" s="68"/>
      <c r="Z46" s="68"/>
      <c r="AA46" s="69">
        <v>42605</v>
      </c>
    </row>
    <row r="47" spans="1:27" x14ac:dyDescent="0.15">
      <c r="A47" s="68">
        <v>44</v>
      </c>
      <c r="B47" s="68">
        <v>44</v>
      </c>
      <c r="C47" s="299">
        <v>8</v>
      </c>
      <c r="D47" s="299">
        <v>19</v>
      </c>
      <c r="E47" s="68"/>
      <c r="F47" s="68" t="s">
        <v>138</v>
      </c>
      <c r="G47" s="68" t="s">
        <v>70</v>
      </c>
      <c r="H47" s="68" t="s">
        <v>3528</v>
      </c>
      <c r="I47" s="68">
        <v>58401572</v>
      </c>
      <c r="J47" s="327" t="s">
        <v>3740</v>
      </c>
      <c r="K47" s="222" t="s">
        <v>3529</v>
      </c>
      <c r="L47" s="68"/>
      <c r="M47" s="68"/>
      <c r="N47" s="68" t="s">
        <v>390</v>
      </c>
      <c r="O47" s="68" t="s">
        <v>791</v>
      </c>
      <c r="P47" s="68">
        <v>68</v>
      </c>
      <c r="Q47" s="68">
        <v>5</v>
      </c>
      <c r="R47" s="68">
        <v>131</v>
      </c>
      <c r="S47" s="68">
        <v>53</v>
      </c>
      <c r="T47" s="68">
        <v>11</v>
      </c>
      <c r="U47" s="68">
        <v>10</v>
      </c>
      <c r="V47" s="68" t="s">
        <v>3530</v>
      </c>
      <c r="W47" s="68"/>
      <c r="X47" s="68"/>
      <c r="Y47" s="68"/>
      <c r="Z47" s="68"/>
      <c r="AA47" s="69">
        <v>42605</v>
      </c>
    </row>
    <row r="48" spans="1:27" x14ac:dyDescent="0.15">
      <c r="A48" s="327">
        <v>45</v>
      </c>
      <c r="B48" s="68">
        <v>45</v>
      </c>
      <c r="C48" s="299">
        <v>8</v>
      </c>
      <c r="D48" s="299">
        <v>22</v>
      </c>
      <c r="E48" s="68"/>
      <c r="F48" s="68" t="s">
        <v>138</v>
      </c>
      <c r="G48" s="68" t="s">
        <v>70</v>
      </c>
      <c r="H48" s="68" t="s">
        <v>3531</v>
      </c>
      <c r="I48" s="68">
        <v>58400672</v>
      </c>
      <c r="J48" s="327" t="s">
        <v>3741</v>
      </c>
      <c r="K48" s="222" t="s">
        <v>3532</v>
      </c>
      <c r="L48" s="68"/>
      <c r="M48" s="68"/>
      <c r="N48" s="68" t="s">
        <v>390</v>
      </c>
      <c r="O48" s="68" t="s">
        <v>253</v>
      </c>
      <c r="P48" s="68">
        <v>128</v>
      </c>
      <c r="Q48" s="68">
        <v>8</v>
      </c>
      <c r="R48" s="68">
        <v>158</v>
      </c>
      <c r="S48" s="68">
        <v>53</v>
      </c>
      <c r="T48" s="68">
        <v>16</v>
      </c>
      <c r="U48" s="68">
        <v>12</v>
      </c>
      <c r="V48" s="68" t="s">
        <v>1941</v>
      </c>
      <c r="W48" s="68"/>
      <c r="X48" s="68"/>
      <c r="Y48" s="68"/>
      <c r="Z48" s="68"/>
      <c r="AA48" s="69">
        <v>42605</v>
      </c>
    </row>
    <row r="49" spans="1:27" x14ac:dyDescent="0.15">
      <c r="A49" s="68">
        <v>46</v>
      </c>
      <c r="B49" s="68">
        <v>46</v>
      </c>
      <c r="C49" s="299">
        <v>8</v>
      </c>
      <c r="D49" s="299">
        <v>14</v>
      </c>
      <c r="E49" s="68"/>
      <c r="F49" s="68" t="s">
        <v>136</v>
      </c>
      <c r="G49" s="68" t="s">
        <v>151</v>
      </c>
      <c r="H49" s="68" t="s">
        <v>3533</v>
      </c>
      <c r="I49" s="68">
        <v>57402522</v>
      </c>
      <c r="J49" s="327" t="s">
        <v>3742</v>
      </c>
      <c r="K49" s="68" t="s">
        <v>3534</v>
      </c>
      <c r="L49" s="68"/>
      <c r="M49" s="68" t="s">
        <v>3506</v>
      </c>
      <c r="N49" s="68" t="s">
        <v>390</v>
      </c>
      <c r="O49" s="68" t="s">
        <v>791</v>
      </c>
      <c r="P49" s="68">
        <v>45</v>
      </c>
      <c r="Q49" s="68">
        <v>5</v>
      </c>
      <c r="R49" s="68">
        <v>120</v>
      </c>
      <c r="S49" s="68">
        <v>60</v>
      </c>
      <c r="T49" s="68">
        <v>16</v>
      </c>
      <c r="U49" s="68">
        <v>10</v>
      </c>
      <c r="V49" s="68" t="s">
        <v>3535</v>
      </c>
      <c r="W49" s="68"/>
      <c r="X49" s="68"/>
      <c r="Y49" s="68"/>
      <c r="Z49" s="68"/>
      <c r="AA49" s="69">
        <v>42606</v>
      </c>
    </row>
    <row r="50" spans="1:27" x14ac:dyDescent="0.15">
      <c r="A50" s="68">
        <v>47</v>
      </c>
      <c r="B50" s="68">
        <v>47</v>
      </c>
      <c r="C50" s="299">
        <v>8</v>
      </c>
      <c r="D50" s="299">
        <v>15</v>
      </c>
      <c r="E50" s="68"/>
      <c r="F50" s="68" t="s">
        <v>136</v>
      </c>
      <c r="G50" s="68" t="s">
        <v>151</v>
      </c>
      <c r="H50" s="68" t="s">
        <v>3536</v>
      </c>
      <c r="I50" s="68">
        <v>57402422</v>
      </c>
      <c r="J50" s="327" t="s">
        <v>3726</v>
      </c>
      <c r="K50" s="68" t="s">
        <v>3503</v>
      </c>
      <c r="L50" s="68" t="s">
        <v>3504</v>
      </c>
      <c r="M50" s="68"/>
      <c r="N50" s="68" t="s">
        <v>390</v>
      </c>
      <c r="O50" s="68" t="s">
        <v>791</v>
      </c>
      <c r="P50" s="68">
        <v>40</v>
      </c>
      <c r="Q50" s="68">
        <v>4</v>
      </c>
      <c r="R50" s="68">
        <v>115</v>
      </c>
      <c r="S50" s="68">
        <v>60</v>
      </c>
      <c r="T50" s="68">
        <v>15</v>
      </c>
      <c r="U50" s="68">
        <v>9</v>
      </c>
      <c r="V50" s="68" t="s">
        <v>2189</v>
      </c>
      <c r="W50" s="68"/>
      <c r="X50" s="68"/>
      <c r="Y50" s="68"/>
      <c r="Z50" s="68"/>
      <c r="AA50" s="69">
        <v>42606</v>
      </c>
    </row>
    <row r="51" spans="1:27" x14ac:dyDescent="0.15">
      <c r="A51" s="68">
        <v>48</v>
      </c>
      <c r="B51" s="68">
        <v>48</v>
      </c>
      <c r="C51" s="299">
        <v>8</v>
      </c>
      <c r="D51" s="299">
        <v>22</v>
      </c>
      <c r="E51" s="68"/>
      <c r="F51" s="68" t="s">
        <v>138</v>
      </c>
      <c r="G51" s="68" t="s">
        <v>70</v>
      </c>
      <c r="H51" s="68" t="s">
        <v>3537</v>
      </c>
      <c r="I51" s="68">
        <v>57407772</v>
      </c>
      <c r="J51" s="327" t="s">
        <v>3714</v>
      </c>
      <c r="K51" s="68"/>
      <c r="L51" s="68"/>
      <c r="M51" s="68" t="s">
        <v>3506</v>
      </c>
      <c r="N51" s="68" t="s">
        <v>390</v>
      </c>
      <c r="O51" s="68" t="s">
        <v>253</v>
      </c>
      <c r="P51" s="68">
        <v>78</v>
      </c>
      <c r="Q51" s="68">
        <v>5</v>
      </c>
      <c r="R51" s="68">
        <v>140</v>
      </c>
      <c r="S51" s="68">
        <v>80</v>
      </c>
      <c r="T51" s="68">
        <v>16</v>
      </c>
      <c r="U51" s="68">
        <v>10</v>
      </c>
      <c r="V51" s="68" t="s">
        <v>3538</v>
      </c>
      <c r="W51" s="68"/>
      <c r="X51" s="68"/>
      <c r="Y51" s="68"/>
      <c r="Z51" s="68"/>
      <c r="AA51" s="69">
        <v>42606</v>
      </c>
    </row>
    <row r="52" spans="1:27" x14ac:dyDescent="0.15">
      <c r="A52" s="68">
        <v>49</v>
      </c>
      <c r="B52" s="68">
        <v>49</v>
      </c>
      <c r="C52" s="299">
        <v>8</v>
      </c>
      <c r="D52" s="299">
        <v>12</v>
      </c>
      <c r="E52" s="68"/>
      <c r="F52" s="68" t="s">
        <v>137</v>
      </c>
      <c r="G52" s="68" t="s">
        <v>601</v>
      </c>
      <c r="H52" s="68" t="s">
        <v>3539</v>
      </c>
      <c r="I52" s="68">
        <v>57405627</v>
      </c>
      <c r="J52" s="327" t="s">
        <v>3716</v>
      </c>
      <c r="K52" s="68" t="s">
        <v>3540</v>
      </c>
      <c r="L52" s="68"/>
      <c r="M52" s="68"/>
      <c r="N52" s="68" t="s">
        <v>390</v>
      </c>
      <c r="O52" s="68" t="s">
        <v>253</v>
      </c>
      <c r="P52" s="68">
        <v>75</v>
      </c>
      <c r="Q52" s="68">
        <v>5</v>
      </c>
      <c r="R52" s="68">
        <v>133</v>
      </c>
      <c r="S52" s="68">
        <v>43</v>
      </c>
      <c r="T52" s="68">
        <v>18</v>
      </c>
      <c r="U52" s="68">
        <v>10</v>
      </c>
      <c r="V52" s="68" t="s">
        <v>3541</v>
      </c>
      <c r="W52" s="68"/>
      <c r="X52" s="68"/>
      <c r="Y52" s="68"/>
      <c r="Z52" s="68"/>
      <c r="AA52" s="69">
        <v>42608</v>
      </c>
    </row>
    <row r="53" spans="1:27" x14ac:dyDescent="0.15">
      <c r="A53" s="68">
        <v>50</v>
      </c>
      <c r="B53" s="68">
        <v>50</v>
      </c>
      <c r="C53" s="299">
        <v>8</v>
      </c>
      <c r="D53" s="299">
        <v>17</v>
      </c>
      <c r="E53" s="68"/>
      <c r="F53" s="68" t="s">
        <v>137</v>
      </c>
      <c r="G53" s="68" t="s">
        <v>601</v>
      </c>
      <c r="H53" s="68" t="s">
        <v>3542</v>
      </c>
      <c r="I53" s="68">
        <v>57405672</v>
      </c>
      <c r="J53" s="327" t="s">
        <v>3743</v>
      </c>
      <c r="K53" s="68" t="s">
        <v>3504</v>
      </c>
      <c r="L53" s="68"/>
      <c r="M53" s="68"/>
      <c r="N53" s="68" t="s">
        <v>390</v>
      </c>
      <c r="O53" s="68" t="s">
        <v>791</v>
      </c>
      <c r="P53" s="68">
        <v>75</v>
      </c>
      <c r="Q53" s="68">
        <v>6</v>
      </c>
      <c r="R53" s="68">
        <v>130</v>
      </c>
      <c r="S53" s="68">
        <v>70</v>
      </c>
      <c r="T53" s="68">
        <v>16</v>
      </c>
      <c r="U53" s="68">
        <v>10</v>
      </c>
      <c r="V53" s="68" t="s">
        <v>2284</v>
      </c>
      <c r="W53" s="68"/>
      <c r="X53" s="68"/>
      <c r="Y53" s="68"/>
      <c r="Z53" s="68"/>
      <c r="AA53" s="69">
        <v>42608</v>
      </c>
    </row>
    <row r="54" spans="1:27" x14ac:dyDescent="0.15">
      <c r="A54" s="68">
        <v>51</v>
      </c>
      <c r="B54" s="68">
        <v>51</v>
      </c>
      <c r="C54" s="299">
        <v>8</v>
      </c>
      <c r="D54" s="299">
        <v>26</v>
      </c>
      <c r="E54" s="68"/>
      <c r="F54" s="68" t="s">
        <v>138</v>
      </c>
      <c r="G54" s="68" t="s">
        <v>70</v>
      </c>
      <c r="H54" s="68" t="s">
        <v>792</v>
      </c>
      <c r="I54" s="68">
        <v>58401522</v>
      </c>
      <c r="J54" s="327" t="s">
        <v>3721</v>
      </c>
      <c r="K54" s="68" t="s">
        <v>3543</v>
      </c>
      <c r="L54" s="68"/>
      <c r="M54" s="68"/>
      <c r="N54" s="68" t="s">
        <v>390</v>
      </c>
      <c r="O54" s="68" t="s">
        <v>253</v>
      </c>
      <c r="P54" s="68">
        <v>99</v>
      </c>
      <c r="Q54" s="68">
        <v>7</v>
      </c>
      <c r="R54" s="68">
        <v>137</v>
      </c>
      <c r="S54" s="68">
        <v>64</v>
      </c>
      <c r="T54" s="68">
        <v>17</v>
      </c>
      <c r="U54" s="68">
        <v>11</v>
      </c>
      <c r="V54" s="68" t="s">
        <v>3544</v>
      </c>
      <c r="W54" s="68"/>
      <c r="X54" s="68"/>
      <c r="Y54" s="68"/>
      <c r="Z54" s="68"/>
      <c r="AA54" s="69">
        <v>42611</v>
      </c>
    </row>
    <row r="55" spans="1:27" x14ac:dyDescent="0.15">
      <c r="A55" s="68">
        <v>52</v>
      </c>
      <c r="B55" s="68">
        <v>52</v>
      </c>
      <c r="C55" s="299">
        <v>8</v>
      </c>
      <c r="D55" s="299">
        <v>27</v>
      </c>
      <c r="E55" s="68"/>
      <c r="F55" s="68" t="s">
        <v>138</v>
      </c>
      <c r="G55" s="68" t="s">
        <v>70</v>
      </c>
      <c r="H55" s="68" t="s">
        <v>3545</v>
      </c>
      <c r="I55" s="68">
        <v>58400672</v>
      </c>
      <c r="J55" s="327" t="s">
        <v>3741</v>
      </c>
      <c r="K55" s="68" t="s">
        <v>3546</v>
      </c>
      <c r="L55" s="68"/>
      <c r="M55" s="68"/>
      <c r="N55" s="68" t="s">
        <v>390</v>
      </c>
      <c r="O55" s="68" t="s">
        <v>253</v>
      </c>
      <c r="P55" s="68">
        <v>123</v>
      </c>
      <c r="Q55" s="68">
        <v>8</v>
      </c>
      <c r="R55" s="68">
        <v>150</v>
      </c>
      <c r="S55" s="68">
        <v>70</v>
      </c>
      <c r="T55" s="68">
        <v>16</v>
      </c>
      <c r="U55" s="68">
        <v>12</v>
      </c>
      <c r="V55" s="68" t="s">
        <v>1941</v>
      </c>
      <c r="W55" s="68"/>
      <c r="X55" s="68"/>
      <c r="Y55" s="68"/>
      <c r="Z55" s="68"/>
      <c r="AA55" s="69">
        <v>42611</v>
      </c>
    </row>
    <row r="56" spans="1:27" x14ac:dyDescent="0.15">
      <c r="A56" s="68">
        <v>53</v>
      </c>
      <c r="B56" s="68">
        <v>53</v>
      </c>
      <c r="C56" s="299">
        <v>7</v>
      </c>
      <c r="D56" s="299">
        <v>13</v>
      </c>
      <c r="E56" s="68"/>
      <c r="F56" s="68" t="s">
        <v>136</v>
      </c>
      <c r="G56" s="68" t="s">
        <v>151</v>
      </c>
      <c r="H56" s="68" t="s">
        <v>3547</v>
      </c>
      <c r="I56" s="68">
        <v>57402527</v>
      </c>
      <c r="J56" s="327" t="s">
        <v>3744</v>
      </c>
      <c r="K56" s="68" t="s">
        <v>3548</v>
      </c>
      <c r="L56" s="68"/>
      <c r="M56" s="68"/>
      <c r="N56" s="68" t="s">
        <v>390</v>
      </c>
      <c r="O56" s="68" t="s">
        <v>253</v>
      </c>
      <c r="P56" s="68">
        <v>80</v>
      </c>
      <c r="Q56" s="68">
        <v>7</v>
      </c>
      <c r="R56" s="68">
        <v>130</v>
      </c>
      <c r="S56" s="68">
        <v>75</v>
      </c>
      <c r="T56" s="68">
        <v>20</v>
      </c>
      <c r="U56" s="68">
        <v>11</v>
      </c>
      <c r="V56" s="68" t="s">
        <v>143</v>
      </c>
      <c r="W56" s="68" t="s">
        <v>504</v>
      </c>
      <c r="X56" s="68"/>
      <c r="Y56" s="68"/>
      <c r="Z56" s="68"/>
      <c r="AA56" s="69">
        <v>42570</v>
      </c>
    </row>
    <row r="57" spans="1:27" x14ac:dyDescent="0.15">
      <c r="A57" s="68">
        <v>54</v>
      </c>
      <c r="B57" s="68">
        <v>54</v>
      </c>
      <c r="C57" s="299">
        <v>8</v>
      </c>
      <c r="D57" s="299">
        <v>30</v>
      </c>
      <c r="E57" s="68"/>
      <c r="F57" s="68" t="s">
        <v>138</v>
      </c>
      <c r="G57" s="68" t="s">
        <v>265</v>
      </c>
      <c r="H57" s="68" t="s">
        <v>3549</v>
      </c>
      <c r="I57" s="68">
        <v>57406577</v>
      </c>
      <c r="J57" s="327" t="s">
        <v>3745</v>
      </c>
      <c r="K57" s="68" t="s">
        <v>144</v>
      </c>
      <c r="L57" s="68" t="s">
        <v>3496</v>
      </c>
      <c r="M57" s="68"/>
      <c r="N57" s="68" t="s">
        <v>390</v>
      </c>
      <c r="O57" s="68" t="s">
        <v>253</v>
      </c>
      <c r="P57" s="68">
        <v>90</v>
      </c>
      <c r="Q57" s="68">
        <v>6</v>
      </c>
      <c r="R57" s="68">
        <v>110</v>
      </c>
      <c r="S57" s="68">
        <v>50</v>
      </c>
      <c r="T57" s="68">
        <v>20</v>
      </c>
      <c r="U57" s="68">
        <v>11</v>
      </c>
      <c r="V57" s="68" t="s">
        <v>3550</v>
      </c>
      <c r="W57" s="68"/>
      <c r="X57" s="68"/>
      <c r="Y57" s="68"/>
      <c r="Z57" s="68"/>
    </row>
    <row r="58" spans="1:27" x14ac:dyDescent="0.15">
      <c r="A58" s="68">
        <v>55</v>
      </c>
      <c r="B58" s="68">
        <v>55</v>
      </c>
      <c r="C58" s="299">
        <v>9</v>
      </c>
      <c r="D58" s="299">
        <v>2</v>
      </c>
      <c r="E58" s="68"/>
      <c r="F58" s="68" t="s">
        <v>138</v>
      </c>
      <c r="G58" s="68" t="s">
        <v>70</v>
      </c>
      <c r="H58" s="68" t="s">
        <v>3551</v>
      </c>
      <c r="I58" s="68">
        <v>58400672</v>
      </c>
      <c r="J58" s="327" t="s">
        <v>3741</v>
      </c>
      <c r="K58" s="68" t="s">
        <v>285</v>
      </c>
      <c r="L58" s="68"/>
      <c r="M58" s="68"/>
      <c r="N58" s="68" t="s">
        <v>390</v>
      </c>
      <c r="O58" s="68" t="s">
        <v>791</v>
      </c>
      <c r="P58" s="68">
        <v>76</v>
      </c>
      <c r="Q58" s="68">
        <v>7</v>
      </c>
      <c r="R58" s="68">
        <v>125</v>
      </c>
      <c r="S58" s="68">
        <v>54</v>
      </c>
      <c r="T58" s="68">
        <v>13</v>
      </c>
      <c r="U58" s="68">
        <v>10</v>
      </c>
      <c r="V58" s="68" t="s">
        <v>3552</v>
      </c>
      <c r="W58" s="68"/>
      <c r="X58" s="68"/>
      <c r="Y58" s="68"/>
      <c r="Z58" s="68"/>
    </row>
    <row r="59" spans="1:27" x14ac:dyDescent="0.15">
      <c r="A59" s="68">
        <v>56</v>
      </c>
      <c r="B59" s="68">
        <v>56</v>
      </c>
      <c r="C59" s="299">
        <v>9</v>
      </c>
      <c r="D59" s="299">
        <v>4</v>
      </c>
      <c r="E59" s="68"/>
      <c r="F59" s="68" t="s">
        <v>136</v>
      </c>
      <c r="G59" s="68" t="s">
        <v>153</v>
      </c>
      <c r="H59" s="68" t="s">
        <v>795</v>
      </c>
      <c r="I59" s="68">
        <v>57401427</v>
      </c>
      <c r="J59" s="327" t="s">
        <v>3725</v>
      </c>
      <c r="K59" s="68" t="s">
        <v>28</v>
      </c>
      <c r="L59" s="68"/>
      <c r="M59" s="68"/>
      <c r="N59" s="68" t="s">
        <v>390</v>
      </c>
      <c r="O59" s="68" t="s">
        <v>791</v>
      </c>
      <c r="P59" s="68">
        <v>14</v>
      </c>
      <c r="Q59" s="68">
        <v>1</v>
      </c>
      <c r="R59" s="68">
        <v>88</v>
      </c>
      <c r="S59" s="68">
        <v>43</v>
      </c>
      <c r="T59" s="68">
        <v>10</v>
      </c>
      <c r="U59" s="68">
        <v>7</v>
      </c>
      <c r="V59" s="68" t="s">
        <v>143</v>
      </c>
      <c r="W59" s="68"/>
      <c r="X59" s="68"/>
      <c r="Y59" s="68"/>
      <c r="Z59" s="68"/>
    </row>
    <row r="60" spans="1:27" x14ac:dyDescent="0.15">
      <c r="A60" s="68">
        <v>57</v>
      </c>
      <c r="B60" s="68">
        <v>57</v>
      </c>
      <c r="C60" s="299">
        <v>9</v>
      </c>
      <c r="D60" s="299">
        <v>6</v>
      </c>
      <c r="E60" s="68"/>
      <c r="F60" s="68" t="s">
        <v>138</v>
      </c>
      <c r="G60" s="68" t="s">
        <v>149</v>
      </c>
      <c r="H60" s="68" t="s">
        <v>3553</v>
      </c>
      <c r="I60" s="68">
        <v>57406622</v>
      </c>
      <c r="J60" s="327" t="s">
        <v>3746</v>
      </c>
      <c r="K60" s="68" t="s">
        <v>326</v>
      </c>
      <c r="L60" s="68"/>
      <c r="M60" s="68"/>
      <c r="N60" s="68" t="s">
        <v>390</v>
      </c>
      <c r="O60" s="68" t="s">
        <v>253</v>
      </c>
      <c r="P60" s="68">
        <v>100</v>
      </c>
      <c r="Q60" s="68">
        <v>8</v>
      </c>
      <c r="R60" s="68">
        <v>150</v>
      </c>
      <c r="S60" s="68">
        <v>77</v>
      </c>
      <c r="T60" s="68">
        <v>20</v>
      </c>
      <c r="U60" s="68">
        <v>13</v>
      </c>
      <c r="V60" s="68" t="s">
        <v>3497</v>
      </c>
      <c r="W60" s="68"/>
      <c r="X60" s="68"/>
      <c r="Y60" s="68"/>
      <c r="Z60" s="68"/>
    </row>
    <row r="61" spans="1:27" x14ac:dyDescent="0.15">
      <c r="A61" s="68">
        <v>58</v>
      </c>
      <c r="B61" s="68">
        <v>58</v>
      </c>
      <c r="C61" s="299">
        <v>9</v>
      </c>
      <c r="D61" s="299">
        <v>7</v>
      </c>
      <c r="E61" s="68"/>
      <c r="F61" s="68" t="s">
        <v>138</v>
      </c>
      <c r="G61" s="68" t="s">
        <v>149</v>
      </c>
      <c r="H61" s="68" t="s">
        <v>3554</v>
      </c>
      <c r="I61" s="68">
        <v>57406622</v>
      </c>
      <c r="J61" s="327" t="s">
        <v>3746</v>
      </c>
      <c r="K61" s="68" t="s">
        <v>3506</v>
      </c>
      <c r="L61" s="68"/>
      <c r="M61" s="68"/>
      <c r="N61" s="68" t="s">
        <v>390</v>
      </c>
      <c r="O61" s="68" t="s">
        <v>253</v>
      </c>
      <c r="P61" s="68">
        <v>65</v>
      </c>
      <c r="Q61" s="68">
        <v>4</v>
      </c>
      <c r="R61" s="68">
        <v>120</v>
      </c>
      <c r="S61" s="68">
        <v>60</v>
      </c>
      <c r="T61" s="68">
        <v>16</v>
      </c>
      <c r="U61" s="68">
        <v>11</v>
      </c>
      <c r="V61" s="68" t="s">
        <v>1671</v>
      </c>
      <c r="W61" s="68"/>
      <c r="X61" s="68"/>
      <c r="Y61" s="68"/>
      <c r="Z61" s="68"/>
    </row>
    <row r="62" spans="1:27" x14ac:dyDescent="0.15">
      <c r="A62" s="68">
        <v>59</v>
      </c>
      <c r="B62" s="68">
        <v>59</v>
      </c>
      <c r="C62" s="299">
        <v>9</v>
      </c>
      <c r="D62" s="299">
        <v>1</v>
      </c>
      <c r="E62" s="68"/>
      <c r="F62" s="68" t="s">
        <v>137</v>
      </c>
      <c r="G62" s="68" t="s">
        <v>601</v>
      </c>
      <c r="H62" s="68" t="s">
        <v>3555</v>
      </c>
      <c r="I62" s="68">
        <v>57405672</v>
      </c>
      <c r="J62" s="327" t="s">
        <v>3743</v>
      </c>
      <c r="K62" s="68" t="s">
        <v>3504</v>
      </c>
      <c r="L62" s="68"/>
      <c r="M62" s="68"/>
      <c r="N62" s="68" t="s">
        <v>390</v>
      </c>
      <c r="O62" s="68" t="s">
        <v>253</v>
      </c>
      <c r="P62" s="68">
        <v>10</v>
      </c>
      <c r="Q62" s="68">
        <v>1</v>
      </c>
      <c r="R62" s="68">
        <v>50</v>
      </c>
      <c r="S62" s="68">
        <v>35</v>
      </c>
      <c r="T62" s="68">
        <v>8</v>
      </c>
      <c r="U62" s="68">
        <v>4</v>
      </c>
      <c r="V62" s="68" t="s">
        <v>2284</v>
      </c>
      <c r="W62" s="68"/>
      <c r="X62" s="68" t="s">
        <v>3492</v>
      </c>
      <c r="Y62" s="68"/>
      <c r="Z62" s="68"/>
    </row>
    <row r="63" spans="1:27" x14ac:dyDescent="0.15">
      <c r="A63" s="68">
        <v>60</v>
      </c>
      <c r="B63" s="68">
        <v>60</v>
      </c>
      <c r="C63" s="299">
        <v>9</v>
      </c>
      <c r="D63" s="299">
        <v>2</v>
      </c>
      <c r="E63" s="68"/>
      <c r="F63" s="68" t="s">
        <v>137</v>
      </c>
      <c r="G63" s="68" t="s">
        <v>601</v>
      </c>
      <c r="H63" s="68" t="s">
        <v>3556</v>
      </c>
      <c r="I63" s="68">
        <v>57405672</v>
      </c>
      <c r="J63" s="327" t="s">
        <v>3743</v>
      </c>
      <c r="K63" s="68" t="s">
        <v>3504</v>
      </c>
      <c r="L63" s="68"/>
      <c r="M63" s="68"/>
      <c r="N63" s="68" t="s">
        <v>390</v>
      </c>
      <c r="O63" s="68" t="s">
        <v>791</v>
      </c>
      <c r="P63" s="68">
        <v>80</v>
      </c>
      <c r="Q63" s="68">
        <v>5</v>
      </c>
      <c r="R63" s="68">
        <v>135</v>
      </c>
      <c r="S63" s="68">
        <v>54</v>
      </c>
      <c r="T63" s="68">
        <v>15</v>
      </c>
      <c r="U63" s="68">
        <v>10</v>
      </c>
      <c r="V63" s="68" t="s">
        <v>2284</v>
      </c>
      <c r="W63" s="68"/>
      <c r="X63" s="68"/>
      <c r="Y63" s="68"/>
      <c r="Z63" s="68"/>
    </row>
    <row r="64" spans="1:27" x14ac:dyDescent="0.15">
      <c r="A64" s="68">
        <v>61</v>
      </c>
      <c r="B64" s="68">
        <v>61</v>
      </c>
      <c r="C64" s="299">
        <v>8</v>
      </c>
      <c r="D64" s="299">
        <v>26</v>
      </c>
      <c r="E64" s="68"/>
      <c r="F64" s="68" t="s">
        <v>136</v>
      </c>
      <c r="G64" s="68" t="s">
        <v>153</v>
      </c>
      <c r="H64" s="68" t="s">
        <v>3557</v>
      </c>
      <c r="I64" s="68">
        <v>57401477</v>
      </c>
      <c r="J64" s="327" t="s">
        <v>3747</v>
      </c>
      <c r="K64" s="68" t="s">
        <v>28</v>
      </c>
      <c r="L64" s="68"/>
      <c r="M64" s="68"/>
      <c r="N64" s="68" t="s">
        <v>390</v>
      </c>
      <c r="O64" s="68" t="s">
        <v>791</v>
      </c>
      <c r="P64" s="68">
        <v>55</v>
      </c>
      <c r="Q64" s="68">
        <v>4</v>
      </c>
      <c r="R64" s="68">
        <v>141</v>
      </c>
      <c r="S64" s="68">
        <v>73</v>
      </c>
      <c r="T64" s="68">
        <v>17</v>
      </c>
      <c r="U64" s="68">
        <v>9</v>
      </c>
      <c r="V64" s="68" t="s">
        <v>3497</v>
      </c>
      <c r="W64" s="68"/>
      <c r="X64" s="68"/>
      <c r="Y64" s="68"/>
      <c r="Z64" s="68"/>
    </row>
    <row r="65" spans="1:26" x14ac:dyDescent="0.15">
      <c r="A65" s="68">
        <v>62</v>
      </c>
      <c r="B65" s="68">
        <v>62</v>
      </c>
      <c r="C65" s="299">
        <v>8</v>
      </c>
      <c r="D65" s="299">
        <v>27</v>
      </c>
      <c r="E65" s="68"/>
      <c r="F65" s="68" t="s">
        <v>136</v>
      </c>
      <c r="G65" s="68" t="s">
        <v>153</v>
      </c>
      <c r="H65" s="68" t="s">
        <v>3501</v>
      </c>
      <c r="I65" s="68">
        <v>57401427</v>
      </c>
      <c r="J65" s="327" t="s">
        <v>3725</v>
      </c>
      <c r="K65" s="68" t="s">
        <v>28</v>
      </c>
      <c r="L65" s="68"/>
      <c r="M65" s="68"/>
      <c r="N65" s="68" t="s">
        <v>390</v>
      </c>
      <c r="O65" s="68" t="s">
        <v>253</v>
      </c>
      <c r="P65" s="68">
        <v>65</v>
      </c>
      <c r="Q65" s="68">
        <v>5</v>
      </c>
      <c r="R65" s="68">
        <v>152</v>
      </c>
      <c r="S65" s="68">
        <v>79</v>
      </c>
      <c r="T65" s="68">
        <v>17</v>
      </c>
      <c r="U65" s="68">
        <v>11</v>
      </c>
      <c r="V65" s="68" t="s">
        <v>143</v>
      </c>
      <c r="W65" s="68" t="s">
        <v>504</v>
      </c>
      <c r="X65" s="68"/>
      <c r="Y65" s="68"/>
      <c r="Z65" s="68"/>
    </row>
    <row r="66" spans="1:26" x14ac:dyDescent="0.15">
      <c r="A66" s="68">
        <v>63</v>
      </c>
      <c r="B66" s="68">
        <v>63</v>
      </c>
      <c r="C66" s="299">
        <v>8</v>
      </c>
      <c r="D66" s="299">
        <v>19</v>
      </c>
      <c r="E66" s="68"/>
      <c r="F66" s="68" t="s">
        <v>3516</v>
      </c>
      <c r="G66" s="68" t="s">
        <v>260</v>
      </c>
      <c r="H66" s="68" t="s">
        <v>3558</v>
      </c>
      <c r="I66" s="68">
        <v>58402722</v>
      </c>
      <c r="J66" s="327" t="s">
        <v>3748</v>
      </c>
      <c r="K66" s="68" t="s">
        <v>144</v>
      </c>
      <c r="L66" s="68" t="s">
        <v>3559</v>
      </c>
      <c r="M66" s="68"/>
      <c r="N66" s="68" t="s">
        <v>390</v>
      </c>
      <c r="O66" s="68" t="s">
        <v>253</v>
      </c>
      <c r="P66" s="68">
        <v>97</v>
      </c>
      <c r="Q66" s="68">
        <v>7</v>
      </c>
      <c r="R66" s="68">
        <v>140</v>
      </c>
      <c r="S66" s="68">
        <v>80</v>
      </c>
      <c r="T66" s="68">
        <v>15</v>
      </c>
      <c r="U66" s="68">
        <v>12</v>
      </c>
      <c r="V66" s="68" t="s">
        <v>3560</v>
      </c>
      <c r="W66" s="68"/>
      <c r="X66" s="68"/>
      <c r="Y66" s="68"/>
      <c r="Z66" s="68"/>
    </row>
    <row r="67" spans="1:26" x14ac:dyDescent="0.15">
      <c r="A67" s="68">
        <v>64</v>
      </c>
      <c r="B67" s="68">
        <v>64</v>
      </c>
      <c r="C67" s="299">
        <v>8</v>
      </c>
      <c r="D67" s="299">
        <v>23</v>
      </c>
      <c r="E67" s="68"/>
      <c r="F67" s="68" t="s">
        <v>3516</v>
      </c>
      <c r="G67" s="68" t="s">
        <v>260</v>
      </c>
      <c r="H67" s="68" t="s">
        <v>3561</v>
      </c>
      <c r="I67" s="68">
        <v>58401627</v>
      </c>
      <c r="J67" s="327" t="s">
        <v>3749</v>
      </c>
      <c r="K67" s="68" t="s">
        <v>3562</v>
      </c>
      <c r="L67" s="68" t="s">
        <v>3563</v>
      </c>
      <c r="M67" s="68"/>
      <c r="N67" s="68" t="s">
        <v>390</v>
      </c>
      <c r="O67" s="68" t="s">
        <v>791</v>
      </c>
      <c r="P67" s="68">
        <v>70</v>
      </c>
      <c r="Q67" s="68">
        <v>4</v>
      </c>
      <c r="R67" s="68">
        <v>140</v>
      </c>
      <c r="S67" s="68">
        <v>70</v>
      </c>
      <c r="T67" s="68">
        <v>16</v>
      </c>
      <c r="U67" s="68">
        <v>10</v>
      </c>
      <c r="V67" s="68" t="s">
        <v>3564</v>
      </c>
      <c r="W67" s="68"/>
      <c r="X67" s="68"/>
      <c r="Y67" s="68"/>
      <c r="Z67" s="68"/>
    </row>
    <row r="68" spans="1:26" x14ac:dyDescent="0.15">
      <c r="A68" s="68">
        <v>65</v>
      </c>
      <c r="B68" s="68">
        <v>65</v>
      </c>
      <c r="C68" s="299">
        <v>8</v>
      </c>
      <c r="D68" s="299">
        <v>27</v>
      </c>
      <c r="E68" s="68"/>
      <c r="F68" s="68" t="s">
        <v>3516</v>
      </c>
      <c r="G68" s="68" t="s">
        <v>260</v>
      </c>
      <c r="H68" s="68" t="s">
        <v>3565</v>
      </c>
      <c r="I68" s="68">
        <v>58400772</v>
      </c>
      <c r="J68" s="327" t="s">
        <v>3750</v>
      </c>
      <c r="K68" s="68" t="s">
        <v>144</v>
      </c>
      <c r="L68" s="68" t="s">
        <v>3496</v>
      </c>
      <c r="M68" s="68"/>
      <c r="N68" s="68" t="s">
        <v>390</v>
      </c>
      <c r="O68" s="68" t="s">
        <v>791</v>
      </c>
      <c r="P68" s="68">
        <v>12</v>
      </c>
      <c r="Q68" s="68">
        <v>1</v>
      </c>
      <c r="R68" s="68">
        <v>70</v>
      </c>
      <c r="S68" s="68">
        <v>45</v>
      </c>
      <c r="T68" s="68">
        <v>10</v>
      </c>
      <c r="U68" s="68">
        <v>7</v>
      </c>
      <c r="V68" s="68" t="s">
        <v>3566</v>
      </c>
      <c r="W68" s="68"/>
      <c r="X68" s="68"/>
      <c r="Y68" s="68"/>
      <c r="Z68" s="68"/>
    </row>
    <row r="69" spans="1:26" x14ac:dyDescent="0.15">
      <c r="A69" s="68">
        <v>66</v>
      </c>
      <c r="B69" s="68">
        <v>66</v>
      </c>
      <c r="C69" s="299">
        <v>8</v>
      </c>
      <c r="D69" s="299">
        <v>27</v>
      </c>
      <c r="E69" s="68"/>
      <c r="F69" s="68" t="s">
        <v>3516</v>
      </c>
      <c r="G69" s="68" t="s">
        <v>260</v>
      </c>
      <c r="H69" s="68" t="s">
        <v>3565</v>
      </c>
      <c r="I69" s="68">
        <v>58400772</v>
      </c>
      <c r="J69" s="327" t="s">
        <v>3750</v>
      </c>
      <c r="K69" s="68" t="s">
        <v>144</v>
      </c>
      <c r="L69" s="68" t="s">
        <v>3496</v>
      </c>
      <c r="M69" s="68"/>
      <c r="N69" s="68" t="s">
        <v>390</v>
      </c>
      <c r="O69" s="68" t="s">
        <v>791</v>
      </c>
      <c r="P69" s="68">
        <v>65</v>
      </c>
      <c r="Q69" s="68">
        <v>4</v>
      </c>
      <c r="R69" s="68">
        <v>120</v>
      </c>
      <c r="S69" s="68">
        <v>65</v>
      </c>
      <c r="T69" s="68">
        <v>18</v>
      </c>
      <c r="U69" s="68">
        <v>10</v>
      </c>
      <c r="V69" s="68" t="s">
        <v>1671</v>
      </c>
      <c r="W69" s="68"/>
      <c r="X69" s="68"/>
      <c r="Y69" s="68"/>
      <c r="Z69" s="68"/>
    </row>
    <row r="70" spans="1:26" x14ac:dyDescent="0.15">
      <c r="A70" s="68">
        <v>67</v>
      </c>
      <c r="B70" s="68">
        <v>67</v>
      </c>
      <c r="C70" s="299">
        <v>8</v>
      </c>
      <c r="D70" s="299">
        <v>12</v>
      </c>
      <c r="E70" s="68"/>
      <c r="F70" s="68" t="s">
        <v>136</v>
      </c>
      <c r="G70" s="68" t="s">
        <v>150</v>
      </c>
      <c r="H70" s="68" t="s">
        <v>3567</v>
      </c>
      <c r="I70" s="68">
        <v>57400422</v>
      </c>
      <c r="J70" s="327" t="s">
        <v>3732</v>
      </c>
      <c r="K70" s="68"/>
      <c r="L70" s="68"/>
      <c r="M70" s="68" t="s">
        <v>3568</v>
      </c>
      <c r="N70" s="68" t="s">
        <v>390</v>
      </c>
      <c r="O70" s="68" t="s">
        <v>253</v>
      </c>
      <c r="P70" s="68">
        <v>98</v>
      </c>
      <c r="Q70" s="68">
        <v>6</v>
      </c>
      <c r="R70" s="68">
        <v>130</v>
      </c>
      <c r="S70" s="68">
        <v>65</v>
      </c>
      <c r="T70" s="68">
        <v>11</v>
      </c>
      <c r="U70" s="68">
        <v>16</v>
      </c>
      <c r="V70" s="68" t="s">
        <v>3569</v>
      </c>
      <c r="W70" s="68"/>
      <c r="X70" s="68"/>
      <c r="Y70" s="68"/>
      <c r="Z70" s="68"/>
    </row>
    <row r="71" spans="1:26" x14ac:dyDescent="0.15">
      <c r="A71" s="68">
        <v>68</v>
      </c>
      <c r="B71" s="68">
        <v>68</v>
      </c>
      <c r="C71" s="299">
        <v>8</v>
      </c>
      <c r="D71" s="299">
        <v>16</v>
      </c>
      <c r="E71" s="68"/>
      <c r="F71" s="68" t="s">
        <v>136</v>
      </c>
      <c r="G71" s="68" t="s">
        <v>150</v>
      </c>
      <c r="H71" s="68" t="s">
        <v>3570</v>
      </c>
      <c r="I71" s="68">
        <v>57400472</v>
      </c>
      <c r="J71" s="327" t="s">
        <v>3751</v>
      </c>
      <c r="K71" s="68" t="s">
        <v>144</v>
      </c>
      <c r="L71" s="68" t="s">
        <v>3563</v>
      </c>
      <c r="M71" s="68"/>
      <c r="N71" s="68" t="s">
        <v>390</v>
      </c>
      <c r="O71" s="68" t="s">
        <v>253</v>
      </c>
      <c r="P71" s="68">
        <v>77</v>
      </c>
      <c r="Q71" s="68">
        <v>5</v>
      </c>
      <c r="R71" s="68">
        <v>127</v>
      </c>
      <c r="S71" s="68">
        <v>70</v>
      </c>
      <c r="T71" s="68">
        <v>16</v>
      </c>
      <c r="U71" s="68">
        <v>10</v>
      </c>
      <c r="V71" s="68" t="s">
        <v>3571</v>
      </c>
      <c r="W71" s="68"/>
      <c r="X71" s="68"/>
      <c r="Y71" s="68"/>
      <c r="Z71" s="68"/>
    </row>
    <row r="72" spans="1:26" x14ac:dyDescent="0.15">
      <c r="A72" s="68">
        <v>69</v>
      </c>
      <c r="B72" s="68">
        <v>69</v>
      </c>
      <c r="C72" s="299">
        <v>9</v>
      </c>
      <c r="D72" s="299">
        <v>7</v>
      </c>
      <c r="E72" s="68"/>
      <c r="F72" s="68" t="s">
        <v>137</v>
      </c>
      <c r="G72" s="68" t="s">
        <v>152</v>
      </c>
      <c r="H72" s="68" t="s">
        <v>3572</v>
      </c>
      <c r="I72" s="68">
        <v>57405672</v>
      </c>
      <c r="J72" s="327" t="s">
        <v>3743</v>
      </c>
      <c r="K72" s="68" t="s">
        <v>3573</v>
      </c>
      <c r="L72" s="68"/>
      <c r="M72" s="68"/>
      <c r="N72" s="68" t="s">
        <v>390</v>
      </c>
      <c r="O72" s="68" t="s">
        <v>253</v>
      </c>
      <c r="P72" s="68">
        <v>100</v>
      </c>
      <c r="Q72" s="68">
        <v>6</v>
      </c>
      <c r="R72" s="68">
        <v>144</v>
      </c>
      <c r="S72" s="68">
        <v>54</v>
      </c>
      <c r="T72" s="68">
        <v>17</v>
      </c>
      <c r="U72" s="68">
        <v>12</v>
      </c>
      <c r="V72" s="68" t="s">
        <v>2284</v>
      </c>
      <c r="W72" s="68"/>
      <c r="X72" s="68"/>
      <c r="Y72" s="68"/>
      <c r="Z72" s="68"/>
    </row>
    <row r="73" spans="1:26" x14ac:dyDescent="0.15">
      <c r="A73" s="68">
        <v>70</v>
      </c>
      <c r="B73" s="68">
        <v>70</v>
      </c>
      <c r="C73" s="299">
        <v>9</v>
      </c>
      <c r="D73" s="299">
        <v>7</v>
      </c>
      <c r="E73" s="68"/>
      <c r="F73" s="68" t="s">
        <v>3516</v>
      </c>
      <c r="G73" s="68" t="s">
        <v>260</v>
      </c>
      <c r="H73" s="68" t="s">
        <v>3574</v>
      </c>
      <c r="I73" s="68">
        <v>58401627</v>
      </c>
      <c r="J73" s="327" t="s">
        <v>3749</v>
      </c>
      <c r="K73" s="68"/>
      <c r="L73" s="68"/>
      <c r="M73" s="68" t="s">
        <v>3575</v>
      </c>
      <c r="N73" s="68" t="s">
        <v>390</v>
      </c>
      <c r="O73" s="68" t="s">
        <v>791</v>
      </c>
      <c r="P73" s="68">
        <v>70</v>
      </c>
      <c r="Q73" s="68">
        <v>4</v>
      </c>
      <c r="R73" s="68">
        <v>125</v>
      </c>
      <c r="S73" s="68">
        <v>70</v>
      </c>
      <c r="T73" s="68">
        <v>15</v>
      </c>
      <c r="U73" s="68">
        <v>11</v>
      </c>
      <c r="V73" s="68" t="s">
        <v>3576</v>
      </c>
      <c r="W73" s="68"/>
      <c r="X73" s="68"/>
      <c r="Y73" s="68"/>
      <c r="Z73" s="68"/>
    </row>
    <row r="74" spans="1:26" x14ac:dyDescent="0.15">
      <c r="A74" s="68">
        <v>71</v>
      </c>
      <c r="B74" s="68">
        <v>71</v>
      </c>
      <c r="C74" s="299">
        <v>9</v>
      </c>
      <c r="D74" s="299">
        <v>12</v>
      </c>
      <c r="E74" s="68" t="s">
        <v>1657</v>
      </c>
      <c r="F74" s="68" t="s">
        <v>136</v>
      </c>
      <c r="G74" s="68" t="s">
        <v>153</v>
      </c>
      <c r="H74" s="68" t="s">
        <v>3577</v>
      </c>
      <c r="I74" s="68">
        <v>57401522</v>
      </c>
      <c r="J74" s="327" t="s">
        <v>3752</v>
      </c>
      <c r="K74" s="68" t="s">
        <v>144</v>
      </c>
      <c r="L74" s="68" t="s">
        <v>972</v>
      </c>
      <c r="M74" s="68"/>
      <c r="N74" s="68" t="s">
        <v>3494</v>
      </c>
      <c r="O74" s="68" t="s">
        <v>253</v>
      </c>
      <c r="P74" s="68">
        <v>20.5</v>
      </c>
      <c r="Q74" s="68">
        <v>1</v>
      </c>
      <c r="R74" s="68">
        <v>89</v>
      </c>
      <c r="S74" s="68">
        <v>45</v>
      </c>
      <c r="T74" s="68">
        <v>12</v>
      </c>
      <c r="U74" s="68">
        <v>8</v>
      </c>
      <c r="V74" s="68"/>
      <c r="W74" s="68" t="s">
        <v>504</v>
      </c>
      <c r="X74" s="68"/>
      <c r="Y74" s="68"/>
      <c r="Z74" s="68"/>
    </row>
    <row r="75" spans="1:26" x14ac:dyDescent="0.15">
      <c r="A75" s="68">
        <v>72</v>
      </c>
      <c r="B75" s="68">
        <v>72</v>
      </c>
      <c r="C75" s="299">
        <v>9</v>
      </c>
      <c r="D75" s="299">
        <v>16</v>
      </c>
      <c r="E75" s="68" t="s">
        <v>1635</v>
      </c>
      <c r="F75" s="68" t="s">
        <v>137</v>
      </c>
      <c r="G75" s="68" t="s">
        <v>368</v>
      </c>
      <c r="H75" s="68" t="s">
        <v>3578</v>
      </c>
      <c r="I75" s="68">
        <v>57403622</v>
      </c>
      <c r="J75" s="327" t="s">
        <v>3713</v>
      </c>
      <c r="K75" s="68" t="s">
        <v>144</v>
      </c>
      <c r="L75" s="68" t="s">
        <v>144</v>
      </c>
      <c r="M75" s="68"/>
      <c r="N75" s="68" t="s">
        <v>390</v>
      </c>
      <c r="O75" s="68" t="s">
        <v>791</v>
      </c>
      <c r="P75" s="68">
        <v>84</v>
      </c>
      <c r="Q75" s="68">
        <v>6</v>
      </c>
      <c r="R75" s="68">
        <v>120</v>
      </c>
      <c r="S75" s="68">
        <v>70</v>
      </c>
      <c r="T75" s="68">
        <v>14</v>
      </c>
      <c r="U75" s="68">
        <v>10</v>
      </c>
      <c r="V75" s="68"/>
      <c r="W75" s="68"/>
      <c r="X75" s="68"/>
      <c r="Y75" s="68"/>
      <c r="Z75" s="68"/>
    </row>
    <row r="76" spans="1:26" x14ac:dyDescent="0.15">
      <c r="A76" s="68">
        <v>73</v>
      </c>
      <c r="B76" s="68">
        <v>73</v>
      </c>
      <c r="C76" s="299">
        <v>9</v>
      </c>
      <c r="D76" s="299">
        <v>19</v>
      </c>
      <c r="E76" s="68" t="s">
        <v>1637</v>
      </c>
      <c r="F76" s="68" t="s">
        <v>137</v>
      </c>
      <c r="G76" s="68" t="s">
        <v>368</v>
      </c>
      <c r="H76" s="68" t="s">
        <v>3579</v>
      </c>
      <c r="I76" s="68">
        <v>57403572</v>
      </c>
      <c r="J76" s="327" t="s">
        <v>3753</v>
      </c>
      <c r="K76" s="68" t="s">
        <v>144</v>
      </c>
      <c r="L76" s="68" t="s">
        <v>2462</v>
      </c>
      <c r="M76" s="68"/>
      <c r="N76" s="68" t="s">
        <v>390</v>
      </c>
      <c r="O76" s="68" t="s">
        <v>791</v>
      </c>
      <c r="P76" s="68">
        <v>59</v>
      </c>
      <c r="Q76" s="68">
        <v>3</v>
      </c>
      <c r="R76" s="68">
        <v>125</v>
      </c>
      <c r="S76" s="68">
        <v>60</v>
      </c>
      <c r="T76" s="68">
        <v>12</v>
      </c>
      <c r="U76" s="68">
        <v>10</v>
      </c>
      <c r="V76" s="68"/>
      <c r="W76" s="68"/>
      <c r="X76" s="68"/>
      <c r="Y76" s="68"/>
      <c r="Z76" s="68"/>
    </row>
    <row r="77" spans="1:26" x14ac:dyDescent="0.15">
      <c r="A77" s="68">
        <v>74</v>
      </c>
      <c r="B77" s="68">
        <v>74</v>
      </c>
      <c r="C77" s="299">
        <v>9</v>
      </c>
      <c r="D77" s="299">
        <v>17</v>
      </c>
      <c r="E77" s="68" t="s">
        <v>2699</v>
      </c>
      <c r="F77" s="68" t="s">
        <v>138</v>
      </c>
      <c r="G77" s="68" t="s">
        <v>70</v>
      </c>
      <c r="H77" s="68" t="s">
        <v>3580</v>
      </c>
      <c r="I77" s="68">
        <v>58401522</v>
      </c>
      <c r="J77" s="327" t="s">
        <v>3721</v>
      </c>
      <c r="K77" s="68" t="s">
        <v>2462</v>
      </c>
      <c r="L77" s="68"/>
      <c r="M77" s="68"/>
      <c r="N77" s="68" t="s">
        <v>390</v>
      </c>
      <c r="O77" s="68" t="s">
        <v>791</v>
      </c>
      <c r="P77" s="68">
        <v>63</v>
      </c>
      <c r="Q77" s="68">
        <v>6</v>
      </c>
      <c r="R77" s="68">
        <v>137</v>
      </c>
      <c r="S77" s="68">
        <v>53</v>
      </c>
      <c r="T77" s="68">
        <v>13</v>
      </c>
      <c r="U77" s="68">
        <v>9.5</v>
      </c>
      <c r="V77" s="68" t="s">
        <v>2387</v>
      </c>
      <c r="W77" s="68"/>
      <c r="X77" s="68"/>
      <c r="Y77" s="68"/>
      <c r="Z77" s="68"/>
    </row>
    <row r="78" spans="1:26" x14ac:dyDescent="0.15">
      <c r="A78" s="68">
        <v>75</v>
      </c>
      <c r="B78" s="68">
        <v>75</v>
      </c>
      <c r="C78" s="299">
        <v>9</v>
      </c>
      <c r="D78" s="299">
        <v>20</v>
      </c>
      <c r="E78" s="68" t="s">
        <v>1721</v>
      </c>
      <c r="F78" s="68" t="s">
        <v>138</v>
      </c>
      <c r="G78" s="68" t="s">
        <v>70</v>
      </c>
      <c r="H78" s="68" t="s">
        <v>3581</v>
      </c>
      <c r="I78" s="68">
        <v>58400622</v>
      </c>
      <c r="J78" s="327" t="s">
        <v>3735</v>
      </c>
      <c r="K78" s="68" t="s">
        <v>3546</v>
      </c>
      <c r="L78" s="68"/>
      <c r="M78" s="68"/>
      <c r="N78" s="68" t="s">
        <v>390</v>
      </c>
      <c r="O78" s="68" t="s">
        <v>253</v>
      </c>
      <c r="P78" s="68">
        <v>68</v>
      </c>
      <c r="Q78" s="68">
        <v>5</v>
      </c>
      <c r="R78" s="68">
        <v>123</v>
      </c>
      <c r="S78" s="68">
        <v>53</v>
      </c>
      <c r="T78" s="68">
        <v>11</v>
      </c>
      <c r="U78" s="68">
        <v>9</v>
      </c>
      <c r="V78" s="68" t="s">
        <v>3582</v>
      </c>
      <c r="W78" s="68"/>
      <c r="X78" s="68"/>
      <c r="Y78" s="68"/>
      <c r="Z78" s="68"/>
    </row>
    <row r="79" spans="1:26" x14ac:dyDescent="0.15">
      <c r="A79" s="68">
        <v>76</v>
      </c>
      <c r="B79" s="68">
        <v>76</v>
      </c>
      <c r="C79" s="299">
        <v>9</v>
      </c>
      <c r="D79" s="299">
        <v>20</v>
      </c>
      <c r="E79" s="68" t="s">
        <v>1640</v>
      </c>
      <c r="F79" s="68" t="s">
        <v>138</v>
      </c>
      <c r="G79" s="68" t="s">
        <v>265</v>
      </c>
      <c r="H79" s="68" t="s">
        <v>3583</v>
      </c>
      <c r="I79" s="68">
        <v>57407522</v>
      </c>
      <c r="J79" s="327" t="s">
        <v>3754</v>
      </c>
      <c r="K79" s="68" t="s">
        <v>144</v>
      </c>
      <c r="L79" s="68" t="s">
        <v>3584</v>
      </c>
      <c r="M79" s="68"/>
      <c r="N79" s="68" t="s">
        <v>390</v>
      </c>
      <c r="O79" s="68" t="s">
        <v>253</v>
      </c>
      <c r="P79" s="68">
        <v>40</v>
      </c>
      <c r="Q79" s="68">
        <v>3</v>
      </c>
      <c r="R79" s="68">
        <v>100</v>
      </c>
      <c r="S79" s="68">
        <v>65</v>
      </c>
      <c r="T79" s="68">
        <v>15</v>
      </c>
      <c r="U79" s="68">
        <v>10</v>
      </c>
      <c r="V79" s="68"/>
      <c r="W79" s="68"/>
      <c r="X79" s="68"/>
      <c r="Y79" s="68"/>
      <c r="Z79" s="68"/>
    </row>
    <row r="80" spans="1:26" x14ac:dyDescent="0.15">
      <c r="A80" s="68">
        <v>77</v>
      </c>
      <c r="B80" s="68">
        <v>77</v>
      </c>
      <c r="C80" s="299">
        <v>9</v>
      </c>
      <c r="D80" s="299">
        <v>20</v>
      </c>
      <c r="E80" s="68" t="s">
        <v>1689</v>
      </c>
      <c r="F80" s="68" t="s">
        <v>138</v>
      </c>
      <c r="G80" s="68" t="s">
        <v>265</v>
      </c>
      <c r="H80" s="68" t="s">
        <v>3585</v>
      </c>
      <c r="I80" s="68">
        <v>57406527</v>
      </c>
      <c r="J80" s="327" t="s">
        <v>3755</v>
      </c>
      <c r="K80" s="68" t="s">
        <v>3586</v>
      </c>
      <c r="L80" s="68"/>
      <c r="M80" s="68"/>
      <c r="N80" s="68" t="s">
        <v>390</v>
      </c>
      <c r="O80" s="68" t="s">
        <v>253</v>
      </c>
      <c r="P80" s="68">
        <v>80</v>
      </c>
      <c r="Q80" s="68">
        <v>8</v>
      </c>
      <c r="R80" s="68">
        <v>134</v>
      </c>
      <c r="S80" s="68">
        <v>52</v>
      </c>
      <c r="T80" s="68">
        <v>15</v>
      </c>
      <c r="U80" s="68">
        <v>12</v>
      </c>
      <c r="V80" s="68" t="s">
        <v>3587</v>
      </c>
      <c r="W80" s="68"/>
      <c r="X80" s="68"/>
      <c r="Y80" s="68"/>
      <c r="Z80" s="68"/>
    </row>
    <row r="81" spans="1:26" x14ac:dyDescent="0.15">
      <c r="A81" s="68">
        <v>78</v>
      </c>
      <c r="B81" s="68">
        <v>78</v>
      </c>
      <c r="C81" s="299">
        <v>9</v>
      </c>
      <c r="D81" s="299">
        <v>21</v>
      </c>
      <c r="E81" s="68" t="s">
        <v>1657</v>
      </c>
      <c r="F81" s="68" t="s">
        <v>138</v>
      </c>
      <c r="G81" s="68" t="s">
        <v>265</v>
      </c>
      <c r="H81" s="68" t="s">
        <v>3588</v>
      </c>
      <c r="I81" s="68">
        <v>57407577</v>
      </c>
      <c r="J81" s="327" t="s">
        <v>3756</v>
      </c>
      <c r="K81" s="68" t="s">
        <v>144</v>
      </c>
      <c r="L81" s="68" t="s">
        <v>3584</v>
      </c>
      <c r="M81" s="68"/>
      <c r="N81" s="68" t="s">
        <v>3494</v>
      </c>
      <c r="O81" s="68" t="s">
        <v>253</v>
      </c>
      <c r="P81" s="68">
        <v>100</v>
      </c>
      <c r="Q81" s="68">
        <v>8</v>
      </c>
      <c r="R81" s="68">
        <v>120</v>
      </c>
      <c r="S81" s="68">
        <v>62</v>
      </c>
      <c r="T81" s="68">
        <v>16</v>
      </c>
      <c r="U81" s="68">
        <v>12</v>
      </c>
      <c r="V81" s="68"/>
      <c r="W81" s="68" t="s">
        <v>504</v>
      </c>
      <c r="X81" s="68"/>
      <c r="Y81" s="68"/>
      <c r="Z81" s="68"/>
    </row>
    <row r="82" spans="1:26" x14ac:dyDescent="0.15">
      <c r="A82" s="68">
        <v>79</v>
      </c>
      <c r="B82" s="68">
        <v>79</v>
      </c>
      <c r="C82" s="299">
        <v>9</v>
      </c>
      <c r="D82" s="299">
        <v>16</v>
      </c>
      <c r="E82" s="68" t="s">
        <v>1689</v>
      </c>
      <c r="F82" s="68" t="s">
        <v>136</v>
      </c>
      <c r="G82" s="68" t="s">
        <v>153</v>
      </c>
      <c r="H82" s="68" t="s">
        <v>3589</v>
      </c>
      <c r="I82" s="68">
        <v>57401477</v>
      </c>
      <c r="J82" s="327" t="s">
        <v>3747</v>
      </c>
      <c r="K82" s="68" t="s">
        <v>28</v>
      </c>
      <c r="L82" s="68"/>
      <c r="M82" s="68"/>
      <c r="N82" s="68" t="s">
        <v>390</v>
      </c>
      <c r="O82" s="68" t="s">
        <v>791</v>
      </c>
      <c r="P82" s="68">
        <v>56.5</v>
      </c>
      <c r="Q82" s="68">
        <v>4</v>
      </c>
      <c r="R82" s="68">
        <v>138</v>
      </c>
      <c r="S82" s="68">
        <v>65</v>
      </c>
      <c r="T82" s="68">
        <v>15</v>
      </c>
      <c r="U82" s="68">
        <v>9</v>
      </c>
      <c r="V82" s="68" t="s">
        <v>1845</v>
      </c>
      <c r="W82" s="68"/>
      <c r="X82" s="68"/>
      <c r="Y82" s="68"/>
      <c r="Z82" s="68"/>
    </row>
    <row r="83" spans="1:26" x14ac:dyDescent="0.15">
      <c r="A83" s="68">
        <v>80</v>
      </c>
      <c r="B83" s="68">
        <v>80</v>
      </c>
      <c r="C83" s="299">
        <v>9</v>
      </c>
      <c r="D83" s="299">
        <v>17</v>
      </c>
      <c r="E83" s="68" t="s">
        <v>1689</v>
      </c>
      <c r="F83" s="68" t="s">
        <v>136</v>
      </c>
      <c r="G83" s="68" t="s">
        <v>153</v>
      </c>
      <c r="H83" s="68" t="s">
        <v>3590</v>
      </c>
      <c r="I83" s="68">
        <v>57401477</v>
      </c>
      <c r="J83" s="327" t="s">
        <v>3747</v>
      </c>
      <c r="K83" s="68" t="s">
        <v>3591</v>
      </c>
      <c r="L83" s="68"/>
      <c r="M83" s="68"/>
      <c r="N83" s="68" t="s">
        <v>390</v>
      </c>
      <c r="O83" s="68" t="s">
        <v>253</v>
      </c>
      <c r="P83" s="68">
        <v>42</v>
      </c>
      <c r="Q83" s="68">
        <v>3</v>
      </c>
      <c r="R83" s="68">
        <v>116</v>
      </c>
      <c r="S83" s="68">
        <v>79</v>
      </c>
      <c r="T83" s="68">
        <v>17</v>
      </c>
      <c r="U83" s="68">
        <v>10</v>
      </c>
      <c r="V83" s="68"/>
      <c r="W83" s="68"/>
      <c r="X83" s="68"/>
      <c r="Y83" s="68"/>
      <c r="Z83" s="68"/>
    </row>
    <row r="84" spans="1:26" x14ac:dyDescent="0.15">
      <c r="A84" s="68">
        <v>81</v>
      </c>
      <c r="B84" s="68">
        <v>81</v>
      </c>
      <c r="C84" s="299">
        <v>9</v>
      </c>
      <c r="D84" s="299">
        <v>8</v>
      </c>
      <c r="E84" s="68" t="s">
        <v>1674</v>
      </c>
      <c r="F84" s="68" t="s">
        <v>3516</v>
      </c>
      <c r="G84" s="68" t="s">
        <v>260</v>
      </c>
      <c r="H84" s="68" t="s">
        <v>3592</v>
      </c>
      <c r="I84" s="68">
        <v>58402722</v>
      </c>
      <c r="J84" s="327" t="s">
        <v>3748</v>
      </c>
      <c r="K84" s="68" t="s">
        <v>144</v>
      </c>
      <c r="L84" s="68" t="s">
        <v>3593</v>
      </c>
      <c r="M84" s="68"/>
      <c r="N84" s="68" t="s">
        <v>390</v>
      </c>
      <c r="O84" s="68" t="s">
        <v>253</v>
      </c>
      <c r="P84" s="68">
        <v>82</v>
      </c>
      <c r="Q84" s="68">
        <v>6</v>
      </c>
      <c r="R84" s="68">
        <v>140</v>
      </c>
      <c r="S84" s="68">
        <v>77</v>
      </c>
      <c r="T84" s="68">
        <v>17</v>
      </c>
      <c r="U84" s="68">
        <v>12</v>
      </c>
      <c r="V84" s="68" t="s">
        <v>3594</v>
      </c>
      <c r="W84" s="68"/>
      <c r="X84" s="68"/>
      <c r="Y84" s="68"/>
      <c r="Z84" s="68"/>
    </row>
    <row r="85" spans="1:26" x14ac:dyDescent="0.15">
      <c r="A85" s="68">
        <v>82</v>
      </c>
      <c r="B85" s="68">
        <v>82</v>
      </c>
      <c r="C85" s="299">
        <v>9</v>
      </c>
      <c r="D85" s="299">
        <v>26</v>
      </c>
      <c r="E85" s="68" t="s">
        <v>1637</v>
      </c>
      <c r="F85" s="68" t="s">
        <v>137</v>
      </c>
      <c r="G85" s="68" t="s">
        <v>368</v>
      </c>
      <c r="H85" s="68" t="s">
        <v>3595</v>
      </c>
      <c r="I85" s="68">
        <v>57404527</v>
      </c>
      <c r="J85" s="327" t="s">
        <v>3757</v>
      </c>
      <c r="K85" s="68" t="s">
        <v>144</v>
      </c>
      <c r="L85" s="68" t="s">
        <v>144</v>
      </c>
      <c r="M85" s="68"/>
      <c r="N85" s="68" t="s">
        <v>390</v>
      </c>
      <c r="O85" s="68" t="s">
        <v>253</v>
      </c>
      <c r="P85" s="68">
        <v>68</v>
      </c>
      <c r="Q85" s="68">
        <v>4</v>
      </c>
      <c r="R85" s="68">
        <v>126</v>
      </c>
      <c r="S85" s="68">
        <v>68</v>
      </c>
      <c r="T85" s="68">
        <v>18</v>
      </c>
      <c r="U85" s="68">
        <v>11</v>
      </c>
      <c r="V85" s="68"/>
      <c r="W85" s="68"/>
      <c r="X85" s="68"/>
      <c r="Y85" s="68"/>
      <c r="Z85" s="68"/>
    </row>
    <row r="86" spans="1:26" x14ac:dyDescent="0.15">
      <c r="A86" s="68">
        <v>83</v>
      </c>
      <c r="B86" s="68">
        <v>83</v>
      </c>
      <c r="C86" s="299">
        <v>9</v>
      </c>
      <c r="D86" s="299">
        <v>25</v>
      </c>
      <c r="E86" s="68" t="s">
        <v>1646</v>
      </c>
      <c r="F86" s="68" t="s">
        <v>136</v>
      </c>
      <c r="G86" s="68" t="s">
        <v>150</v>
      </c>
      <c r="H86" s="68" t="s">
        <v>3596</v>
      </c>
      <c r="I86" s="68">
        <v>57400472</v>
      </c>
      <c r="J86" s="327" t="s">
        <v>3751</v>
      </c>
      <c r="K86" s="68" t="s">
        <v>144</v>
      </c>
      <c r="L86" s="68" t="s">
        <v>3563</v>
      </c>
      <c r="M86" s="68" t="s">
        <v>3597</v>
      </c>
      <c r="N86" s="68" t="s">
        <v>390</v>
      </c>
      <c r="O86" s="68" t="s">
        <v>791</v>
      </c>
      <c r="P86" s="68">
        <v>91</v>
      </c>
      <c r="Q86" s="68">
        <v>4</v>
      </c>
      <c r="R86" s="68">
        <v>130</v>
      </c>
      <c r="S86" s="68">
        <v>75</v>
      </c>
      <c r="T86" s="68">
        <v>15</v>
      </c>
      <c r="U86" s="68">
        <v>9</v>
      </c>
      <c r="V86" s="68" t="s">
        <v>3598</v>
      </c>
      <c r="W86" s="68"/>
      <c r="X86" s="68"/>
      <c r="Y86" s="68"/>
      <c r="Z86" s="68"/>
    </row>
    <row r="87" spans="1:26" x14ac:dyDescent="0.15">
      <c r="A87" s="68">
        <v>84</v>
      </c>
      <c r="B87" s="68">
        <v>84</v>
      </c>
      <c r="C87" s="299">
        <v>9</v>
      </c>
      <c r="D87" s="299">
        <v>23</v>
      </c>
      <c r="E87" s="68" t="s">
        <v>1721</v>
      </c>
      <c r="F87" s="68" t="s">
        <v>137</v>
      </c>
      <c r="G87" s="68" t="s">
        <v>601</v>
      </c>
      <c r="H87" s="68" t="s">
        <v>3599</v>
      </c>
      <c r="I87" s="68">
        <v>57405622</v>
      </c>
      <c r="J87" s="327" t="s">
        <v>3758</v>
      </c>
      <c r="K87" s="68" t="s">
        <v>144</v>
      </c>
      <c r="L87" s="68"/>
      <c r="M87" s="68"/>
      <c r="N87" s="68" t="s">
        <v>390</v>
      </c>
      <c r="O87" s="68" t="s">
        <v>791</v>
      </c>
      <c r="P87" s="68">
        <v>50</v>
      </c>
      <c r="Q87" s="68">
        <v>4</v>
      </c>
      <c r="R87" s="68">
        <v>121</v>
      </c>
      <c r="S87" s="68">
        <v>38</v>
      </c>
      <c r="T87" s="68">
        <v>18</v>
      </c>
      <c r="U87" s="68">
        <v>15</v>
      </c>
      <c r="V87" s="68" t="s">
        <v>2284</v>
      </c>
      <c r="W87" s="68"/>
      <c r="X87" s="68"/>
      <c r="Y87" s="68"/>
      <c r="Z87" s="68"/>
    </row>
    <row r="88" spans="1:26" x14ac:dyDescent="0.15">
      <c r="A88" s="68">
        <v>85</v>
      </c>
      <c r="B88" s="68">
        <v>85</v>
      </c>
      <c r="C88" s="299">
        <v>9</v>
      </c>
      <c r="D88" s="299">
        <v>23</v>
      </c>
      <c r="E88" s="68" t="s">
        <v>1712</v>
      </c>
      <c r="F88" s="68" t="s">
        <v>142</v>
      </c>
      <c r="G88" s="68" t="s">
        <v>299</v>
      </c>
      <c r="H88" s="68" t="s">
        <v>3600</v>
      </c>
      <c r="I88" s="68">
        <v>58413422</v>
      </c>
      <c r="J88" s="327" t="s">
        <v>3723</v>
      </c>
      <c r="K88" s="68" t="s">
        <v>144</v>
      </c>
      <c r="L88" s="68" t="s">
        <v>3563</v>
      </c>
      <c r="M88" s="68" t="s">
        <v>3601</v>
      </c>
      <c r="N88" s="68" t="s">
        <v>3494</v>
      </c>
      <c r="O88" s="68" t="s">
        <v>791</v>
      </c>
      <c r="P88" s="68">
        <v>70</v>
      </c>
      <c r="Q88" s="68">
        <v>6</v>
      </c>
      <c r="R88" s="68">
        <v>110</v>
      </c>
      <c r="S88" s="68">
        <v>56</v>
      </c>
      <c r="T88" s="68">
        <v>14</v>
      </c>
      <c r="U88" s="68">
        <v>10</v>
      </c>
      <c r="V88" s="68" t="s">
        <v>3602</v>
      </c>
      <c r="W88" s="68" t="s">
        <v>504</v>
      </c>
      <c r="X88" s="68"/>
      <c r="Y88" s="68"/>
      <c r="Z88" s="68"/>
    </row>
    <row r="89" spans="1:26" x14ac:dyDescent="0.15">
      <c r="A89" s="68">
        <v>86</v>
      </c>
      <c r="B89" s="68">
        <v>86</v>
      </c>
      <c r="C89" s="299">
        <v>9</v>
      </c>
      <c r="D89" s="299">
        <v>29</v>
      </c>
      <c r="E89" s="68" t="s">
        <v>1659</v>
      </c>
      <c r="F89" s="68" t="s">
        <v>3516</v>
      </c>
      <c r="G89" s="68" t="s">
        <v>260</v>
      </c>
      <c r="H89" s="68" t="s">
        <v>3603</v>
      </c>
      <c r="I89" s="68">
        <v>58401622</v>
      </c>
      <c r="J89" s="327" t="s">
        <v>3759</v>
      </c>
      <c r="K89" s="68" t="s">
        <v>3604</v>
      </c>
      <c r="L89" s="68" t="s">
        <v>3605</v>
      </c>
      <c r="M89" s="68"/>
      <c r="N89" s="68" t="s">
        <v>390</v>
      </c>
      <c r="O89" s="68" t="s">
        <v>253</v>
      </c>
      <c r="P89" s="68">
        <v>150</v>
      </c>
      <c r="Q89" s="68">
        <v>5</v>
      </c>
      <c r="R89" s="68">
        <v>152</v>
      </c>
      <c r="S89" s="68">
        <v>85</v>
      </c>
      <c r="T89" s="68">
        <v>17</v>
      </c>
      <c r="U89" s="68">
        <v>12</v>
      </c>
      <c r="V89" s="68" t="s">
        <v>3606</v>
      </c>
      <c r="W89" s="68"/>
      <c r="X89" s="68"/>
      <c r="Y89" s="68"/>
      <c r="Z89" s="68"/>
    </row>
    <row r="90" spans="1:26" x14ac:dyDescent="0.15">
      <c r="A90" s="68">
        <v>87</v>
      </c>
      <c r="B90" s="68">
        <v>87</v>
      </c>
      <c r="C90" s="299">
        <v>9</v>
      </c>
      <c r="D90" s="299">
        <v>29</v>
      </c>
      <c r="E90" s="68" t="s">
        <v>1640</v>
      </c>
      <c r="F90" s="68" t="s">
        <v>137</v>
      </c>
      <c r="G90" s="68" t="s">
        <v>368</v>
      </c>
      <c r="H90" s="68" t="s">
        <v>3607</v>
      </c>
      <c r="I90" s="68">
        <v>57403627</v>
      </c>
      <c r="J90" s="327" t="s">
        <v>3760</v>
      </c>
      <c r="K90" s="68" t="s">
        <v>339</v>
      </c>
      <c r="L90" s="68"/>
      <c r="M90" s="68"/>
      <c r="N90" s="68" t="s">
        <v>390</v>
      </c>
      <c r="O90" s="68" t="s">
        <v>791</v>
      </c>
      <c r="P90" s="68">
        <v>83</v>
      </c>
      <c r="Q90" s="68">
        <v>5</v>
      </c>
      <c r="R90" s="68">
        <v>120</v>
      </c>
      <c r="S90" s="68">
        <v>75</v>
      </c>
      <c r="T90" s="68">
        <v>18</v>
      </c>
      <c r="U90" s="68">
        <v>13</v>
      </c>
      <c r="V90" s="68"/>
      <c r="W90" s="68"/>
      <c r="X90" s="68"/>
      <c r="Y90" s="68"/>
      <c r="Z90" s="68"/>
    </row>
    <row r="91" spans="1:26" x14ac:dyDescent="0.15">
      <c r="A91" s="68">
        <v>88</v>
      </c>
      <c r="B91" s="68">
        <v>88</v>
      </c>
      <c r="C91" s="299">
        <v>9</v>
      </c>
      <c r="D91" s="299">
        <v>29</v>
      </c>
      <c r="E91" s="68" t="s">
        <v>1726</v>
      </c>
      <c r="F91" s="68" t="s">
        <v>137</v>
      </c>
      <c r="G91" s="68" t="s">
        <v>601</v>
      </c>
      <c r="H91" s="68" t="s">
        <v>3608</v>
      </c>
      <c r="I91" s="68">
        <v>57404672</v>
      </c>
      <c r="J91" s="327" t="s">
        <v>3761</v>
      </c>
      <c r="K91" s="68" t="s">
        <v>144</v>
      </c>
      <c r="L91" s="68"/>
      <c r="M91" s="68"/>
      <c r="N91" s="68" t="s">
        <v>390</v>
      </c>
      <c r="O91" s="68" t="s">
        <v>253</v>
      </c>
      <c r="P91" s="68">
        <v>100</v>
      </c>
      <c r="Q91" s="68">
        <v>4</v>
      </c>
      <c r="R91" s="68">
        <v>145</v>
      </c>
      <c r="S91" s="68">
        <v>48</v>
      </c>
      <c r="T91" s="68">
        <v>17</v>
      </c>
      <c r="U91" s="68">
        <v>11</v>
      </c>
      <c r="V91" s="68" t="s">
        <v>2284</v>
      </c>
      <c r="W91" s="68"/>
      <c r="X91" s="68"/>
      <c r="Y91" s="68"/>
      <c r="Z91" s="68"/>
    </row>
    <row r="92" spans="1:26" x14ac:dyDescent="0.15">
      <c r="A92" s="68">
        <v>89</v>
      </c>
      <c r="B92" s="68">
        <v>89</v>
      </c>
      <c r="C92" s="299">
        <v>10</v>
      </c>
      <c r="D92" s="299">
        <v>12</v>
      </c>
      <c r="E92" s="68" t="s">
        <v>2901</v>
      </c>
      <c r="F92" s="68" t="s">
        <v>138</v>
      </c>
      <c r="G92" s="68" t="s">
        <v>265</v>
      </c>
      <c r="H92" s="68" t="s">
        <v>3609</v>
      </c>
      <c r="I92" s="68">
        <v>57407627</v>
      </c>
      <c r="J92" s="327" t="s">
        <v>3730</v>
      </c>
      <c r="K92" s="68" t="s">
        <v>144</v>
      </c>
      <c r="L92" s="68" t="s">
        <v>972</v>
      </c>
      <c r="M92" s="68"/>
      <c r="N92" s="68" t="s">
        <v>3494</v>
      </c>
      <c r="O92" s="68" t="s">
        <v>253</v>
      </c>
      <c r="P92" s="68">
        <v>130</v>
      </c>
      <c r="Q92" s="68">
        <v>7</v>
      </c>
      <c r="R92" s="68">
        <v>140</v>
      </c>
      <c r="S92" s="68">
        <v>68</v>
      </c>
      <c r="T92" s="68">
        <v>14</v>
      </c>
      <c r="U92" s="68">
        <v>11</v>
      </c>
      <c r="V92" s="68" t="s">
        <v>1671</v>
      </c>
      <c r="W92" s="68" t="s">
        <v>504</v>
      </c>
      <c r="X92" s="68"/>
      <c r="Y92" s="68" t="s">
        <v>3610</v>
      </c>
      <c r="Z92" s="68"/>
    </row>
    <row r="93" spans="1:26" x14ac:dyDescent="0.15">
      <c r="A93" s="68">
        <v>90</v>
      </c>
      <c r="B93" s="68">
        <v>90</v>
      </c>
      <c r="C93" s="299">
        <v>10</v>
      </c>
      <c r="D93" s="299">
        <v>15</v>
      </c>
      <c r="E93" s="68" t="s">
        <v>1689</v>
      </c>
      <c r="F93" s="68" t="s">
        <v>136</v>
      </c>
      <c r="G93" s="68" t="s">
        <v>153</v>
      </c>
      <c r="H93" s="68" t="s">
        <v>3611</v>
      </c>
      <c r="I93" s="68">
        <v>57401477</v>
      </c>
      <c r="J93" s="327" t="s">
        <v>3747</v>
      </c>
      <c r="K93" s="68" t="s">
        <v>144</v>
      </c>
      <c r="L93" s="68" t="s">
        <v>972</v>
      </c>
      <c r="M93" s="68"/>
      <c r="N93" s="68" t="s">
        <v>3494</v>
      </c>
      <c r="O93" s="68" t="s">
        <v>791</v>
      </c>
      <c r="P93" s="68">
        <v>70.5</v>
      </c>
      <c r="Q93" s="68">
        <v>5</v>
      </c>
      <c r="R93" s="68">
        <v>148</v>
      </c>
      <c r="S93" s="68">
        <v>66</v>
      </c>
      <c r="T93" s="68">
        <v>15</v>
      </c>
      <c r="U93" s="68">
        <v>9</v>
      </c>
      <c r="V93" s="68" t="s">
        <v>2569</v>
      </c>
      <c r="W93" s="68" t="s">
        <v>504</v>
      </c>
      <c r="X93" s="68"/>
      <c r="Y93" s="68"/>
      <c r="Z93" s="68"/>
    </row>
    <row r="94" spans="1:26" x14ac:dyDescent="0.15">
      <c r="A94" s="68">
        <v>91</v>
      </c>
      <c r="B94" s="68">
        <v>91</v>
      </c>
      <c r="C94" s="299">
        <v>10</v>
      </c>
      <c r="D94" s="299">
        <v>2</v>
      </c>
      <c r="E94" s="68" t="s">
        <v>1646</v>
      </c>
      <c r="F94" s="68" t="s">
        <v>136</v>
      </c>
      <c r="G94" s="68" t="s">
        <v>241</v>
      </c>
      <c r="H94" s="68" t="s">
        <v>3612</v>
      </c>
      <c r="I94" s="68">
        <v>56407577</v>
      </c>
      <c r="J94" s="327" t="s">
        <v>3762</v>
      </c>
      <c r="K94" s="68"/>
      <c r="L94" s="68"/>
      <c r="M94" s="68" t="s">
        <v>28</v>
      </c>
      <c r="N94" s="68" t="s">
        <v>390</v>
      </c>
      <c r="O94" s="68" t="s">
        <v>253</v>
      </c>
      <c r="P94" s="68">
        <v>40</v>
      </c>
      <c r="Q94" s="68">
        <v>1</v>
      </c>
      <c r="R94" s="68">
        <v>130</v>
      </c>
      <c r="S94" s="68">
        <v>70</v>
      </c>
      <c r="T94" s="68">
        <v>15</v>
      </c>
      <c r="U94" s="68">
        <v>8</v>
      </c>
      <c r="V94" s="68"/>
      <c r="W94" s="68" t="s">
        <v>504</v>
      </c>
      <c r="X94" s="68"/>
      <c r="Y94" s="68"/>
      <c r="Z94" s="68"/>
    </row>
    <row r="95" spans="1:26" x14ac:dyDescent="0.15">
      <c r="A95" s="68">
        <v>92</v>
      </c>
      <c r="B95" s="68">
        <v>92</v>
      </c>
      <c r="C95" s="299">
        <v>8</v>
      </c>
      <c r="D95" s="299">
        <v>7</v>
      </c>
      <c r="E95" s="68" t="s">
        <v>1721</v>
      </c>
      <c r="F95" s="68" t="s">
        <v>136</v>
      </c>
      <c r="G95" s="68" t="s">
        <v>153</v>
      </c>
      <c r="H95" s="68" t="s">
        <v>3501</v>
      </c>
      <c r="I95" s="68">
        <v>57401427</v>
      </c>
      <c r="J95" s="327" t="s">
        <v>3725</v>
      </c>
      <c r="K95" s="68"/>
      <c r="L95" s="68"/>
      <c r="M95" s="68" t="s">
        <v>3520</v>
      </c>
      <c r="N95" s="68" t="s">
        <v>390</v>
      </c>
      <c r="O95" s="68" t="s">
        <v>253</v>
      </c>
      <c r="P95" s="68">
        <v>135</v>
      </c>
      <c r="Q95" s="68">
        <v>7</v>
      </c>
      <c r="R95" s="68">
        <v>180</v>
      </c>
      <c r="S95" s="68">
        <v>105</v>
      </c>
      <c r="T95" s="68">
        <v>21</v>
      </c>
      <c r="U95" s="68">
        <v>12</v>
      </c>
      <c r="V95" s="68" t="s">
        <v>3413</v>
      </c>
      <c r="W95" s="68"/>
      <c r="X95" s="68"/>
      <c r="Y95" s="68"/>
      <c r="Z95" s="68"/>
    </row>
    <row r="96" spans="1:26" x14ac:dyDescent="0.15">
      <c r="A96" s="68">
        <v>93</v>
      </c>
      <c r="B96" s="68">
        <v>93</v>
      </c>
      <c r="C96" s="299">
        <v>8</v>
      </c>
      <c r="D96" s="299">
        <v>18</v>
      </c>
      <c r="E96" s="68" t="s">
        <v>1640</v>
      </c>
      <c r="F96" s="68" t="s">
        <v>136</v>
      </c>
      <c r="G96" s="68" t="s">
        <v>153</v>
      </c>
      <c r="H96" s="68" t="s">
        <v>795</v>
      </c>
      <c r="I96" s="68">
        <v>57401427</v>
      </c>
      <c r="J96" s="327" t="s">
        <v>3725</v>
      </c>
      <c r="K96" s="68"/>
      <c r="L96" s="68"/>
      <c r="M96" s="68" t="s">
        <v>3515</v>
      </c>
      <c r="N96" s="68" t="s">
        <v>390</v>
      </c>
      <c r="O96" s="68" t="s">
        <v>791</v>
      </c>
      <c r="P96" s="68">
        <v>37</v>
      </c>
      <c r="Q96" s="68">
        <v>3</v>
      </c>
      <c r="R96" s="68">
        <v>107</v>
      </c>
      <c r="S96" s="68">
        <v>60</v>
      </c>
      <c r="T96" s="68">
        <v>13</v>
      </c>
      <c r="U96" s="68">
        <v>9</v>
      </c>
      <c r="V96" s="68"/>
      <c r="W96" s="68"/>
      <c r="X96" s="68"/>
      <c r="Y96" s="68"/>
      <c r="Z96" s="68"/>
    </row>
    <row r="97" spans="1:26" x14ac:dyDescent="0.15">
      <c r="A97" s="68">
        <v>94</v>
      </c>
      <c r="B97" s="68">
        <v>94</v>
      </c>
      <c r="C97" s="299">
        <v>8</v>
      </c>
      <c r="D97" s="299">
        <v>27</v>
      </c>
      <c r="E97" s="68" t="s">
        <v>1721</v>
      </c>
      <c r="F97" s="68" t="s">
        <v>136</v>
      </c>
      <c r="G97" s="68" t="s">
        <v>153</v>
      </c>
      <c r="H97" s="68" t="s">
        <v>3501</v>
      </c>
      <c r="I97" s="68">
        <v>57401427</v>
      </c>
      <c r="J97" s="327" t="s">
        <v>3725</v>
      </c>
      <c r="K97" s="68" t="s">
        <v>28</v>
      </c>
      <c r="L97" s="68"/>
      <c r="M97" s="68"/>
      <c r="N97" s="68" t="s">
        <v>390</v>
      </c>
      <c r="O97" s="68" t="s">
        <v>253</v>
      </c>
      <c r="P97" s="68">
        <v>52.7</v>
      </c>
      <c r="Q97" s="68">
        <v>4</v>
      </c>
      <c r="R97" s="68">
        <v>134</v>
      </c>
      <c r="S97" s="68">
        <v>72</v>
      </c>
      <c r="T97" s="68">
        <v>18</v>
      </c>
      <c r="U97" s="68">
        <v>9</v>
      </c>
      <c r="V97" s="68"/>
      <c r="W97" s="68"/>
      <c r="X97" s="68"/>
      <c r="Y97" s="68"/>
      <c r="Z97" s="68"/>
    </row>
    <row r="98" spans="1:26" x14ac:dyDescent="0.15">
      <c r="A98" s="68">
        <v>95</v>
      </c>
      <c r="B98" s="68">
        <v>95</v>
      </c>
      <c r="C98" s="299">
        <v>10</v>
      </c>
      <c r="D98" s="299">
        <v>19</v>
      </c>
      <c r="E98" s="68" t="s">
        <v>1821</v>
      </c>
      <c r="F98" s="68" t="s">
        <v>138</v>
      </c>
      <c r="G98" s="68" t="s">
        <v>265</v>
      </c>
      <c r="H98" s="68" t="s">
        <v>3613</v>
      </c>
      <c r="I98" s="68">
        <v>57407672</v>
      </c>
      <c r="J98" s="327" t="s">
        <v>3763</v>
      </c>
      <c r="K98" s="68" t="s">
        <v>3614</v>
      </c>
      <c r="L98" s="68" t="s">
        <v>3615</v>
      </c>
      <c r="M98" s="68"/>
      <c r="N98" s="68" t="s">
        <v>3616</v>
      </c>
      <c r="O98" s="68" t="s">
        <v>791</v>
      </c>
      <c r="P98" s="68">
        <v>45</v>
      </c>
      <c r="Q98" s="68">
        <v>2</v>
      </c>
      <c r="R98" s="68">
        <v>100</v>
      </c>
      <c r="S98" s="68">
        <v>70</v>
      </c>
      <c r="T98" s="68">
        <v>17</v>
      </c>
      <c r="U98" s="68">
        <v>10</v>
      </c>
      <c r="V98" s="68"/>
      <c r="W98" s="68"/>
      <c r="X98" s="68"/>
      <c r="Y98" s="68" t="s">
        <v>3617</v>
      </c>
      <c r="Z98" s="68"/>
    </row>
    <row r="99" spans="1:26" x14ac:dyDescent="0.15">
      <c r="A99" s="68">
        <v>96</v>
      </c>
      <c r="B99" s="68">
        <v>96</v>
      </c>
      <c r="C99" s="299">
        <v>9</v>
      </c>
      <c r="D99" s="299">
        <v>5</v>
      </c>
      <c r="E99" s="68" t="s">
        <v>1689</v>
      </c>
      <c r="F99" s="68" t="s">
        <v>136</v>
      </c>
      <c r="G99" s="68" t="s">
        <v>151</v>
      </c>
      <c r="H99" s="68" t="s">
        <v>3618</v>
      </c>
      <c r="I99" s="68">
        <v>57402422</v>
      </c>
      <c r="J99" s="327" t="s">
        <v>3726</v>
      </c>
      <c r="K99" s="68" t="s">
        <v>3503</v>
      </c>
      <c r="L99" s="68"/>
      <c r="M99" s="68"/>
      <c r="N99" s="68" t="s">
        <v>390</v>
      </c>
      <c r="O99" s="68" t="s">
        <v>791</v>
      </c>
      <c r="P99" s="68">
        <v>55</v>
      </c>
      <c r="Q99" s="68">
        <v>5</v>
      </c>
      <c r="R99" s="68">
        <v>125</v>
      </c>
      <c r="S99" s="68">
        <v>70</v>
      </c>
      <c r="T99" s="68">
        <v>18</v>
      </c>
      <c r="U99" s="68">
        <v>13</v>
      </c>
      <c r="V99" s="68" t="s">
        <v>2189</v>
      </c>
      <c r="W99" s="68"/>
      <c r="X99" s="68"/>
      <c r="Y99" s="68"/>
      <c r="Z99" s="68"/>
    </row>
    <row r="100" spans="1:26" x14ac:dyDescent="0.15">
      <c r="A100" s="68">
        <v>97</v>
      </c>
      <c r="B100" s="68">
        <v>97</v>
      </c>
      <c r="C100" s="299">
        <v>9</v>
      </c>
      <c r="D100" s="299">
        <v>30</v>
      </c>
      <c r="E100" s="68" t="s">
        <v>1689</v>
      </c>
      <c r="F100" s="68" t="s">
        <v>136</v>
      </c>
      <c r="G100" s="68" t="s">
        <v>153</v>
      </c>
      <c r="H100" s="68" t="s">
        <v>3501</v>
      </c>
      <c r="I100" s="68">
        <v>57401427</v>
      </c>
      <c r="J100" s="327" t="s">
        <v>3725</v>
      </c>
      <c r="K100" s="68" t="s">
        <v>3591</v>
      </c>
      <c r="L100" s="68"/>
      <c r="M100" s="68"/>
      <c r="N100" s="68" t="s">
        <v>390</v>
      </c>
      <c r="O100" s="68" t="s">
        <v>791</v>
      </c>
      <c r="P100" s="68">
        <v>30</v>
      </c>
      <c r="Q100" s="68">
        <v>2</v>
      </c>
      <c r="R100" s="68">
        <v>102</v>
      </c>
      <c r="S100" s="68">
        <v>48</v>
      </c>
      <c r="T100" s="68">
        <v>15</v>
      </c>
      <c r="U100" s="68">
        <v>8</v>
      </c>
      <c r="V100" s="68"/>
      <c r="W100" s="68"/>
      <c r="X100" s="68"/>
      <c r="Y100" s="68"/>
      <c r="Z100" s="68"/>
    </row>
    <row r="101" spans="1:26" x14ac:dyDescent="0.15">
      <c r="A101" s="68">
        <v>98</v>
      </c>
      <c r="B101" s="68">
        <v>98</v>
      </c>
      <c r="C101" s="299">
        <v>10</v>
      </c>
      <c r="D101" s="299">
        <v>1</v>
      </c>
      <c r="E101" s="68" t="s">
        <v>1637</v>
      </c>
      <c r="F101" s="68" t="s">
        <v>136</v>
      </c>
      <c r="G101" s="68" t="s">
        <v>151</v>
      </c>
      <c r="H101" s="68" t="s">
        <v>3619</v>
      </c>
      <c r="I101" s="68">
        <v>57402427</v>
      </c>
      <c r="J101" s="327" t="s">
        <v>3722</v>
      </c>
      <c r="K101" s="68" t="s">
        <v>3620</v>
      </c>
      <c r="L101" s="68" t="s">
        <v>3621</v>
      </c>
      <c r="M101" s="68"/>
      <c r="N101" s="68" t="s">
        <v>390</v>
      </c>
      <c r="O101" s="68" t="s">
        <v>791</v>
      </c>
      <c r="P101" s="68">
        <v>90</v>
      </c>
      <c r="Q101" s="68">
        <v>10</v>
      </c>
      <c r="R101" s="68">
        <v>145</v>
      </c>
      <c r="S101" s="68">
        <v>66</v>
      </c>
      <c r="T101" s="68">
        <v>18</v>
      </c>
      <c r="U101" s="68">
        <v>11</v>
      </c>
      <c r="V101" s="68"/>
      <c r="W101" s="68"/>
      <c r="X101" s="68"/>
      <c r="Y101" s="68"/>
      <c r="Z101" s="68"/>
    </row>
    <row r="102" spans="1:26" x14ac:dyDescent="0.15">
      <c r="A102" s="68">
        <v>99</v>
      </c>
      <c r="B102" s="68">
        <v>99</v>
      </c>
      <c r="C102" s="299">
        <v>10</v>
      </c>
      <c r="D102" s="299">
        <v>3</v>
      </c>
      <c r="E102" s="68" t="s">
        <v>1689</v>
      </c>
      <c r="F102" s="68" t="s">
        <v>136</v>
      </c>
      <c r="G102" s="68" t="s">
        <v>153</v>
      </c>
      <c r="H102" s="68" t="s">
        <v>3557</v>
      </c>
      <c r="I102" s="68">
        <v>57401477</v>
      </c>
      <c r="J102" s="327" t="s">
        <v>3747</v>
      </c>
      <c r="K102" s="68" t="s">
        <v>28</v>
      </c>
      <c r="L102" s="68"/>
      <c r="M102" s="68"/>
      <c r="N102" s="68" t="s">
        <v>390</v>
      </c>
      <c r="O102" s="68" t="s">
        <v>791</v>
      </c>
      <c r="P102" s="68">
        <v>24.4</v>
      </c>
      <c r="Q102" s="68">
        <v>2</v>
      </c>
      <c r="R102" s="68">
        <v>110</v>
      </c>
      <c r="S102" s="68">
        <v>50</v>
      </c>
      <c r="T102" s="68">
        <v>14</v>
      </c>
      <c r="U102" s="68">
        <v>9</v>
      </c>
      <c r="V102" s="68"/>
      <c r="W102" s="68"/>
      <c r="X102" s="68"/>
      <c r="Y102" s="68"/>
      <c r="Z102" s="68"/>
    </row>
    <row r="103" spans="1:26" x14ac:dyDescent="0.15">
      <c r="A103" s="68">
        <v>100</v>
      </c>
      <c r="B103" s="68">
        <v>100</v>
      </c>
      <c r="C103" s="299">
        <v>10</v>
      </c>
      <c r="D103" s="299">
        <v>1</v>
      </c>
      <c r="E103" s="68" t="s">
        <v>1640</v>
      </c>
      <c r="F103" s="68" t="s">
        <v>136</v>
      </c>
      <c r="G103" s="68" t="s">
        <v>153</v>
      </c>
      <c r="H103" s="68" t="s">
        <v>3622</v>
      </c>
      <c r="I103" s="68">
        <v>57400572</v>
      </c>
      <c r="J103" s="327" t="s">
        <v>3764</v>
      </c>
      <c r="K103" s="68" t="s">
        <v>144</v>
      </c>
      <c r="L103" s="68" t="s">
        <v>972</v>
      </c>
      <c r="M103" s="68"/>
      <c r="N103" s="68" t="s">
        <v>3494</v>
      </c>
      <c r="O103" s="68" t="s">
        <v>791</v>
      </c>
      <c r="P103" s="68">
        <v>96.4</v>
      </c>
      <c r="Q103" s="68">
        <v>3</v>
      </c>
      <c r="R103" s="68">
        <v>140</v>
      </c>
      <c r="S103" s="68">
        <v>70</v>
      </c>
      <c r="T103" s="68">
        <v>18</v>
      </c>
      <c r="U103" s="68">
        <v>11</v>
      </c>
      <c r="V103" s="68" t="s">
        <v>3623</v>
      </c>
      <c r="W103" s="68" t="s">
        <v>504</v>
      </c>
      <c r="X103" s="68"/>
      <c r="Y103" s="68"/>
      <c r="Z103" s="68"/>
    </row>
    <row r="104" spans="1:26" x14ac:dyDescent="0.15">
      <c r="A104" s="68">
        <v>101</v>
      </c>
      <c r="B104" s="68">
        <v>101</v>
      </c>
      <c r="C104" s="299">
        <v>10</v>
      </c>
      <c r="D104" s="299">
        <v>15</v>
      </c>
      <c r="E104" s="68" t="s">
        <v>1689</v>
      </c>
      <c r="F104" s="68" t="s">
        <v>136</v>
      </c>
      <c r="G104" s="68" t="s">
        <v>153</v>
      </c>
      <c r="H104" s="68" t="s">
        <v>3611</v>
      </c>
      <c r="I104" s="68">
        <v>57401477</v>
      </c>
      <c r="J104" s="327" t="s">
        <v>3747</v>
      </c>
      <c r="K104" s="68" t="s">
        <v>144</v>
      </c>
      <c r="L104" s="68" t="s">
        <v>972</v>
      </c>
      <c r="M104" s="68"/>
      <c r="N104" s="68" t="s">
        <v>3494</v>
      </c>
      <c r="O104" s="68" t="s">
        <v>791</v>
      </c>
      <c r="P104" s="68">
        <v>70.5</v>
      </c>
      <c r="Q104" s="68">
        <v>5</v>
      </c>
      <c r="R104" s="68">
        <v>148</v>
      </c>
      <c r="S104" s="68">
        <v>66</v>
      </c>
      <c r="T104" s="68">
        <v>15</v>
      </c>
      <c r="U104" s="68">
        <v>9</v>
      </c>
      <c r="V104" s="68" t="s">
        <v>3624</v>
      </c>
      <c r="W104" s="68" t="s">
        <v>504</v>
      </c>
      <c r="X104" s="68"/>
      <c r="Y104" s="68"/>
      <c r="Z104" s="68"/>
    </row>
    <row r="105" spans="1:26" x14ac:dyDescent="0.15">
      <c r="A105" s="68">
        <v>102</v>
      </c>
      <c r="B105" s="68">
        <v>102</v>
      </c>
      <c r="C105" s="299">
        <v>10</v>
      </c>
      <c r="D105" s="299">
        <v>19</v>
      </c>
      <c r="E105" s="68" t="s">
        <v>1689</v>
      </c>
      <c r="F105" s="68" t="s">
        <v>136</v>
      </c>
      <c r="G105" s="68" t="s">
        <v>153</v>
      </c>
      <c r="H105" s="68" t="s">
        <v>795</v>
      </c>
      <c r="I105" s="68">
        <v>57401427</v>
      </c>
      <c r="J105" s="327" t="s">
        <v>3725</v>
      </c>
      <c r="K105" s="68" t="s">
        <v>3625</v>
      </c>
      <c r="L105" s="68" t="s">
        <v>972</v>
      </c>
      <c r="M105" s="68"/>
      <c r="N105" s="68" t="s">
        <v>3494</v>
      </c>
      <c r="O105" s="68" t="s">
        <v>791</v>
      </c>
      <c r="P105" s="68">
        <v>69.599999999999994</v>
      </c>
      <c r="Q105" s="68">
        <v>6</v>
      </c>
      <c r="R105" s="68">
        <v>144</v>
      </c>
      <c r="S105" s="68">
        <v>74</v>
      </c>
      <c r="T105" s="68">
        <v>18</v>
      </c>
      <c r="U105" s="68">
        <v>11</v>
      </c>
      <c r="V105" s="68" t="s">
        <v>1671</v>
      </c>
      <c r="W105" s="68" t="s">
        <v>504</v>
      </c>
      <c r="X105" s="68"/>
      <c r="Y105" s="68"/>
      <c r="Z105" s="68"/>
    </row>
    <row r="106" spans="1:26" x14ac:dyDescent="0.15">
      <c r="A106" s="68">
        <v>103</v>
      </c>
      <c r="B106" s="68">
        <v>103</v>
      </c>
      <c r="C106" s="299">
        <v>10</v>
      </c>
      <c r="D106" s="299">
        <v>19</v>
      </c>
      <c r="E106" s="68" t="s">
        <v>1689</v>
      </c>
      <c r="F106" s="68" t="s">
        <v>136</v>
      </c>
      <c r="G106" s="68" t="s">
        <v>153</v>
      </c>
      <c r="H106" s="68" t="s">
        <v>795</v>
      </c>
      <c r="I106" s="68">
        <v>57401427</v>
      </c>
      <c r="J106" s="327" t="s">
        <v>3725</v>
      </c>
      <c r="K106" s="68" t="s">
        <v>144</v>
      </c>
      <c r="L106" s="68" t="s">
        <v>972</v>
      </c>
      <c r="M106" s="68"/>
      <c r="N106" s="68" t="s">
        <v>3494</v>
      </c>
      <c r="O106" s="68" t="s">
        <v>791</v>
      </c>
      <c r="P106" s="68">
        <v>34.299999999999997</v>
      </c>
      <c r="Q106" s="68">
        <v>2</v>
      </c>
      <c r="R106" s="68">
        <v>107</v>
      </c>
      <c r="S106" s="68">
        <v>58</v>
      </c>
      <c r="T106" s="68">
        <v>17</v>
      </c>
      <c r="U106" s="68">
        <v>9</v>
      </c>
      <c r="V106" s="68" t="s">
        <v>1671</v>
      </c>
      <c r="W106" s="68" t="s">
        <v>504</v>
      </c>
      <c r="X106" s="68"/>
      <c r="Y106" s="68"/>
      <c r="Z106" s="68"/>
    </row>
    <row r="107" spans="1:26" x14ac:dyDescent="0.15">
      <c r="A107" s="68">
        <v>104</v>
      </c>
      <c r="B107" s="68">
        <v>104</v>
      </c>
      <c r="C107" s="299">
        <v>10</v>
      </c>
      <c r="D107" s="299">
        <v>19</v>
      </c>
      <c r="E107" s="68" t="s">
        <v>1706</v>
      </c>
      <c r="F107" s="68" t="s">
        <v>136</v>
      </c>
      <c r="G107" s="68" t="s">
        <v>153</v>
      </c>
      <c r="H107" s="68" t="s">
        <v>3626</v>
      </c>
      <c r="I107" s="68">
        <v>57400522</v>
      </c>
      <c r="J107" s="327" t="s">
        <v>3765</v>
      </c>
      <c r="K107" s="68" t="s">
        <v>144</v>
      </c>
      <c r="L107" s="68" t="s">
        <v>972</v>
      </c>
      <c r="M107" s="68"/>
      <c r="N107" s="68" t="s">
        <v>3494</v>
      </c>
      <c r="O107" s="68" t="s">
        <v>253</v>
      </c>
      <c r="P107" s="68">
        <v>69.400000000000006</v>
      </c>
      <c r="Q107" s="68">
        <v>5</v>
      </c>
      <c r="R107" s="68">
        <v>147</v>
      </c>
      <c r="S107" s="68">
        <v>81</v>
      </c>
      <c r="T107" s="68">
        <v>15</v>
      </c>
      <c r="U107" s="68">
        <v>12</v>
      </c>
      <c r="V107" s="68" t="s">
        <v>3627</v>
      </c>
      <c r="W107" s="68" t="s">
        <v>504</v>
      </c>
      <c r="X107" s="68"/>
      <c r="Y107" s="68"/>
      <c r="Z107" s="68"/>
    </row>
    <row r="108" spans="1:26" x14ac:dyDescent="0.15">
      <c r="A108" s="68">
        <v>105</v>
      </c>
      <c r="B108" s="68">
        <v>105</v>
      </c>
      <c r="C108" s="299">
        <v>10</v>
      </c>
      <c r="D108" s="299">
        <v>13</v>
      </c>
      <c r="E108" s="68" t="s">
        <v>1689</v>
      </c>
      <c r="F108" s="68" t="s">
        <v>136</v>
      </c>
      <c r="G108" s="68" t="s">
        <v>153</v>
      </c>
      <c r="H108" s="68" t="s">
        <v>3628</v>
      </c>
      <c r="I108" s="68">
        <v>57401427</v>
      </c>
      <c r="J108" s="327" t="s">
        <v>3725</v>
      </c>
      <c r="K108" s="68" t="s">
        <v>3591</v>
      </c>
      <c r="L108" s="68"/>
      <c r="M108" s="68"/>
      <c r="N108" s="68" t="s">
        <v>390</v>
      </c>
      <c r="O108" s="68" t="s">
        <v>253</v>
      </c>
      <c r="P108" s="68">
        <v>44.2</v>
      </c>
      <c r="Q108" s="68">
        <v>3</v>
      </c>
      <c r="R108" s="68">
        <v>126</v>
      </c>
      <c r="S108" s="68">
        <v>63</v>
      </c>
      <c r="T108" s="68">
        <v>17</v>
      </c>
      <c r="U108" s="68">
        <v>10</v>
      </c>
      <c r="V108" s="68"/>
      <c r="W108" s="68"/>
      <c r="X108" s="68"/>
      <c r="Y108" s="68"/>
      <c r="Z108" s="68"/>
    </row>
    <row r="109" spans="1:26" x14ac:dyDescent="0.15">
      <c r="A109" s="68">
        <v>106</v>
      </c>
      <c r="B109" s="68">
        <v>106</v>
      </c>
      <c r="C109" s="299">
        <v>10</v>
      </c>
      <c r="D109" s="299">
        <v>14</v>
      </c>
      <c r="E109" s="68" t="s">
        <v>1640</v>
      </c>
      <c r="F109" s="68" t="s">
        <v>137</v>
      </c>
      <c r="G109" s="68" t="s">
        <v>655</v>
      </c>
      <c r="H109" s="68" t="s">
        <v>3629</v>
      </c>
      <c r="I109" s="68">
        <v>57404622</v>
      </c>
      <c r="J109" s="327" t="s">
        <v>3766</v>
      </c>
      <c r="K109" s="68" t="s">
        <v>3630</v>
      </c>
      <c r="L109" s="68" t="s">
        <v>3631</v>
      </c>
      <c r="M109" s="68" t="s">
        <v>3632</v>
      </c>
      <c r="N109" s="68" t="s">
        <v>390</v>
      </c>
      <c r="O109" s="68" t="s">
        <v>791</v>
      </c>
      <c r="P109" s="68">
        <v>16.7</v>
      </c>
      <c r="Q109" s="68">
        <v>1</v>
      </c>
      <c r="R109" s="68">
        <v>80</v>
      </c>
      <c r="S109" s="68">
        <v>50</v>
      </c>
      <c r="T109" s="68">
        <v>17</v>
      </c>
      <c r="U109" s="68">
        <v>10</v>
      </c>
      <c r="V109" s="68" t="s">
        <v>3633</v>
      </c>
      <c r="W109" s="68"/>
      <c r="X109" s="68"/>
      <c r="Y109" s="68"/>
      <c r="Z109" s="68"/>
    </row>
    <row r="110" spans="1:26" x14ac:dyDescent="0.15">
      <c r="A110" s="68">
        <v>107</v>
      </c>
      <c r="B110" s="68">
        <v>107</v>
      </c>
      <c r="C110" s="299">
        <v>11</v>
      </c>
      <c r="D110" s="299">
        <v>1</v>
      </c>
      <c r="E110" s="68" t="s">
        <v>1640</v>
      </c>
      <c r="F110" s="68" t="s">
        <v>138</v>
      </c>
      <c r="G110" s="68" t="s">
        <v>274</v>
      </c>
      <c r="H110" s="68" t="s">
        <v>3634</v>
      </c>
      <c r="I110" s="68">
        <v>58400722</v>
      </c>
      <c r="J110" s="327" t="s">
        <v>3738</v>
      </c>
      <c r="K110" s="68"/>
      <c r="L110" s="68"/>
      <c r="M110" s="68" t="s">
        <v>3635</v>
      </c>
      <c r="N110" s="68" t="s">
        <v>390</v>
      </c>
      <c r="O110" s="68" t="s">
        <v>253</v>
      </c>
      <c r="P110" s="68">
        <v>129.4</v>
      </c>
      <c r="Q110" s="68">
        <v>6</v>
      </c>
      <c r="R110" s="68">
        <v>150</v>
      </c>
      <c r="S110" s="68">
        <v>85</v>
      </c>
      <c r="T110" s="68">
        <v>18</v>
      </c>
      <c r="U110" s="68">
        <v>13</v>
      </c>
      <c r="V110" s="68" t="s">
        <v>690</v>
      </c>
      <c r="W110" s="68"/>
      <c r="X110" s="68"/>
      <c r="Y110" s="68"/>
      <c r="Z110" s="68"/>
    </row>
    <row r="111" spans="1:26" x14ac:dyDescent="0.15">
      <c r="A111" s="68">
        <v>108</v>
      </c>
      <c r="B111" s="68">
        <v>108</v>
      </c>
      <c r="C111" s="299">
        <v>10</v>
      </c>
      <c r="D111" s="299">
        <v>21</v>
      </c>
      <c r="E111" s="68" t="s">
        <v>1689</v>
      </c>
      <c r="F111" s="68" t="s">
        <v>136</v>
      </c>
      <c r="G111" s="68" t="s">
        <v>153</v>
      </c>
      <c r="H111" s="68" t="s">
        <v>795</v>
      </c>
      <c r="I111" s="68">
        <v>57401427</v>
      </c>
      <c r="J111" s="327" t="s">
        <v>3725</v>
      </c>
      <c r="K111" s="68" t="s">
        <v>3625</v>
      </c>
      <c r="L111" s="68" t="s">
        <v>972</v>
      </c>
      <c r="M111" s="68"/>
      <c r="N111" s="68" t="s">
        <v>3494</v>
      </c>
      <c r="O111" s="68" t="s">
        <v>253</v>
      </c>
      <c r="P111" s="68">
        <v>168.5</v>
      </c>
      <c r="Q111" s="68">
        <v>7</v>
      </c>
      <c r="R111" s="68">
        <v>158</v>
      </c>
      <c r="S111" s="68">
        <v>82</v>
      </c>
      <c r="T111" s="68">
        <v>19</v>
      </c>
      <c r="U111" s="68">
        <v>12</v>
      </c>
      <c r="V111" s="68" t="s">
        <v>1671</v>
      </c>
      <c r="W111" s="68" t="s">
        <v>504</v>
      </c>
      <c r="X111" s="68"/>
      <c r="Y111" s="68"/>
      <c r="Z111" s="68"/>
    </row>
    <row r="112" spans="1:26" x14ac:dyDescent="0.15">
      <c r="A112" s="68">
        <v>109</v>
      </c>
      <c r="B112" s="68">
        <v>109</v>
      </c>
      <c r="C112" s="299">
        <v>10</v>
      </c>
      <c r="D112" s="299">
        <v>23</v>
      </c>
      <c r="E112" s="68" t="s">
        <v>1646</v>
      </c>
      <c r="F112" s="68" t="s">
        <v>137</v>
      </c>
      <c r="G112" s="68" t="s">
        <v>601</v>
      </c>
      <c r="H112" s="68" t="s">
        <v>3636</v>
      </c>
      <c r="I112" s="68">
        <v>57404677</v>
      </c>
      <c r="J112" s="327" t="s">
        <v>3767</v>
      </c>
      <c r="K112" s="68"/>
      <c r="L112" s="68"/>
      <c r="M112" s="68"/>
      <c r="N112" s="68" t="s">
        <v>390</v>
      </c>
      <c r="O112" s="68" t="s">
        <v>791</v>
      </c>
      <c r="P112" s="68">
        <v>80</v>
      </c>
      <c r="Q112" s="68">
        <v>4</v>
      </c>
      <c r="R112" s="68">
        <v>110</v>
      </c>
      <c r="S112" s="68">
        <v>60</v>
      </c>
      <c r="T112" s="68">
        <v>14</v>
      </c>
      <c r="U112" s="68">
        <v>10</v>
      </c>
      <c r="V112" s="68" t="s">
        <v>2284</v>
      </c>
      <c r="W112" s="68"/>
      <c r="X112" s="68"/>
      <c r="Y112" s="68"/>
      <c r="Z112" s="68"/>
    </row>
    <row r="113" spans="1:26" x14ac:dyDescent="0.15">
      <c r="A113" s="68">
        <v>110</v>
      </c>
      <c r="B113" s="68">
        <v>110</v>
      </c>
      <c r="C113" s="299">
        <v>10</v>
      </c>
      <c r="D113" s="299">
        <v>27</v>
      </c>
      <c r="E113" s="68" t="s">
        <v>1647</v>
      </c>
      <c r="F113" s="68" t="s">
        <v>137</v>
      </c>
      <c r="G113" s="68" t="s">
        <v>601</v>
      </c>
      <c r="H113" s="68" t="s">
        <v>3637</v>
      </c>
      <c r="I113" s="68">
        <v>57405627</v>
      </c>
      <c r="J113" s="327" t="s">
        <v>3716</v>
      </c>
      <c r="K113" s="68" t="s">
        <v>3573</v>
      </c>
      <c r="L113" s="68"/>
      <c r="M113" s="68"/>
      <c r="N113" s="68" t="s">
        <v>390</v>
      </c>
      <c r="O113" s="68" t="s">
        <v>253</v>
      </c>
      <c r="P113" s="68">
        <v>120</v>
      </c>
      <c r="Q113" s="68">
        <v>5</v>
      </c>
      <c r="R113" s="68">
        <v>144</v>
      </c>
      <c r="S113" s="68">
        <v>57</v>
      </c>
      <c r="T113" s="68">
        <v>16</v>
      </c>
      <c r="U113" s="68">
        <v>12</v>
      </c>
      <c r="V113" s="68" t="s">
        <v>2284</v>
      </c>
      <c r="W113" s="68"/>
      <c r="X113" s="68"/>
      <c r="Y113" s="68"/>
      <c r="Z113" s="68"/>
    </row>
    <row r="114" spans="1:26" x14ac:dyDescent="0.15">
      <c r="A114" s="68">
        <v>111</v>
      </c>
      <c r="B114" s="68">
        <v>111</v>
      </c>
      <c r="C114" s="299">
        <v>11</v>
      </c>
      <c r="D114" s="299">
        <v>3</v>
      </c>
      <c r="E114" s="68" t="s">
        <v>1689</v>
      </c>
      <c r="F114" s="68" t="s">
        <v>3516</v>
      </c>
      <c r="G114" s="68" t="s">
        <v>260</v>
      </c>
      <c r="H114" s="68" t="s">
        <v>3638</v>
      </c>
      <c r="I114" s="68">
        <v>58401722</v>
      </c>
      <c r="J114" s="327" t="s">
        <v>3768</v>
      </c>
      <c r="K114" s="68" t="s">
        <v>3639</v>
      </c>
      <c r="L114" s="68" t="s">
        <v>3496</v>
      </c>
      <c r="M114" s="68"/>
      <c r="N114" s="68" t="s">
        <v>390</v>
      </c>
      <c r="O114" s="68" t="s">
        <v>253</v>
      </c>
      <c r="P114" s="68">
        <v>150</v>
      </c>
      <c r="Q114" s="68">
        <v>5</v>
      </c>
      <c r="R114" s="68">
        <v>150</v>
      </c>
      <c r="S114" s="68">
        <v>70</v>
      </c>
      <c r="T114" s="68">
        <v>18</v>
      </c>
      <c r="U114" s="68">
        <v>12</v>
      </c>
      <c r="V114" s="68" t="s">
        <v>3640</v>
      </c>
      <c r="W114" s="68"/>
      <c r="X114" s="68"/>
      <c r="Y114" s="68"/>
      <c r="Z114" s="68"/>
    </row>
    <row r="115" spans="1:26" x14ac:dyDescent="0.15">
      <c r="A115" s="68">
        <v>112</v>
      </c>
      <c r="B115" s="68">
        <v>112</v>
      </c>
      <c r="C115" s="299">
        <v>10</v>
      </c>
      <c r="D115" s="299">
        <v>25</v>
      </c>
      <c r="E115" s="68" t="s">
        <v>1652</v>
      </c>
      <c r="F115" s="68" t="s">
        <v>136</v>
      </c>
      <c r="G115" s="68" t="s">
        <v>153</v>
      </c>
      <c r="H115" s="68" t="s">
        <v>3622</v>
      </c>
      <c r="I115" s="68">
        <v>57400572</v>
      </c>
      <c r="J115" s="327" t="s">
        <v>3764</v>
      </c>
      <c r="K115" s="68" t="s">
        <v>144</v>
      </c>
      <c r="L115" s="68" t="s">
        <v>972</v>
      </c>
      <c r="M115" s="68"/>
      <c r="N115" s="68" t="s">
        <v>3494</v>
      </c>
      <c r="O115" s="68" t="s">
        <v>253</v>
      </c>
      <c r="P115" s="68">
        <v>70.36</v>
      </c>
      <c r="Q115" s="68">
        <v>4</v>
      </c>
      <c r="R115" s="68">
        <v>140</v>
      </c>
      <c r="S115" s="68">
        <v>70</v>
      </c>
      <c r="T115" s="68">
        <v>17</v>
      </c>
      <c r="U115" s="68">
        <v>10.5</v>
      </c>
      <c r="V115" s="68" t="s">
        <v>3641</v>
      </c>
      <c r="W115" s="68" t="s">
        <v>504</v>
      </c>
      <c r="X115" s="68"/>
      <c r="Y115" s="68"/>
      <c r="Z115" s="68"/>
    </row>
    <row r="116" spans="1:26" x14ac:dyDescent="0.15">
      <c r="A116" s="68">
        <v>113</v>
      </c>
      <c r="B116" s="68">
        <v>113</v>
      </c>
      <c r="C116" s="299">
        <v>10</v>
      </c>
      <c r="D116" s="299">
        <v>26</v>
      </c>
      <c r="E116" s="68" t="s">
        <v>1652</v>
      </c>
      <c r="F116" s="68" t="s">
        <v>136</v>
      </c>
      <c r="G116" s="68" t="s">
        <v>153</v>
      </c>
      <c r="H116" s="68" t="s">
        <v>3622</v>
      </c>
      <c r="I116" s="68">
        <v>57400572</v>
      </c>
      <c r="J116" s="327" t="s">
        <v>3764</v>
      </c>
      <c r="K116" s="68" t="s">
        <v>326</v>
      </c>
      <c r="L116" s="68"/>
      <c r="M116" s="68" t="s">
        <v>3642</v>
      </c>
      <c r="N116" s="68" t="s">
        <v>3494</v>
      </c>
      <c r="O116" s="68" t="s">
        <v>791</v>
      </c>
      <c r="P116" s="68">
        <v>50.8</v>
      </c>
      <c r="Q116" s="68">
        <v>3</v>
      </c>
      <c r="R116" s="68">
        <v>125</v>
      </c>
      <c r="S116" s="68">
        <v>63</v>
      </c>
      <c r="T116" s="68">
        <v>15</v>
      </c>
      <c r="U116" s="68">
        <v>8</v>
      </c>
      <c r="V116" s="68" t="s">
        <v>3643</v>
      </c>
      <c r="W116" s="68" t="s">
        <v>504</v>
      </c>
      <c r="X116" s="68"/>
      <c r="Y116" s="68"/>
      <c r="Z116" s="68"/>
    </row>
    <row r="117" spans="1:26" x14ac:dyDescent="0.15">
      <c r="A117" s="68">
        <v>114</v>
      </c>
      <c r="B117" s="68">
        <v>114</v>
      </c>
      <c r="C117" s="299">
        <v>11</v>
      </c>
      <c r="D117" s="299">
        <v>5</v>
      </c>
      <c r="E117" s="68" t="s">
        <v>1738</v>
      </c>
      <c r="F117" s="68" t="s">
        <v>136</v>
      </c>
      <c r="G117" s="68" t="s">
        <v>153</v>
      </c>
      <c r="H117" s="68" t="s">
        <v>3644</v>
      </c>
      <c r="I117" s="68">
        <v>57401522</v>
      </c>
      <c r="J117" s="327" t="s">
        <v>3752</v>
      </c>
      <c r="K117" s="68" t="s">
        <v>144</v>
      </c>
      <c r="L117" s="68" t="s">
        <v>3645</v>
      </c>
      <c r="M117" s="68"/>
      <c r="N117" s="68" t="s">
        <v>3494</v>
      </c>
      <c r="O117" s="68" t="s">
        <v>253</v>
      </c>
      <c r="P117" s="68">
        <v>53.4</v>
      </c>
      <c r="Q117" s="68">
        <v>4</v>
      </c>
      <c r="R117" s="68">
        <v>127</v>
      </c>
      <c r="S117" s="68">
        <v>51</v>
      </c>
      <c r="T117" s="68">
        <v>16</v>
      </c>
      <c r="U117" s="68">
        <v>10</v>
      </c>
      <c r="V117" s="68" t="s">
        <v>311</v>
      </c>
      <c r="W117" s="68" t="s">
        <v>504</v>
      </c>
      <c r="X117" s="68"/>
      <c r="Y117" s="68"/>
      <c r="Z117" s="68"/>
    </row>
    <row r="118" spans="1:26" x14ac:dyDescent="0.15">
      <c r="A118" s="68">
        <v>115</v>
      </c>
      <c r="B118" s="68">
        <v>115</v>
      </c>
      <c r="C118" s="299">
        <v>11</v>
      </c>
      <c r="D118" s="299">
        <v>3</v>
      </c>
      <c r="E118" s="68" t="s">
        <v>1689</v>
      </c>
      <c r="F118" s="68" t="s">
        <v>137</v>
      </c>
      <c r="G118" s="68" t="s">
        <v>368</v>
      </c>
      <c r="H118" s="68" t="s">
        <v>3646</v>
      </c>
      <c r="I118" s="68">
        <v>57403572</v>
      </c>
      <c r="J118" s="327" t="s">
        <v>3753</v>
      </c>
      <c r="K118" s="68" t="s">
        <v>144</v>
      </c>
      <c r="L118" s="68" t="s">
        <v>3647</v>
      </c>
      <c r="M118" s="68"/>
      <c r="N118" s="68" t="s">
        <v>390</v>
      </c>
      <c r="O118" s="68" t="s">
        <v>253</v>
      </c>
      <c r="P118" s="68">
        <v>105</v>
      </c>
      <c r="Q118" s="68">
        <v>5</v>
      </c>
      <c r="R118" s="68">
        <v>145</v>
      </c>
      <c r="S118" s="68">
        <v>75</v>
      </c>
      <c r="T118" s="68">
        <v>17</v>
      </c>
      <c r="U118" s="68">
        <v>13</v>
      </c>
      <c r="V118" s="68" t="s">
        <v>3497</v>
      </c>
      <c r="W118" s="68"/>
      <c r="X118" s="68"/>
      <c r="Y118" s="68"/>
      <c r="Z118" s="68"/>
    </row>
    <row r="119" spans="1:26" x14ac:dyDescent="0.15">
      <c r="A119" s="68">
        <v>116</v>
      </c>
      <c r="B119" s="68">
        <v>116</v>
      </c>
      <c r="C119" s="299">
        <v>11</v>
      </c>
      <c r="D119" s="299">
        <v>4</v>
      </c>
      <c r="E119" s="68" t="s">
        <v>1714</v>
      </c>
      <c r="F119" s="68" t="s">
        <v>137</v>
      </c>
      <c r="G119" s="68" t="s">
        <v>655</v>
      </c>
      <c r="H119" s="68" t="s">
        <v>3648</v>
      </c>
      <c r="I119" s="68">
        <v>57404527</v>
      </c>
      <c r="J119" s="327" t="s">
        <v>3757</v>
      </c>
      <c r="K119" s="68"/>
      <c r="L119" s="68" t="s">
        <v>3649</v>
      </c>
      <c r="M119" s="68"/>
      <c r="N119" s="68" t="s">
        <v>390</v>
      </c>
      <c r="O119" s="68" t="s">
        <v>253</v>
      </c>
      <c r="P119" s="68">
        <v>60.4</v>
      </c>
      <c r="Q119" s="68">
        <v>4</v>
      </c>
      <c r="R119" s="68">
        <v>130</v>
      </c>
      <c r="S119" s="68">
        <v>75</v>
      </c>
      <c r="T119" s="68">
        <v>16</v>
      </c>
      <c r="U119" s="68">
        <v>10</v>
      </c>
      <c r="V119" s="68" t="s">
        <v>3650</v>
      </c>
      <c r="W119" s="68"/>
      <c r="X119" s="68"/>
      <c r="Y119" s="68"/>
      <c r="Z119" s="68"/>
    </row>
    <row r="120" spans="1:26" x14ac:dyDescent="0.15">
      <c r="A120" s="68">
        <v>117</v>
      </c>
      <c r="B120" s="68">
        <v>117</v>
      </c>
      <c r="C120" s="299">
        <v>11</v>
      </c>
      <c r="D120" s="299">
        <v>11</v>
      </c>
      <c r="E120" s="68" t="s">
        <v>1652</v>
      </c>
      <c r="F120" s="68" t="s">
        <v>137</v>
      </c>
      <c r="G120" s="68" t="s">
        <v>368</v>
      </c>
      <c r="H120" s="68" t="s">
        <v>3651</v>
      </c>
      <c r="I120" s="68">
        <v>57403527</v>
      </c>
      <c r="J120" s="327" t="s">
        <v>3769</v>
      </c>
      <c r="K120" s="68" t="s">
        <v>144</v>
      </c>
      <c r="L120" s="68" t="s">
        <v>3563</v>
      </c>
      <c r="M120" s="68"/>
      <c r="N120" s="68" t="s">
        <v>390</v>
      </c>
      <c r="O120" s="68" t="s">
        <v>791</v>
      </c>
      <c r="P120" s="68">
        <v>81</v>
      </c>
      <c r="Q120" s="68">
        <v>4</v>
      </c>
      <c r="R120" s="68">
        <v>120</v>
      </c>
      <c r="S120" s="68">
        <v>67</v>
      </c>
      <c r="T120" s="68">
        <v>16</v>
      </c>
      <c r="U120" s="68">
        <v>11</v>
      </c>
      <c r="V120" s="68" t="s">
        <v>3497</v>
      </c>
      <c r="W120" s="68"/>
      <c r="X120" s="68"/>
      <c r="Y120" s="68"/>
      <c r="Z120" s="68"/>
    </row>
    <row r="121" spans="1:26" x14ac:dyDescent="0.15">
      <c r="A121" s="68">
        <v>118</v>
      </c>
      <c r="B121" s="68">
        <v>118</v>
      </c>
      <c r="C121" s="299">
        <v>11</v>
      </c>
      <c r="D121" s="299">
        <v>20</v>
      </c>
      <c r="E121" s="68" t="s">
        <v>1640</v>
      </c>
      <c r="F121" s="68" t="s">
        <v>136</v>
      </c>
      <c r="G121" s="68" t="s">
        <v>151</v>
      </c>
      <c r="H121" s="68" t="s">
        <v>3502</v>
      </c>
      <c r="I121" s="68">
        <v>57402422</v>
      </c>
      <c r="J121" s="327" t="s">
        <v>3726</v>
      </c>
      <c r="K121" s="68" t="s">
        <v>3503</v>
      </c>
      <c r="L121" s="68"/>
      <c r="M121" s="68"/>
      <c r="N121" s="68" t="s">
        <v>390</v>
      </c>
      <c r="O121" s="68" t="s">
        <v>253</v>
      </c>
      <c r="P121" s="68">
        <v>100</v>
      </c>
      <c r="Q121" s="68">
        <v>10</v>
      </c>
      <c r="R121" s="68">
        <v>150</v>
      </c>
      <c r="S121" s="68">
        <v>80</v>
      </c>
      <c r="T121" s="68">
        <v>22</v>
      </c>
      <c r="U121" s="68">
        <v>13</v>
      </c>
      <c r="V121" s="68" t="s">
        <v>2189</v>
      </c>
      <c r="W121" s="68"/>
      <c r="X121" s="68"/>
      <c r="Y121" s="68"/>
      <c r="Z121" s="68"/>
    </row>
    <row r="122" spans="1:26" x14ac:dyDescent="0.15">
      <c r="A122" s="68">
        <v>119</v>
      </c>
      <c r="B122" s="68">
        <v>119</v>
      </c>
      <c r="C122" s="299">
        <v>11</v>
      </c>
      <c r="D122" s="299">
        <v>9</v>
      </c>
      <c r="E122" s="68" t="s">
        <v>1640</v>
      </c>
      <c r="F122" s="68" t="s">
        <v>136</v>
      </c>
      <c r="G122" s="68" t="s">
        <v>153</v>
      </c>
      <c r="H122" s="68" t="s">
        <v>795</v>
      </c>
      <c r="I122" s="68">
        <v>57401427</v>
      </c>
      <c r="J122" s="327" t="s">
        <v>3725</v>
      </c>
      <c r="K122" s="68" t="s">
        <v>28</v>
      </c>
      <c r="L122" s="68"/>
      <c r="M122" s="68"/>
      <c r="N122" s="68" t="s">
        <v>390</v>
      </c>
      <c r="O122" s="68" t="s">
        <v>791</v>
      </c>
      <c r="P122" s="68">
        <v>128</v>
      </c>
      <c r="Q122" s="68">
        <v>7</v>
      </c>
      <c r="R122" s="68">
        <v>157</v>
      </c>
      <c r="S122" s="68">
        <v>80</v>
      </c>
      <c r="T122" s="68">
        <v>17</v>
      </c>
      <c r="U122" s="68">
        <v>11</v>
      </c>
      <c r="V122" s="68"/>
      <c r="W122" s="68"/>
      <c r="X122" s="68"/>
      <c r="Y122" s="68"/>
      <c r="Z122" s="68"/>
    </row>
    <row r="123" spans="1:26" x14ac:dyDescent="0.15">
      <c r="A123" s="68">
        <v>120</v>
      </c>
      <c r="B123" s="68">
        <v>120</v>
      </c>
      <c r="C123" s="299">
        <v>11</v>
      </c>
      <c r="D123" s="299">
        <v>13</v>
      </c>
      <c r="E123" s="68" t="s">
        <v>1646</v>
      </c>
      <c r="F123" s="68" t="s">
        <v>137</v>
      </c>
      <c r="G123" s="68" t="s">
        <v>601</v>
      </c>
      <c r="H123" s="68" t="s">
        <v>3652</v>
      </c>
      <c r="I123" s="68">
        <v>57404677</v>
      </c>
      <c r="J123" s="327" t="s">
        <v>3767</v>
      </c>
      <c r="K123" s="68" t="s">
        <v>3504</v>
      </c>
      <c r="L123" s="68"/>
      <c r="M123" s="68"/>
      <c r="N123" s="68" t="s">
        <v>390</v>
      </c>
      <c r="O123" s="68" t="s">
        <v>253</v>
      </c>
      <c r="P123" s="68">
        <v>60</v>
      </c>
      <c r="Q123" s="68">
        <v>3</v>
      </c>
      <c r="R123" s="68">
        <v>113</v>
      </c>
      <c r="S123" s="68">
        <v>50</v>
      </c>
      <c r="T123" s="68">
        <v>14</v>
      </c>
      <c r="U123" s="68">
        <v>10</v>
      </c>
      <c r="V123" s="68" t="s">
        <v>2284</v>
      </c>
      <c r="W123" s="68"/>
      <c r="X123" s="68"/>
      <c r="Y123" s="68"/>
      <c r="Z123" s="68"/>
    </row>
    <row r="124" spans="1:26" x14ac:dyDescent="0.15">
      <c r="A124" s="68">
        <v>121</v>
      </c>
      <c r="B124" s="68">
        <v>121</v>
      </c>
      <c r="C124" s="299">
        <v>10</v>
      </c>
      <c r="D124" s="299">
        <v>22</v>
      </c>
      <c r="E124" s="68" t="s">
        <v>1641</v>
      </c>
      <c r="F124" s="68" t="s">
        <v>137</v>
      </c>
      <c r="G124" s="68" t="s">
        <v>154</v>
      </c>
      <c r="H124" s="68" t="s">
        <v>3653</v>
      </c>
      <c r="I124" s="68">
        <v>57405722</v>
      </c>
      <c r="J124" s="327" t="s">
        <v>3770</v>
      </c>
      <c r="K124" s="68" t="s">
        <v>28</v>
      </c>
      <c r="L124" s="68"/>
      <c r="M124" s="68"/>
      <c r="N124" s="68" t="s">
        <v>390</v>
      </c>
      <c r="O124" s="68" t="s">
        <v>253</v>
      </c>
      <c r="P124" s="68">
        <v>130</v>
      </c>
      <c r="Q124" s="68">
        <v>5</v>
      </c>
      <c r="R124" s="68">
        <v>120</v>
      </c>
      <c r="S124" s="68">
        <v>70</v>
      </c>
      <c r="T124" s="68">
        <v>20</v>
      </c>
      <c r="U124" s="68">
        <v>12</v>
      </c>
      <c r="V124" s="68" t="s">
        <v>3654</v>
      </c>
      <c r="W124" s="68" t="s">
        <v>504</v>
      </c>
      <c r="X124" s="68"/>
      <c r="Y124" s="68"/>
      <c r="Z124" s="68"/>
    </row>
    <row r="125" spans="1:26" x14ac:dyDescent="0.15">
      <c r="A125" s="68">
        <v>122</v>
      </c>
      <c r="B125" s="68">
        <v>122</v>
      </c>
      <c r="C125" s="299">
        <v>11</v>
      </c>
      <c r="D125" s="299">
        <v>28</v>
      </c>
      <c r="E125" s="68" t="s">
        <v>1640</v>
      </c>
      <c r="F125" s="68" t="s">
        <v>136</v>
      </c>
      <c r="G125" s="68" t="s">
        <v>153</v>
      </c>
      <c r="H125" s="68" t="s">
        <v>3655</v>
      </c>
      <c r="I125" s="68">
        <v>57401522</v>
      </c>
      <c r="J125" s="327" t="s">
        <v>3752</v>
      </c>
      <c r="K125" s="68" t="s">
        <v>28</v>
      </c>
      <c r="L125" s="68"/>
      <c r="M125" s="68"/>
      <c r="N125" s="68" t="s">
        <v>390</v>
      </c>
      <c r="O125" s="68" t="s">
        <v>791</v>
      </c>
      <c r="P125" s="68">
        <v>45.9</v>
      </c>
      <c r="Q125" s="68">
        <v>3</v>
      </c>
      <c r="R125" s="68">
        <v>125</v>
      </c>
      <c r="S125" s="68">
        <v>54</v>
      </c>
      <c r="T125" s="68">
        <v>16</v>
      </c>
      <c r="U125" s="68">
        <v>9</v>
      </c>
      <c r="V125" s="68" t="s">
        <v>311</v>
      </c>
      <c r="W125" s="68"/>
      <c r="X125" s="68"/>
      <c r="Y125" s="68"/>
      <c r="Z125" s="68"/>
    </row>
    <row r="126" spans="1:26" x14ac:dyDescent="0.15">
      <c r="A126" s="68">
        <v>123</v>
      </c>
      <c r="B126" s="68">
        <v>123</v>
      </c>
      <c r="C126" s="299">
        <v>11</v>
      </c>
      <c r="D126" s="299">
        <v>30</v>
      </c>
      <c r="E126" s="68" t="s">
        <v>1657</v>
      </c>
      <c r="F126" s="68" t="s">
        <v>137</v>
      </c>
      <c r="G126" s="68" t="s">
        <v>463</v>
      </c>
      <c r="H126" s="68" t="s">
        <v>3656</v>
      </c>
      <c r="I126" s="68">
        <v>57402677</v>
      </c>
      <c r="J126" s="327" t="s">
        <v>3771</v>
      </c>
      <c r="K126" s="68" t="s">
        <v>144</v>
      </c>
      <c r="L126" s="68" t="s">
        <v>3563</v>
      </c>
      <c r="M126" s="68"/>
      <c r="N126" s="68" t="s">
        <v>390</v>
      </c>
      <c r="O126" s="68" t="s">
        <v>253</v>
      </c>
      <c r="P126" s="68">
        <v>85</v>
      </c>
      <c r="Q126" s="68">
        <v>6</v>
      </c>
      <c r="R126" s="68">
        <v>140</v>
      </c>
      <c r="S126" s="68">
        <v>53</v>
      </c>
      <c r="T126" s="68">
        <v>18</v>
      </c>
      <c r="U126" s="68">
        <v>11</v>
      </c>
      <c r="V126" s="68" t="s">
        <v>3657</v>
      </c>
      <c r="W126" s="68"/>
      <c r="X126" s="68"/>
      <c r="Y126" s="68" t="s">
        <v>3658</v>
      </c>
      <c r="Z126" s="68"/>
    </row>
    <row r="127" spans="1:26" x14ac:dyDescent="0.15">
      <c r="A127" s="68">
        <v>124</v>
      </c>
      <c r="B127" s="68">
        <v>124</v>
      </c>
      <c r="C127" s="299">
        <v>11</v>
      </c>
      <c r="D127" s="299">
        <v>25</v>
      </c>
      <c r="E127" s="68" t="s">
        <v>3659</v>
      </c>
      <c r="F127" s="68" t="s">
        <v>137</v>
      </c>
      <c r="G127" s="68" t="s">
        <v>463</v>
      </c>
      <c r="H127" s="68" t="s">
        <v>3660</v>
      </c>
      <c r="I127" s="68">
        <v>57402577</v>
      </c>
      <c r="J127" s="327" t="s">
        <v>3772</v>
      </c>
      <c r="K127" s="68" t="s">
        <v>144</v>
      </c>
      <c r="L127" s="68" t="s">
        <v>3563</v>
      </c>
      <c r="M127" s="68"/>
      <c r="N127" s="68" t="s">
        <v>3494</v>
      </c>
      <c r="O127" s="68" t="s">
        <v>791</v>
      </c>
      <c r="P127" s="68">
        <v>20</v>
      </c>
      <c r="Q127" s="68">
        <v>1</v>
      </c>
      <c r="R127" s="68">
        <v>90</v>
      </c>
      <c r="S127" s="68">
        <v>50</v>
      </c>
      <c r="T127" s="68">
        <v>10</v>
      </c>
      <c r="U127" s="68">
        <v>7</v>
      </c>
      <c r="V127" s="68" t="s">
        <v>3497</v>
      </c>
      <c r="W127" s="68" t="s">
        <v>504</v>
      </c>
      <c r="X127" s="68"/>
      <c r="Y127" s="68"/>
      <c r="Z127" s="68"/>
    </row>
    <row r="128" spans="1:26" x14ac:dyDescent="0.15">
      <c r="A128" s="68">
        <v>125</v>
      </c>
      <c r="B128" s="68">
        <v>125</v>
      </c>
      <c r="C128" s="299">
        <v>11</v>
      </c>
      <c r="D128" s="299">
        <v>27</v>
      </c>
      <c r="E128" s="68" t="s">
        <v>1664</v>
      </c>
      <c r="F128" s="68" t="s">
        <v>137</v>
      </c>
      <c r="G128" s="68" t="s">
        <v>463</v>
      </c>
      <c r="H128" s="68" t="s">
        <v>3661</v>
      </c>
      <c r="I128" s="68">
        <v>57402672</v>
      </c>
      <c r="J128" s="327" t="s">
        <v>3773</v>
      </c>
      <c r="K128" s="68" t="s">
        <v>144</v>
      </c>
      <c r="L128" s="68" t="s">
        <v>3563</v>
      </c>
      <c r="M128" s="68"/>
      <c r="N128" s="68" t="s">
        <v>3494</v>
      </c>
      <c r="O128" s="68" t="s">
        <v>791</v>
      </c>
      <c r="P128" s="68">
        <v>70</v>
      </c>
      <c r="Q128" s="68">
        <v>4</v>
      </c>
      <c r="R128" s="68">
        <v>125</v>
      </c>
      <c r="S128" s="68">
        <v>85</v>
      </c>
      <c r="T128" s="68">
        <v>16</v>
      </c>
      <c r="U128" s="68">
        <v>11</v>
      </c>
      <c r="V128" s="68" t="s">
        <v>3497</v>
      </c>
      <c r="W128" s="68" t="s">
        <v>504</v>
      </c>
      <c r="X128" s="68"/>
      <c r="Y128" s="68"/>
      <c r="Z128" s="68"/>
    </row>
    <row r="129" spans="1:26" x14ac:dyDescent="0.15">
      <c r="A129" s="68">
        <v>126</v>
      </c>
      <c r="B129" s="68">
        <v>126</v>
      </c>
      <c r="C129" s="299">
        <v>11</v>
      </c>
      <c r="D129" s="299">
        <v>8</v>
      </c>
      <c r="E129" s="68" t="s">
        <v>1640</v>
      </c>
      <c r="F129" s="68" t="s">
        <v>137</v>
      </c>
      <c r="G129" s="68" t="s">
        <v>3662</v>
      </c>
      <c r="H129" s="68" t="s">
        <v>3663</v>
      </c>
      <c r="I129" s="68"/>
      <c r="J129" s="327" t="s">
        <v>3664</v>
      </c>
      <c r="K129" s="68"/>
      <c r="L129" s="68"/>
      <c r="M129" s="68" t="s">
        <v>3665</v>
      </c>
      <c r="N129" s="68" t="s">
        <v>3616</v>
      </c>
      <c r="O129" s="68" t="s">
        <v>253</v>
      </c>
      <c r="P129" s="68">
        <v>80</v>
      </c>
      <c r="Q129" s="68"/>
      <c r="R129" s="68">
        <v>125</v>
      </c>
      <c r="S129" s="68">
        <v>60</v>
      </c>
      <c r="T129" s="68"/>
      <c r="U129" s="68"/>
      <c r="V129" s="68"/>
      <c r="W129" s="68"/>
      <c r="X129" s="68"/>
      <c r="Y129" s="68" t="s">
        <v>3610</v>
      </c>
      <c r="Z129" s="68"/>
    </row>
    <row r="130" spans="1:26" x14ac:dyDescent="0.15">
      <c r="A130" s="68">
        <v>127</v>
      </c>
      <c r="B130" s="68">
        <v>127</v>
      </c>
      <c r="C130" s="299">
        <v>10</v>
      </c>
      <c r="D130" s="299">
        <v>22</v>
      </c>
      <c r="E130" s="68" t="s">
        <v>1689</v>
      </c>
      <c r="F130" s="68" t="s">
        <v>136</v>
      </c>
      <c r="G130" s="68" t="s">
        <v>153</v>
      </c>
      <c r="H130" s="68" t="s">
        <v>3666</v>
      </c>
      <c r="I130" s="68">
        <v>57401522</v>
      </c>
      <c r="J130" s="327" t="s">
        <v>3752</v>
      </c>
      <c r="K130" s="68" t="s">
        <v>28</v>
      </c>
      <c r="L130" s="68"/>
      <c r="M130" s="68"/>
      <c r="N130" s="68" t="s">
        <v>390</v>
      </c>
      <c r="O130" s="68" t="s">
        <v>253</v>
      </c>
      <c r="P130" s="68">
        <v>48</v>
      </c>
      <c r="Q130" s="68">
        <v>2</v>
      </c>
      <c r="R130" s="68">
        <v>112</v>
      </c>
      <c r="S130" s="68">
        <v>55</v>
      </c>
      <c r="T130" s="68">
        <v>15</v>
      </c>
      <c r="U130" s="68">
        <v>10</v>
      </c>
      <c r="V130" s="68" t="s">
        <v>143</v>
      </c>
      <c r="W130" s="68"/>
      <c r="X130" s="68"/>
      <c r="Y130" s="68"/>
      <c r="Z130" s="68"/>
    </row>
    <row r="131" spans="1:26" x14ac:dyDescent="0.15">
      <c r="A131" s="68">
        <v>128</v>
      </c>
      <c r="B131" s="68">
        <v>128</v>
      </c>
      <c r="C131" s="299">
        <v>11</v>
      </c>
      <c r="D131" s="299">
        <v>6</v>
      </c>
      <c r="E131" s="68" t="s">
        <v>1652</v>
      </c>
      <c r="F131" s="68" t="s">
        <v>136</v>
      </c>
      <c r="G131" s="68" t="s">
        <v>151</v>
      </c>
      <c r="H131" s="68" t="s">
        <v>3667</v>
      </c>
      <c r="I131" s="68">
        <v>57402477</v>
      </c>
      <c r="J131" s="327" t="s">
        <v>3774</v>
      </c>
      <c r="K131" s="68" t="s">
        <v>28</v>
      </c>
      <c r="L131" s="68"/>
      <c r="M131" s="68" t="s">
        <v>3504</v>
      </c>
      <c r="N131" s="68" t="s">
        <v>390</v>
      </c>
      <c r="O131" s="68" t="s">
        <v>253</v>
      </c>
      <c r="P131" s="68">
        <v>120</v>
      </c>
      <c r="Q131" s="68">
        <v>5</v>
      </c>
      <c r="R131" s="68">
        <v>146</v>
      </c>
      <c r="S131" s="68">
        <v>83</v>
      </c>
      <c r="T131" s="68">
        <v>19</v>
      </c>
      <c r="U131" s="68">
        <v>12</v>
      </c>
      <c r="V131" s="68" t="s">
        <v>143</v>
      </c>
      <c r="W131" s="68" t="s">
        <v>504</v>
      </c>
      <c r="X131" s="68"/>
      <c r="Y131" s="68"/>
      <c r="Z131" s="68"/>
    </row>
    <row r="132" spans="1:26" x14ac:dyDescent="0.15">
      <c r="A132" s="68">
        <v>129</v>
      </c>
      <c r="B132" s="68">
        <v>129</v>
      </c>
      <c r="C132" s="299">
        <v>12</v>
      </c>
      <c r="D132" s="299">
        <v>8</v>
      </c>
      <c r="E132" s="68" t="s">
        <v>2543</v>
      </c>
      <c r="F132" s="68" t="s">
        <v>137</v>
      </c>
      <c r="G132" s="68" t="s">
        <v>463</v>
      </c>
      <c r="H132" s="68" t="s">
        <v>3668</v>
      </c>
      <c r="I132" s="68">
        <v>57402577</v>
      </c>
      <c r="J132" s="327" t="s">
        <v>3772</v>
      </c>
      <c r="K132" s="68" t="s">
        <v>144</v>
      </c>
      <c r="L132" s="68" t="s">
        <v>144</v>
      </c>
      <c r="M132" s="68"/>
      <c r="N132" s="68" t="s">
        <v>3494</v>
      </c>
      <c r="O132" s="68" t="s">
        <v>253</v>
      </c>
      <c r="P132" s="68">
        <v>120</v>
      </c>
      <c r="Q132" s="68">
        <v>7</v>
      </c>
      <c r="R132" s="68">
        <v>150</v>
      </c>
      <c r="S132" s="68">
        <v>78</v>
      </c>
      <c r="T132" s="68">
        <v>20</v>
      </c>
      <c r="U132" s="68">
        <v>11</v>
      </c>
      <c r="V132" s="68" t="s">
        <v>3497</v>
      </c>
      <c r="W132" s="68" t="s">
        <v>504</v>
      </c>
      <c r="X132" s="68"/>
      <c r="Y132" s="68"/>
      <c r="Z132" s="68"/>
    </row>
    <row r="133" spans="1:26" x14ac:dyDescent="0.15">
      <c r="A133" s="68">
        <v>130</v>
      </c>
      <c r="B133" s="68">
        <v>130</v>
      </c>
      <c r="C133" s="299">
        <v>12</v>
      </c>
      <c r="D133" s="299">
        <v>9</v>
      </c>
      <c r="E133" s="68" t="s">
        <v>1657</v>
      </c>
      <c r="F133" s="68" t="s">
        <v>137</v>
      </c>
      <c r="G133" s="68" t="s">
        <v>368</v>
      </c>
      <c r="H133" s="68" t="s">
        <v>3669</v>
      </c>
      <c r="I133" s="68"/>
      <c r="J133" s="327" t="s">
        <v>3670</v>
      </c>
      <c r="K133" s="68" t="s">
        <v>144</v>
      </c>
      <c r="L133" s="68" t="s">
        <v>3563</v>
      </c>
      <c r="M133" s="68"/>
      <c r="N133" s="68" t="s">
        <v>390</v>
      </c>
      <c r="O133" s="68" t="s">
        <v>791</v>
      </c>
      <c r="P133" s="68">
        <v>90</v>
      </c>
      <c r="Q133" s="68">
        <v>4</v>
      </c>
      <c r="R133" s="68">
        <v>110</v>
      </c>
      <c r="S133" s="68">
        <v>71</v>
      </c>
      <c r="T133" s="68">
        <v>16</v>
      </c>
      <c r="U133" s="68">
        <v>10</v>
      </c>
      <c r="V133" s="68"/>
      <c r="W133" s="68"/>
      <c r="X133" s="68"/>
      <c r="Y133" s="68"/>
      <c r="Z133" s="68"/>
    </row>
    <row r="134" spans="1:26" x14ac:dyDescent="0.15">
      <c r="A134" s="68">
        <v>131</v>
      </c>
      <c r="B134" s="68">
        <v>131</v>
      </c>
      <c r="C134" s="299">
        <v>11</v>
      </c>
      <c r="D134" s="299">
        <v>1</v>
      </c>
      <c r="E134" s="68" t="s">
        <v>1661</v>
      </c>
      <c r="F134" s="68" t="s">
        <v>136</v>
      </c>
      <c r="G134" s="68" t="s">
        <v>153</v>
      </c>
      <c r="H134" s="68" t="s">
        <v>3671</v>
      </c>
      <c r="I134" s="68">
        <v>57400572</v>
      </c>
      <c r="J134" s="327" t="s">
        <v>3764</v>
      </c>
      <c r="K134" s="68" t="s">
        <v>28</v>
      </c>
      <c r="L134" s="68" t="s">
        <v>326</v>
      </c>
      <c r="M134" s="68" t="s">
        <v>3672</v>
      </c>
      <c r="N134" s="68" t="s">
        <v>3494</v>
      </c>
      <c r="O134" s="68" t="s">
        <v>253</v>
      </c>
      <c r="P134" s="68">
        <v>84.4</v>
      </c>
      <c r="Q134" s="68">
        <v>5</v>
      </c>
      <c r="R134" s="68">
        <v>165</v>
      </c>
      <c r="S134" s="68">
        <v>80</v>
      </c>
      <c r="T134" s="68">
        <v>17</v>
      </c>
      <c r="U134" s="68">
        <v>12.5</v>
      </c>
      <c r="V134" s="68" t="s">
        <v>3672</v>
      </c>
      <c r="W134" s="68" t="s">
        <v>504</v>
      </c>
      <c r="X134" s="68"/>
      <c r="Y134" s="68"/>
      <c r="Z134" s="68"/>
    </row>
    <row r="135" spans="1:26" x14ac:dyDescent="0.15">
      <c r="A135" s="68">
        <v>132</v>
      </c>
      <c r="B135" s="68">
        <v>132</v>
      </c>
      <c r="C135" s="299">
        <v>12</v>
      </c>
      <c r="D135" s="299">
        <v>11</v>
      </c>
      <c r="E135" s="68" t="s">
        <v>1640</v>
      </c>
      <c r="F135" s="68" t="s">
        <v>136</v>
      </c>
      <c r="G135" s="68" t="s">
        <v>151</v>
      </c>
      <c r="H135" s="68" t="s">
        <v>3681</v>
      </c>
      <c r="I135" s="68">
        <v>57402522</v>
      </c>
      <c r="J135" s="327" t="s">
        <v>3742</v>
      </c>
      <c r="K135" s="68" t="s">
        <v>3682</v>
      </c>
      <c r="L135" s="68"/>
      <c r="M135" s="68"/>
      <c r="N135" s="68" t="s">
        <v>390</v>
      </c>
      <c r="O135" s="68" t="s">
        <v>253</v>
      </c>
      <c r="P135" s="68">
        <v>100</v>
      </c>
      <c r="Q135" s="68">
        <v>8</v>
      </c>
      <c r="R135" s="68">
        <v>138</v>
      </c>
      <c r="S135" s="68">
        <v>80</v>
      </c>
      <c r="T135" s="68">
        <v>18</v>
      </c>
      <c r="U135" s="68">
        <v>12</v>
      </c>
      <c r="V135" s="68" t="s">
        <v>143</v>
      </c>
      <c r="W135" s="68"/>
      <c r="X135" s="68"/>
      <c r="Y135" s="68"/>
      <c r="Z135" s="68"/>
    </row>
    <row r="136" spans="1:26" x14ac:dyDescent="0.15">
      <c r="A136" s="68"/>
      <c r="B136" s="68" t="s">
        <v>161</v>
      </c>
      <c r="C136" s="299"/>
      <c r="D136" s="299"/>
      <c r="E136" s="68"/>
      <c r="F136" s="302">
        <f>SUBTOTAL(3,F4:F135)</f>
        <v>132</v>
      </c>
      <c r="G136" s="68" t="s">
        <v>325</v>
      </c>
      <c r="H136" s="68"/>
      <c r="I136" s="68"/>
      <c r="J136" s="68"/>
      <c r="K136" s="68"/>
      <c r="L136" s="68"/>
      <c r="M136" s="68"/>
      <c r="N136" s="68"/>
      <c r="O136" s="68"/>
      <c r="P136" s="68"/>
      <c r="Q136" s="68"/>
      <c r="R136" s="68"/>
      <c r="S136" s="68"/>
      <c r="T136" s="68"/>
      <c r="U136" s="68"/>
      <c r="V136" s="68"/>
      <c r="W136" s="68">
        <v>37</v>
      </c>
      <c r="X136" s="68">
        <v>2</v>
      </c>
      <c r="Y136" s="68"/>
      <c r="Z136" s="68">
        <v>7</v>
      </c>
    </row>
    <row r="138" spans="1:26" ht="14.25" thickBot="1" x14ac:dyDescent="0.2">
      <c r="C138" s="305" t="s">
        <v>3</v>
      </c>
      <c r="D138" s="305" t="s">
        <v>3673</v>
      </c>
      <c r="E138" s="306" t="s">
        <v>3674</v>
      </c>
      <c r="F138" s="306" t="s">
        <v>3675</v>
      </c>
    </row>
    <row r="139" spans="1:26" ht="14.25" thickTop="1" x14ac:dyDescent="0.15">
      <c r="C139" s="303">
        <v>4</v>
      </c>
      <c r="D139" s="303">
        <v>3</v>
      </c>
      <c r="E139" s="304">
        <v>1</v>
      </c>
      <c r="F139" s="304">
        <v>3</v>
      </c>
    </row>
    <row r="140" spans="1:26" x14ac:dyDescent="0.15">
      <c r="C140" s="299">
        <v>5</v>
      </c>
      <c r="D140" s="299">
        <v>6</v>
      </c>
      <c r="E140" s="68">
        <v>0</v>
      </c>
      <c r="F140" s="68">
        <v>2</v>
      </c>
    </row>
    <row r="141" spans="1:26" x14ac:dyDescent="0.15">
      <c r="C141" s="299">
        <v>6</v>
      </c>
      <c r="D141" s="299">
        <v>5</v>
      </c>
      <c r="E141" s="68">
        <v>0</v>
      </c>
      <c r="F141" s="68">
        <v>4</v>
      </c>
    </row>
    <row r="142" spans="1:26" x14ac:dyDescent="0.15">
      <c r="C142" s="299">
        <v>7</v>
      </c>
      <c r="D142" s="299">
        <v>12</v>
      </c>
      <c r="E142" s="68">
        <v>0</v>
      </c>
      <c r="F142" s="68">
        <v>4</v>
      </c>
    </row>
    <row r="143" spans="1:26" x14ac:dyDescent="0.15">
      <c r="C143" s="299">
        <v>8</v>
      </c>
      <c r="D143" s="299">
        <v>39</v>
      </c>
      <c r="E143" s="68">
        <v>0</v>
      </c>
      <c r="F143" s="68">
        <v>4</v>
      </c>
      <c r="K143" s="68">
        <v>4</v>
      </c>
      <c r="L143" s="68">
        <v>5</v>
      </c>
      <c r="M143" s="68">
        <v>6</v>
      </c>
      <c r="N143" s="68">
        <v>7</v>
      </c>
      <c r="O143" s="68">
        <v>8</v>
      </c>
      <c r="P143" s="68">
        <v>9</v>
      </c>
      <c r="Q143" s="68">
        <v>10</v>
      </c>
      <c r="R143" s="68">
        <v>11</v>
      </c>
      <c r="S143" s="68">
        <v>12</v>
      </c>
      <c r="T143" s="68">
        <v>1</v>
      </c>
      <c r="U143" s="68">
        <v>2</v>
      </c>
      <c r="V143" s="68">
        <v>3</v>
      </c>
      <c r="W143" s="68" t="s">
        <v>146</v>
      </c>
    </row>
    <row r="144" spans="1:26" x14ac:dyDescent="0.15">
      <c r="C144" s="299">
        <v>9</v>
      </c>
      <c r="D144" s="299">
        <v>28</v>
      </c>
      <c r="E144" s="68">
        <v>1</v>
      </c>
      <c r="F144" s="68">
        <v>3</v>
      </c>
      <c r="H144" s="68" t="s">
        <v>268</v>
      </c>
      <c r="I144" s="68">
        <v>54</v>
      </c>
      <c r="J144" s="301">
        <v>0.40909090909090912</v>
      </c>
      <c r="K144" s="68">
        <v>2</v>
      </c>
      <c r="L144" s="68">
        <v>0</v>
      </c>
      <c r="M144" s="68">
        <v>3</v>
      </c>
      <c r="N144" s="68">
        <v>7</v>
      </c>
      <c r="O144" s="68">
        <v>14</v>
      </c>
      <c r="P144" s="68">
        <v>7</v>
      </c>
      <c r="Q144" s="68">
        <v>14</v>
      </c>
      <c r="R144" s="68">
        <v>5</v>
      </c>
      <c r="S144" s="68">
        <v>0</v>
      </c>
      <c r="T144" s="68">
        <v>0</v>
      </c>
      <c r="U144" s="68">
        <v>0</v>
      </c>
      <c r="V144" s="68">
        <v>0</v>
      </c>
      <c r="W144" s="68">
        <v>52</v>
      </c>
    </row>
    <row r="145" spans="3:26" x14ac:dyDescent="0.15">
      <c r="C145" s="299">
        <v>10</v>
      </c>
      <c r="D145" s="299">
        <v>20</v>
      </c>
      <c r="E145" s="68">
        <v>0</v>
      </c>
      <c r="F145" s="68">
        <v>12</v>
      </c>
      <c r="H145" s="68" t="s">
        <v>137</v>
      </c>
      <c r="I145" s="68">
        <v>32</v>
      </c>
      <c r="J145" s="301">
        <v>0.24242424242424243</v>
      </c>
      <c r="K145" s="68">
        <v>1</v>
      </c>
      <c r="L145" s="68">
        <v>2</v>
      </c>
      <c r="M145" s="68">
        <v>0</v>
      </c>
      <c r="N145" s="68">
        <v>0</v>
      </c>
      <c r="O145" s="68">
        <v>6</v>
      </c>
      <c r="P145" s="68">
        <v>9</v>
      </c>
      <c r="Q145" s="68">
        <v>4</v>
      </c>
      <c r="R145" s="68">
        <v>8</v>
      </c>
      <c r="S145" s="68">
        <v>1</v>
      </c>
      <c r="T145" s="68">
        <v>0</v>
      </c>
      <c r="U145" s="68">
        <v>0</v>
      </c>
      <c r="V145" s="68">
        <v>0</v>
      </c>
      <c r="W145" s="68">
        <v>31</v>
      </c>
    </row>
    <row r="146" spans="3:26" x14ac:dyDescent="0.15">
      <c r="C146" s="299">
        <v>11</v>
      </c>
      <c r="D146" s="299">
        <v>16</v>
      </c>
      <c r="E146" s="68">
        <v>0</v>
      </c>
      <c r="F146" s="68">
        <v>4</v>
      </c>
      <c r="H146" s="68" t="s">
        <v>138</v>
      </c>
      <c r="I146" s="68">
        <v>30</v>
      </c>
      <c r="J146" s="301">
        <v>0.22727272727272727</v>
      </c>
      <c r="K146" s="68">
        <v>0</v>
      </c>
      <c r="L146" s="68">
        <v>4</v>
      </c>
      <c r="M146" s="68">
        <v>1</v>
      </c>
      <c r="N146" s="68">
        <v>2</v>
      </c>
      <c r="O146" s="68">
        <v>12</v>
      </c>
      <c r="P146" s="68">
        <v>8</v>
      </c>
      <c r="Q146" s="68">
        <v>2</v>
      </c>
      <c r="R146" s="68">
        <v>1</v>
      </c>
      <c r="S146" s="68">
        <v>0</v>
      </c>
      <c r="T146" s="68">
        <v>0</v>
      </c>
      <c r="U146" s="68">
        <v>0</v>
      </c>
      <c r="V146" s="68">
        <v>0</v>
      </c>
      <c r="W146" s="68">
        <v>30</v>
      </c>
    </row>
    <row r="147" spans="3:26" x14ac:dyDescent="0.15">
      <c r="C147" s="299">
        <v>12</v>
      </c>
      <c r="D147" s="299">
        <v>3</v>
      </c>
      <c r="E147" s="68">
        <v>0</v>
      </c>
      <c r="F147" s="68">
        <v>1</v>
      </c>
      <c r="H147" s="68" t="s">
        <v>140</v>
      </c>
      <c r="I147" s="68">
        <v>10</v>
      </c>
      <c r="J147" s="301">
        <v>7.575757575757576E-2</v>
      </c>
      <c r="K147" s="68">
        <v>0</v>
      </c>
      <c r="L147" s="68">
        <v>0</v>
      </c>
      <c r="M147" s="68">
        <v>0</v>
      </c>
      <c r="N147" s="68">
        <v>1</v>
      </c>
      <c r="O147" s="68">
        <v>5</v>
      </c>
      <c r="P147" s="68">
        <v>3</v>
      </c>
      <c r="Q147" s="68">
        <v>0</v>
      </c>
      <c r="R147" s="68">
        <v>1</v>
      </c>
      <c r="S147" s="68">
        <v>0</v>
      </c>
      <c r="T147" s="68">
        <v>0</v>
      </c>
      <c r="U147" s="68">
        <v>0</v>
      </c>
      <c r="V147" s="68">
        <v>0</v>
      </c>
      <c r="W147" s="68">
        <v>10</v>
      </c>
    </row>
    <row r="148" spans="3:26" x14ac:dyDescent="0.15">
      <c r="C148" s="299">
        <v>1</v>
      </c>
      <c r="D148" s="299">
        <v>0</v>
      </c>
      <c r="E148" s="68">
        <v>0</v>
      </c>
      <c r="F148" s="68">
        <v>0</v>
      </c>
      <c r="H148" s="68" t="s">
        <v>141</v>
      </c>
      <c r="I148" s="68">
        <v>0</v>
      </c>
      <c r="J148" s="301">
        <v>0</v>
      </c>
      <c r="K148" s="68">
        <v>0</v>
      </c>
      <c r="L148" s="68">
        <v>0</v>
      </c>
      <c r="M148" s="68">
        <v>0</v>
      </c>
      <c r="N148" s="68">
        <v>0</v>
      </c>
      <c r="O148" s="68">
        <v>0</v>
      </c>
      <c r="P148" s="68">
        <v>0</v>
      </c>
      <c r="Q148" s="68">
        <v>0</v>
      </c>
      <c r="R148" s="68">
        <v>0</v>
      </c>
      <c r="S148" s="68">
        <v>0</v>
      </c>
      <c r="T148" s="68">
        <v>0</v>
      </c>
      <c r="U148" s="68">
        <v>0</v>
      </c>
      <c r="V148" s="68">
        <v>0</v>
      </c>
      <c r="W148" s="68">
        <v>0</v>
      </c>
    </row>
    <row r="149" spans="3:26" x14ac:dyDescent="0.15">
      <c r="C149" s="299">
        <v>2</v>
      </c>
      <c r="D149" s="299">
        <v>0</v>
      </c>
      <c r="E149" s="68">
        <v>0</v>
      </c>
      <c r="F149" s="68">
        <v>0</v>
      </c>
      <c r="H149" s="68" t="s">
        <v>139</v>
      </c>
      <c r="I149" s="68">
        <v>0</v>
      </c>
      <c r="J149" s="301">
        <v>0</v>
      </c>
      <c r="K149" s="68">
        <v>0</v>
      </c>
      <c r="L149" s="68">
        <v>0</v>
      </c>
      <c r="M149" s="68">
        <v>0</v>
      </c>
      <c r="N149" s="68">
        <v>0</v>
      </c>
      <c r="O149" s="68">
        <v>0</v>
      </c>
      <c r="P149" s="68">
        <v>0</v>
      </c>
      <c r="Q149" s="68">
        <v>0</v>
      </c>
      <c r="R149" s="68">
        <v>0</v>
      </c>
      <c r="S149" s="68">
        <v>0</v>
      </c>
      <c r="T149" s="68">
        <v>0</v>
      </c>
      <c r="U149" s="68">
        <v>0</v>
      </c>
      <c r="V149" s="68">
        <v>0</v>
      </c>
      <c r="W149" s="68">
        <v>0</v>
      </c>
    </row>
    <row r="150" spans="3:26" x14ac:dyDescent="0.15">
      <c r="C150" s="299">
        <v>3</v>
      </c>
      <c r="D150" s="299">
        <v>0</v>
      </c>
      <c r="E150" s="68">
        <v>0</v>
      </c>
      <c r="F150" s="68">
        <v>0</v>
      </c>
      <c r="H150" s="68" t="s">
        <v>142</v>
      </c>
      <c r="I150" s="68">
        <v>6</v>
      </c>
      <c r="J150" s="301">
        <v>4.5454545454545456E-2</v>
      </c>
      <c r="K150" s="68">
        <v>0</v>
      </c>
      <c r="L150" s="68">
        <v>0</v>
      </c>
      <c r="M150" s="68">
        <v>1</v>
      </c>
      <c r="N150" s="68">
        <v>2</v>
      </c>
      <c r="O150" s="68">
        <v>2</v>
      </c>
      <c r="P150" s="68">
        <v>1</v>
      </c>
      <c r="Q150" s="68">
        <v>0</v>
      </c>
      <c r="R150" s="68">
        <v>0</v>
      </c>
      <c r="S150" s="68">
        <v>0</v>
      </c>
      <c r="T150" s="68">
        <v>0</v>
      </c>
      <c r="U150" s="68">
        <v>0</v>
      </c>
      <c r="V150" s="68">
        <v>0</v>
      </c>
      <c r="W150" s="68">
        <v>6</v>
      </c>
    </row>
    <row r="151" spans="3:26" x14ac:dyDescent="0.15">
      <c r="C151" s="299" t="s">
        <v>146</v>
      </c>
      <c r="D151" s="299">
        <v>132</v>
      </c>
      <c r="E151" s="68">
        <v>2</v>
      </c>
      <c r="F151" s="68">
        <v>37</v>
      </c>
      <c r="H151" s="68" t="s">
        <v>161</v>
      </c>
      <c r="I151" s="68">
        <v>132</v>
      </c>
      <c r="J151" s="301">
        <v>1</v>
      </c>
      <c r="X151" s="69">
        <v>129</v>
      </c>
    </row>
    <row r="156" spans="3:26" x14ac:dyDescent="0.15">
      <c r="Y156" s="69">
        <v>0</v>
      </c>
      <c r="Z156" s="69">
        <v>0</v>
      </c>
    </row>
    <row r="157" spans="3:26" x14ac:dyDescent="0.15">
      <c r="Y157" s="69">
        <v>0</v>
      </c>
      <c r="Z157" s="69">
        <v>0</v>
      </c>
    </row>
    <row r="158" spans="3:26" x14ac:dyDescent="0.15">
      <c r="Y158" s="69">
        <v>4</v>
      </c>
      <c r="Z158" s="69">
        <v>0.5714285714285714</v>
      </c>
    </row>
    <row r="159" spans="3:26" x14ac:dyDescent="0.15">
      <c r="Y159" s="69">
        <v>0</v>
      </c>
      <c r="Z159" s="69">
        <v>0</v>
      </c>
    </row>
    <row r="160" spans="3:26" x14ac:dyDescent="0.15">
      <c r="Y160" s="69">
        <v>0</v>
      </c>
      <c r="Z160" s="69">
        <v>0</v>
      </c>
    </row>
    <row r="161" spans="25:26" x14ac:dyDescent="0.15">
      <c r="Y161" s="69">
        <v>0</v>
      </c>
      <c r="Z161" s="69">
        <v>0</v>
      </c>
    </row>
    <row r="162" spans="25:26" x14ac:dyDescent="0.15">
      <c r="Y162" s="69">
        <v>3</v>
      </c>
      <c r="Z162" s="69">
        <v>0.42857142857142855</v>
      </c>
    </row>
    <row r="163" spans="25:26" x14ac:dyDescent="0.15">
      <c r="Y163" s="69">
        <v>7</v>
      </c>
      <c r="Z163" s="69">
        <v>1</v>
      </c>
    </row>
  </sheetData>
  <autoFilter ref="A3:AA135"/>
  <mergeCells count="1">
    <mergeCell ref="K2:M2"/>
  </mergeCells>
  <phoneticPr fontId="3"/>
  <dataValidations count="9">
    <dataValidation type="list" imeMode="on" allowBlank="1" showInputMessage="1" showErrorMessage="1" sqref="C13:C37 C4:C8">
      <formula1>INDIRECT(B4)</formula1>
    </dataValidation>
    <dataValidation imeMode="on" allowBlank="1" showInputMessage="1" showErrorMessage="1" sqref="SR29:SR38 ACN29:ACN38 AMJ29:AMJ38 AWF29:AWF38 BGB29:BGB38 BPX29:BPX38 BZT29:BZT38 CJP29:CJP38 CTL29:CTL38 DDH29:DDH38 DND29:DND38 DWZ29:DWZ38 EGV29:EGV38 EQR29:EQR38 FAN29:FAN38 FKJ29:FKJ38 FUF29:FUF38 GEB29:GEB38 GNX29:GNX38 GXT29:GXT38 HHP29:HHP38 HRL29:HRL38 IBH29:IBH38 ILD29:ILD38 IUZ29:IUZ38 JEV29:JEV38 JOR29:JOR38 JYN29:JYN38 KIJ29:KIJ38 KSF29:KSF38 LCB29:LCB38 LLX29:LLX38 LVT29:LVT38 MFP29:MFP38 MPL29:MPL38 MZH29:MZH38 NJD29:NJD38 NSZ29:NSZ38 OCV29:OCV38 OMR29:OMR38 OWN29:OWN38 PGJ29:PGJ38 PQF29:PQF38 QAB29:QAB38 QJX29:QJX38 QTT29:QTT38 RDP29:RDP38 RNL29:RNL38 RXH29:RXH38 SHD29:SHD38 SQZ29:SQZ38 TAV29:TAV38 TKR29:TKR38 TUN29:TUN38 UEJ29:UEJ38 UOF29:UOF38 UYB29:UYB38 VHX29:VHX38 VRT29:VRT38 WBP29:WBP38 WLL29:WLL38 WVH29:WVH38 C9:C12 WVI4:WVI22 IW4:IW22 SS4:SS22 ACO4:ACO22 AMK4:AMK22 AWG4:AWG22 BGC4:BGC22 BPY4:BPY22 BZU4:BZU22 CJQ4:CJQ22 CTM4:CTM22 DDI4:DDI22 DNE4:DNE22 DXA4:DXA22 EGW4:EGW22 EQS4:EQS22 FAO4:FAO22 FKK4:FKK22 FUG4:FUG22 GEC4:GEC22 GNY4:GNY22 GXU4:GXU22 HHQ4:HHQ22 HRM4:HRM22 IBI4:IBI22 ILE4:ILE22 IVA4:IVA22 JEW4:JEW22 JOS4:JOS22 JYO4:JYO22 KIK4:KIK22 KSG4:KSG22 LCC4:LCC22 LLY4:LLY22 LVU4:LVU22 MFQ4:MFQ22 MPM4:MPM22 MZI4:MZI22 NJE4:NJE22 NTA4:NTA22 OCW4:OCW22 OMS4:OMS22 OWO4:OWO22 PGK4:PGK22 PQG4:PQG22 QAC4:QAC22 QJY4:QJY22 QTU4:QTU22 RDQ4:RDQ22 RNM4:RNM22 RXI4:RXI22 SHE4:SHE22 SRA4:SRA22 TAW4:TAW22 TKS4:TKS22 TUO4:TUO22 UEK4:UEK22 UOG4:UOG22 UYC4:UYC22 VHY4:VHY22 VRU4:VRU22 WBQ4:WBQ22 WLM4:WLM22 WVI38 IV29:IV38 B38:C38 C65511:C65530 IW65511:IW65530 SS65511:SS65530 ACO65511:ACO65530 AMK65511:AMK65530 AWG65511:AWG65530 BGC65511:BGC65530 BPY65511:BPY65530 BZU65511:BZU65530 CJQ65511:CJQ65530 CTM65511:CTM65530 DDI65511:DDI65530 DNE65511:DNE65530 DXA65511:DXA65530 EGW65511:EGW65530 EQS65511:EQS65530 FAO65511:FAO65530 FKK65511:FKK65530 FUG65511:FUG65530 GEC65511:GEC65530 GNY65511:GNY65530 GXU65511:GXU65530 HHQ65511:HHQ65530 HRM65511:HRM65530 IBI65511:IBI65530 ILE65511:ILE65530 IVA65511:IVA65530 JEW65511:JEW65530 JOS65511:JOS65530 JYO65511:JYO65530 KIK65511:KIK65530 KSG65511:KSG65530 LCC65511:LCC65530 LLY65511:LLY65530 LVU65511:LVU65530 MFQ65511:MFQ65530 MPM65511:MPM65530 MZI65511:MZI65530 NJE65511:NJE65530 NTA65511:NTA65530 OCW65511:OCW65530 OMS65511:OMS65530 OWO65511:OWO65530 PGK65511:PGK65530 PQG65511:PQG65530 QAC65511:QAC65530 QJY65511:QJY65530 QTU65511:QTU65530 RDQ65511:RDQ65530 RNM65511:RNM65530 RXI65511:RXI65530 SHE65511:SHE65530 SRA65511:SRA65530 TAW65511:TAW65530 TKS65511:TKS65530 TUO65511:TUO65530 UEK65511:UEK65530 UOG65511:UOG65530 UYC65511:UYC65530 VHY65511:VHY65530 VRU65511:VRU65530 WBQ65511:WBQ65530 WLM65511:WLM65530 WVI65511:WVI65530 C131047:C131066 IW131047:IW131066 SS131047:SS131066 ACO131047:ACO131066 AMK131047:AMK131066 AWG131047:AWG131066 BGC131047:BGC131066 BPY131047:BPY131066 BZU131047:BZU131066 CJQ131047:CJQ131066 CTM131047:CTM131066 DDI131047:DDI131066 DNE131047:DNE131066 DXA131047:DXA131066 EGW131047:EGW131066 EQS131047:EQS131066 FAO131047:FAO131066 FKK131047:FKK131066 FUG131047:FUG131066 GEC131047:GEC131066 GNY131047:GNY131066 GXU131047:GXU131066 HHQ131047:HHQ131066 HRM131047:HRM131066 IBI131047:IBI131066 ILE131047:ILE131066 IVA131047:IVA131066 JEW131047:JEW131066 JOS131047:JOS131066 JYO131047:JYO131066 KIK131047:KIK131066 KSG131047:KSG131066 LCC131047:LCC131066 LLY131047:LLY131066 LVU131047:LVU131066 MFQ131047:MFQ131066 MPM131047:MPM131066 MZI131047:MZI131066 NJE131047:NJE131066 NTA131047:NTA131066 OCW131047:OCW131066 OMS131047:OMS131066 OWO131047:OWO131066 PGK131047:PGK131066 PQG131047:PQG131066 QAC131047:QAC131066 QJY131047:QJY131066 QTU131047:QTU131066 RDQ131047:RDQ131066 RNM131047:RNM131066 RXI131047:RXI131066 SHE131047:SHE131066 SRA131047:SRA131066 TAW131047:TAW131066 TKS131047:TKS131066 TUO131047:TUO131066 UEK131047:UEK131066 UOG131047:UOG131066 UYC131047:UYC131066 VHY131047:VHY131066 VRU131047:VRU131066 WBQ131047:WBQ131066 WLM131047:WLM131066 WVI131047:WVI131066 C196583:C196602 IW196583:IW196602 SS196583:SS196602 ACO196583:ACO196602 AMK196583:AMK196602 AWG196583:AWG196602 BGC196583:BGC196602 BPY196583:BPY196602 BZU196583:BZU196602 CJQ196583:CJQ196602 CTM196583:CTM196602 DDI196583:DDI196602 DNE196583:DNE196602 DXA196583:DXA196602 EGW196583:EGW196602 EQS196583:EQS196602 FAO196583:FAO196602 FKK196583:FKK196602 FUG196583:FUG196602 GEC196583:GEC196602 GNY196583:GNY196602 GXU196583:GXU196602 HHQ196583:HHQ196602 HRM196583:HRM196602 IBI196583:IBI196602 ILE196583:ILE196602 IVA196583:IVA196602 JEW196583:JEW196602 JOS196583:JOS196602 JYO196583:JYO196602 KIK196583:KIK196602 KSG196583:KSG196602 LCC196583:LCC196602 LLY196583:LLY196602 LVU196583:LVU196602 MFQ196583:MFQ196602 MPM196583:MPM196602 MZI196583:MZI196602 NJE196583:NJE196602 NTA196583:NTA196602 OCW196583:OCW196602 OMS196583:OMS196602 OWO196583:OWO196602 PGK196583:PGK196602 PQG196583:PQG196602 QAC196583:QAC196602 QJY196583:QJY196602 QTU196583:QTU196602 RDQ196583:RDQ196602 RNM196583:RNM196602 RXI196583:RXI196602 SHE196583:SHE196602 SRA196583:SRA196602 TAW196583:TAW196602 TKS196583:TKS196602 TUO196583:TUO196602 UEK196583:UEK196602 UOG196583:UOG196602 UYC196583:UYC196602 VHY196583:VHY196602 VRU196583:VRU196602 WBQ196583:WBQ196602 WLM196583:WLM196602 WVI196583:WVI196602 C262119:C262138 IW262119:IW262138 SS262119:SS262138 ACO262119:ACO262138 AMK262119:AMK262138 AWG262119:AWG262138 BGC262119:BGC262138 BPY262119:BPY262138 BZU262119:BZU262138 CJQ262119:CJQ262138 CTM262119:CTM262138 DDI262119:DDI262138 DNE262119:DNE262138 DXA262119:DXA262138 EGW262119:EGW262138 EQS262119:EQS262138 FAO262119:FAO262138 FKK262119:FKK262138 FUG262119:FUG262138 GEC262119:GEC262138 GNY262119:GNY262138 GXU262119:GXU262138 HHQ262119:HHQ262138 HRM262119:HRM262138 IBI262119:IBI262138 ILE262119:ILE262138 IVA262119:IVA262138 JEW262119:JEW262138 JOS262119:JOS262138 JYO262119:JYO262138 KIK262119:KIK262138 KSG262119:KSG262138 LCC262119:LCC262138 LLY262119:LLY262138 LVU262119:LVU262138 MFQ262119:MFQ262138 MPM262119:MPM262138 MZI262119:MZI262138 NJE262119:NJE262138 NTA262119:NTA262138 OCW262119:OCW262138 OMS262119:OMS262138 OWO262119:OWO262138 PGK262119:PGK262138 PQG262119:PQG262138 QAC262119:QAC262138 QJY262119:QJY262138 QTU262119:QTU262138 RDQ262119:RDQ262138 RNM262119:RNM262138 RXI262119:RXI262138 SHE262119:SHE262138 SRA262119:SRA262138 TAW262119:TAW262138 TKS262119:TKS262138 TUO262119:TUO262138 UEK262119:UEK262138 UOG262119:UOG262138 UYC262119:UYC262138 VHY262119:VHY262138 VRU262119:VRU262138 WBQ262119:WBQ262138 WLM262119:WLM262138 WVI262119:WVI262138 C327655:C327674 IW327655:IW327674 SS327655:SS327674 ACO327655:ACO327674 AMK327655:AMK327674 AWG327655:AWG327674 BGC327655:BGC327674 BPY327655:BPY327674 BZU327655:BZU327674 CJQ327655:CJQ327674 CTM327655:CTM327674 DDI327655:DDI327674 DNE327655:DNE327674 DXA327655:DXA327674 EGW327655:EGW327674 EQS327655:EQS327674 FAO327655:FAO327674 FKK327655:FKK327674 FUG327655:FUG327674 GEC327655:GEC327674 GNY327655:GNY327674 GXU327655:GXU327674 HHQ327655:HHQ327674 HRM327655:HRM327674 IBI327655:IBI327674 ILE327655:ILE327674 IVA327655:IVA327674 JEW327655:JEW327674 JOS327655:JOS327674 JYO327655:JYO327674 KIK327655:KIK327674 KSG327655:KSG327674 LCC327655:LCC327674 LLY327655:LLY327674 LVU327655:LVU327674 MFQ327655:MFQ327674 MPM327655:MPM327674 MZI327655:MZI327674 NJE327655:NJE327674 NTA327655:NTA327674 OCW327655:OCW327674 OMS327655:OMS327674 OWO327655:OWO327674 PGK327655:PGK327674 PQG327655:PQG327674 QAC327655:QAC327674 QJY327655:QJY327674 QTU327655:QTU327674 RDQ327655:RDQ327674 RNM327655:RNM327674 RXI327655:RXI327674 SHE327655:SHE327674 SRA327655:SRA327674 TAW327655:TAW327674 TKS327655:TKS327674 TUO327655:TUO327674 UEK327655:UEK327674 UOG327655:UOG327674 UYC327655:UYC327674 VHY327655:VHY327674 VRU327655:VRU327674 WBQ327655:WBQ327674 WLM327655:WLM327674 WVI327655:WVI327674 C393191:C393210 IW393191:IW393210 SS393191:SS393210 ACO393191:ACO393210 AMK393191:AMK393210 AWG393191:AWG393210 BGC393191:BGC393210 BPY393191:BPY393210 BZU393191:BZU393210 CJQ393191:CJQ393210 CTM393191:CTM393210 DDI393191:DDI393210 DNE393191:DNE393210 DXA393191:DXA393210 EGW393191:EGW393210 EQS393191:EQS393210 FAO393191:FAO393210 FKK393191:FKK393210 FUG393191:FUG393210 GEC393191:GEC393210 GNY393191:GNY393210 GXU393191:GXU393210 HHQ393191:HHQ393210 HRM393191:HRM393210 IBI393191:IBI393210 ILE393191:ILE393210 IVA393191:IVA393210 JEW393191:JEW393210 JOS393191:JOS393210 JYO393191:JYO393210 KIK393191:KIK393210 KSG393191:KSG393210 LCC393191:LCC393210 LLY393191:LLY393210 LVU393191:LVU393210 MFQ393191:MFQ393210 MPM393191:MPM393210 MZI393191:MZI393210 NJE393191:NJE393210 NTA393191:NTA393210 OCW393191:OCW393210 OMS393191:OMS393210 OWO393191:OWO393210 PGK393191:PGK393210 PQG393191:PQG393210 QAC393191:QAC393210 QJY393191:QJY393210 QTU393191:QTU393210 RDQ393191:RDQ393210 RNM393191:RNM393210 RXI393191:RXI393210 SHE393191:SHE393210 SRA393191:SRA393210 TAW393191:TAW393210 TKS393191:TKS393210 TUO393191:TUO393210 UEK393191:UEK393210 UOG393191:UOG393210 UYC393191:UYC393210 VHY393191:VHY393210 VRU393191:VRU393210 WBQ393191:WBQ393210 WLM393191:WLM393210 WVI393191:WVI393210 C458727:C458746 IW458727:IW458746 SS458727:SS458746 ACO458727:ACO458746 AMK458727:AMK458746 AWG458727:AWG458746 BGC458727:BGC458746 BPY458727:BPY458746 BZU458727:BZU458746 CJQ458727:CJQ458746 CTM458727:CTM458746 DDI458727:DDI458746 DNE458727:DNE458746 DXA458727:DXA458746 EGW458727:EGW458746 EQS458727:EQS458746 FAO458727:FAO458746 FKK458727:FKK458746 FUG458727:FUG458746 GEC458727:GEC458746 GNY458727:GNY458746 GXU458727:GXU458746 HHQ458727:HHQ458746 HRM458727:HRM458746 IBI458727:IBI458746 ILE458727:ILE458746 IVA458727:IVA458746 JEW458727:JEW458746 JOS458727:JOS458746 JYO458727:JYO458746 KIK458727:KIK458746 KSG458727:KSG458746 LCC458727:LCC458746 LLY458727:LLY458746 LVU458727:LVU458746 MFQ458727:MFQ458746 MPM458727:MPM458746 MZI458727:MZI458746 NJE458727:NJE458746 NTA458727:NTA458746 OCW458727:OCW458746 OMS458727:OMS458746 OWO458727:OWO458746 PGK458727:PGK458746 PQG458727:PQG458746 QAC458727:QAC458746 QJY458727:QJY458746 QTU458727:QTU458746 RDQ458727:RDQ458746 RNM458727:RNM458746 RXI458727:RXI458746 SHE458727:SHE458746 SRA458727:SRA458746 TAW458727:TAW458746 TKS458727:TKS458746 TUO458727:TUO458746 UEK458727:UEK458746 UOG458727:UOG458746 UYC458727:UYC458746 VHY458727:VHY458746 VRU458727:VRU458746 WBQ458727:WBQ458746 WLM458727:WLM458746 WVI458727:WVI458746 C524263:C524282 IW524263:IW524282 SS524263:SS524282 ACO524263:ACO524282 AMK524263:AMK524282 AWG524263:AWG524282 BGC524263:BGC524282 BPY524263:BPY524282 BZU524263:BZU524282 CJQ524263:CJQ524282 CTM524263:CTM524282 DDI524263:DDI524282 DNE524263:DNE524282 DXA524263:DXA524282 EGW524263:EGW524282 EQS524263:EQS524282 FAO524263:FAO524282 FKK524263:FKK524282 FUG524263:FUG524282 GEC524263:GEC524282 GNY524263:GNY524282 GXU524263:GXU524282 HHQ524263:HHQ524282 HRM524263:HRM524282 IBI524263:IBI524282 ILE524263:ILE524282 IVA524263:IVA524282 JEW524263:JEW524282 JOS524263:JOS524282 JYO524263:JYO524282 KIK524263:KIK524282 KSG524263:KSG524282 LCC524263:LCC524282 LLY524263:LLY524282 LVU524263:LVU524282 MFQ524263:MFQ524282 MPM524263:MPM524282 MZI524263:MZI524282 NJE524263:NJE524282 NTA524263:NTA524282 OCW524263:OCW524282 OMS524263:OMS524282 OWO524263:OWO524282 PGK524263:PGK524282 PQG524263:PQG524282 QAC524263:QAC524282 QJY524263:QJY524282 QTU524263:QTU524282 RDQ524263:RDQ524282 RNM524263:RNM524282 RXI524263:RXI524282 SHE524263:SHE524282 SRA524263:SRA524282 TAW524263:TAW524282 TKS524263:TKS524282 TUO524263:TUO524282 UEK524263:UEK524282 UOG524263:UOG524282 UYC524263:UYC524282 VHY524263:VHY524282 VRU524263:VRU524282 WBQ524263:WBQ524282 WLM524263:WLM524282 WVI524263:WVI524282 C589799:C589818 IW589799:IW589818 SS589799:SS589818 ACO589799:ACO589818 AMK589799:AMK589818 AWG589799:AWG589818 BGC589799:BGC589818 BPY589799:BPY589818 BZU589799:BZU589818 CJQ589799:CJQ589818 CTM589799:CTM589818 DDI589799:DDI589818 DNE589799:DNE589818 DXA589799:DXA589818 EGW589799:EGW589818 EQS589799:EQS589818 FAO589799:FAO589818 FKK589799:FKK589818 FUG589799:FUG589818 GEC589799:GEC589818 GNY589799:GNY589818 GXU589799:GXU589818 HHQ589799:HHQ589818 HRM589799:HRM589818 IBI589799:IBI589818 ILE589799:ILE589818 IVA589799:IVA589818 JEW589799:JEW589818 JOS589799:JOS589818 JYO589799:JYO589818 KIK589799:KIK589818 KSG589799:KSG589818 LCC589799:LCC589818 LLY589799:LLY589818 LVU589799:LVU589818 MFQ589799:MFQ589818 MPM589799:MPM589818 MZI589799:MZI589818 NJE589799:NJE589818 NTA589799:NTA589818 OCW589799:OCW589818 OMS589799:OMS589818 OWO589799:OWO589818 PGK589799:PGK589818 PQG589799:PQG589818 QAC589799:QAC589818 QJY589799:QJY589818 QTU589799:QTU589818 RDQ589799:RDQ589818 RNM589799:RNM589818 RXI589799:RXI589818 SHE589799:SHE589818 SRA589799:SRA589818 TAW589799:TAW589818 TKS589799:TKS589818 TUO589799:TUO589818 UEK589799:UEK589818 UOG589799:UOG589818 UYC589799:UYC589818 VHY589799:VHY589818 VRU589799:VRU589818 WBQ589799:WBQ589818 WLM589799:WLM589818 WVI589799:WVI589818 C655335:C655354 IW655335:IW655354 SS655335:SS655354 ACO655335:ACO655354 AMK655335:AMK655354 AWG655335:AWG655354 BGC655335:BGC655354 BPY655335:BPY655354 BZU655335:BZU655354 CJQ655335:CJQ655354 CTM655335:CTM655354 DDI655335:DDI655354 DNE655335:DNE655354 DXA655335:DXA655354 EGW655335:EGW655354 EQS655335:EQS655354 FAO655335:FAO655354 FKK655335:FKK655354 FUG655335:FUG655354 GEC655335:GEC655354 GNY655335:GNY655354 GXU655335:GXU655354 HHQ655335:HHQ655354 HRM655335:HRM655354 IBI655335:IBI655354 ILE655335:ILE655354 IVA655335:IVA655354 JEW655335:JEW655354 JOS655335:JOS655354 JYO655335:JYO655354 KIK655335:KIK655354 KSG655335:KSG655354 LCC655335:LCC655354 LLY655335:LLY655354 LVU655335:LVU655354 MFQ655335:MFQ655354 MPM655335:MPM655354 MZI655335:MZI655354 NJE655335:NJE655354 NTA655335:NTA655354 OCW655335:OCW655354 OMS655335:OMS655354 OWO655335:OWO655354 PGK655335:PGK655354 PQG655335:PQG655354 QAC655335:QAC655354 QJY655335:QJY655354 QTU655335:QTU655354 RDQ655335:RDQ655354 RNM655335:RNM655354 RXI655335:RXI655354 SHE655335:SHE655354 SRA655335:SRA655354 TAW655335:TAW655354 TKS655335:TKS655354 TUO655335:TUO655354 UEK655335:UEK655354 UOG655335:UOG655354 UYC655335:UYC655354 VHY655335:VHY655354 VRU655335:VRU655354 WBQ655335:WBQ655354 WLM655335:WLM655354 WVI655335:WVI655354 C720871:C720890 IW720871:IW720890 SS720871:SS720890 ACO720871:ACO720890 AMK720871:AMK720890 AWG720871:AWG720890 BGC720871:BGC720890 BPY720871:BPY720890 BZU720871:BZU720890 CJQ720871:CJQ720890 CTM720871:CTM720890 DDI720871:DDI720890 DNE720871:DNE720890 DXA720871:DXA720890 EGW720871:EGW720890 EQS720871:EQS720890 FAO720871:FAO720890 FKK720871:FKK720890 FUG720871:FUG720890 GEC720871:GEC720890 GNY720871:GNY720890 GXU720871:GXU720890 HHQ720871:HHQ720890 HRM720871:HRM720890 IBI720871:IBI720890 ILE720871:ILE720890 IVA720871:IVA720890 JEW720871:JEW720890 JOS720871:JOS720890 JYO720871:JYO720890 KIK720871:KIK720890 KSG720871:KSG720890 LCC720871:LCC720890 LLY720871:LLY720890 LVU720871:LVU720890 MFQ720871:MFQ720890 MPM720871:MPM720890 MZI720871:MZI720890 NJE720871:NJE720890 NTA720871:NTA720890 OCW720871:OCW720890 OMS720871:OMS720890 OWO720871:OWO720890 PGK720871:PGK720890 PQG720871:PQG720890 QAC720871:QAC720890 QJY720871:QJY720890 QTU720871:QTU720890 RDQ720871:RDQ720890 RNM720871:RNM720890 RXI720871:RXI720890 SHE720871:SHE720890 SRA720871:SRA720890 TAW720871:TAW720890 TKS720871:TKS720890 TUO720871:TUO720890 UEK720871:UEK720890 UOG720871:UOG720890 UYC720871:UYC720890 VHY720871:VHY720890 VRU720871:VRU720890 WBQ720871:WBQ720890 WLM720871:WLM720890 WVI720871:WVI720890 C786407:C786426 IW786407:IW786426 SS786407:SS786426 ACO786407:ACO786426 AMK786407:AMK786426 AWG786407:AWG786426 BGC786407:BGC786426 BPY786407:BPY786426 BZU786407:BZU786426 CJQ786407:CJQ786426 CTM786407:CTM786426 DDI786407:DDI786426 DNE786407:DNE786426 DXA786407:DXA786426 EGW786407:EGW786426 EQS786407:EQS786426 FAO786407:FAO786426 FKK786407:FKK786426 FUG786407:FUG786426 GEC786407:GEC786426 GNY786407:GNY786426 GXU786407:GXU786426 HHQ786407:HHQ786426 HRM786407:HRM786426 IBI786407:IBI786426 ILE786407:ILE786426 IVA786407:IVA786426 JEW786407:JEW786426 JOS786407:JOS786426 JYO786407:JYO786426 KIK786407:KIK786426 KSG786407:KSG786426 LCC786407:LCC786426 LLY786407:LLY786426 LVU786407:LVU786426 MFQ786407:MFQ786426 MPM786407:MPM786426 MZI786407:MZI786426 NJE786407:NJE786426 NTA786407:NTA786426 OCW786407:OCW786426 OMS786407:OMS786426 OWO786407:OWO786426 PGK786407:PGK786426 PQG786407:PQG786426 QAC786407:QAC786426 QJY786407:QJY786426 QTU786407:QTU786426 RDQ786407:RDQ786426 RNM786407:RNM786426 RXI786407:RXI786426 SHE786407:SHE786426 SRA786407:SRA786426 TAW786407:TAW786426 TKS786407:TKS786426 TUO786407:TUO786426 UEK786407:UEK786426 UOG786407:UOG786426 UYC786407:UYC786426 VHY786407:VHY786426 VRU786407:VRU786426 WBQ786407:WBQ786426 WLM786407:WLM786426 WVI786407:WVI786426 C851943:C851962 IW851943:IW851962 SS851943:SS851962 ACO851943:ACO851962 AMK851943:AMK851962 AWG851943:AWG851962 BGC851943:BGC851962 BPY851943:BPY851962 BZU851943:BZU851962 CJQ851943:CJQ851962 CTM851943:CTM851962 DDI851943:DDI851962 DNE851943:DNE851962 DXA851943:DXA851962 EGW851943:EGW851962 EQS851943:EQS851962 FAO851943:FAO851962 FKK851943:FKK851962 FUG851943:FUG851962 GEC851943:GEC851962 GNY851943:GNY851962 GXU851943:GXU851962 HHQ851943:HHQ851962 HRM851943:HRM851962 IBI851943:IBI851962 ILE851943:ILE851962 IVA851943:IVA851962 JEW851943:JEW851962 JOS851943:JOS851962 JYO851943:JYO851962 KIK851943:KIK851962 KSG851943:KSG851962 LCC851943:LCC851962 LLY851943:LLY851962 LVU851943:LVU851962 MFQ851943:MFQ851962 MPM851943:MPM851962 MZI851943:MZI851962 NJE851943:NJE851962 NTA851943:NTA851962 OCW851943:OCW851962 OMS851943:OMS851962 OWO851943:OWO851962 PGK851943:PGK851962 PQG851943:PQG851962 QAC851943:QAC851962 QJY851943:QJY851962 QTU851943:QTU851962 RDQ851943:RDQ851962 RNM851943:RNM851962 RXI851943:RXI851962 SHE851943:SHE851962 SRA851943:SRA851962 TAW851943:TAW851962 TKS851943:TKS851962 TUO851943:TUO851962 UEK851943:UEK851962 UOG851943:UOG851962 UYC851943:UYC851962 VHY851943:VHY851962 VRU851943:VRU851962 WBQ851943:WBQ851962 WLM851943:WLM851962 WVI851943:WVI851962 C917479:C917498 IW917479:IW917498 SS917479:SS917498 ACO917479:ACO917498 AMK917479:AMK917498 AWG917479:AWG917498 BGC917479:BGC917498 BPY917479:BPY917498 BZU917479:BZU917498 CJQ917479:CJQ917498 CTM917479:CTM917498 DDI917479:DDI917498 DNE917479:DNE917498 DXA917479:DXA917498 EGW917479:EGW917498 EQS917479:EQS917498 FAO917479:FAO917498 FKK917479:FKK917498 FUG917479:FUG917498 GEC917479:GEC917498 GNY917479:GNY917498 GXU917479:GXU917498 HHQ917479:HHQ917498 HRM917479:HRM917498 IBI917479:IBI917498 ILE917479:ILE917498 IVA917479:IVA917498 JEW917479:JEW917498 JOS917479:JOS917498 JYO917479:JYO917498 KIK917479:KIK917498 KSG917479:KSG917498 LCC917479:LCC917498 LLY917479:LLY917498 LVU917479:LVU917498 MFQ917479:MFQ917498 MPM917479:MPM917498 MZI917479:MZI917498 NJE917479:NJE917498 NTA917479:NTA917498 OCW917479:OCW917498 OMS917479:OMS917498 OWO917479:OWO917498 PGK917479:PGK917498 PQG917479:PQG917498 QAC917479:QAC917498 QJY917479:QJY917498 QTU917479:QTU917498 RDQ917479:RDQ917498 RNM917479:RNM917498 RXI917479:RXI917498 SHE917479:SHE917498 SRA917479:SRA917498 TAW917479:TAW917498 TKS917479:TKS917498 TUO917479:TUO917498 UEK917479:UEK917498 UOG917479:UOG917498 UYC917479:UYC917498 VHY917479:VHY917498 VRU917479:VRU917498 WBQ917479:WBQ917498 WLM917479:WLM917498 WVI917479:WVI917498 C983015:C983034 IW983015:IW983034 SS983015:SS983034 ACO983015:ACO983034 AMK983015:AMK983034 AWG983015:AWG983034 BGC983015:BGC983034 BPY983015:BPY983034 BZU983015:BZU983034 CJQ983015:CJQ983034 CTM983015:CTM983034 DDI983015:DDI983034 DNE983015:DNE983034 DXA983015:DXA983034 EGW983015:EGW983034 EQS983015:EQS983034 FAO983015:FAO983034 FKK983015:FKK983034 FUG983015:FUG983034 GEC983015:GEC983034 GNY983015:GNY983034 GXU983015:GXU983034 HHQ983015:HHQ983034 HRM983015:HRM983034 IBI983015:IBI983034 ILE983015:ILE983034 IVA983015:IVA983034 JEW983015:JEW983034 JOS983015:JOS983034 JYO983015:JYO983034 KIK983015:KIK983034 KSG983015:KSG983034 LCC983015:LCC983034 LLY983015:LLY983034 LVU983015:LVU983034 MFQ983015:MFQ983034 MPM983015:MPM983034 MZI983015:MZI983034 NJE983015:NJE983034 NTA983015:NTA983034 OCW983015:OCW983034 OMS983015:OMS983034 OWO983015:OWO983034 PGK983015:PGK983034 PQG983015:PQG983034 QAC983015:QAC983034 QJY983015:QJY983034 QTU983015:QTU983034 RDQ983015:RDQ983034 RNM983015:RNM983034 RXI983015:RXI983034 SHE983015:SHE983034 SRA983015:SRA983034 TAW983015:TAW983034 TKS983015:TKS983034 TUO983015:TUO983034 UEK983015:UEK983034 UOG983015:UOG983034 UYC983015:UYC983034 VHY983015:VHY983034 VRU983015:VRU983034 WBQ983015:WBQ983034 WLM983015:WLM983034 WVI983015:WVI983034 C65572:C65573 IW65572:IW65573 SS65572:SS65573 ACO65572:ACO65573 AMK65572:AMK65573 AWG65572:AWG65573 BGC65572:BGC65573 BPY65572:BPY65573 BZU65572:BZU65573 CJQ65572:CJQ65573 CTM65572:CTM65573 DDI65572:DDI65573 DNE65572:DNE65573 DXA65572:DXA65573 EGW65572:EGW65573 EQS65572:EQS65573 FAO65572:FAO65573 FKK65572:FKK65573 FUG65572:FUG65573 GEC65572:GEC65573 GNY65572:GNY65573 GXU65572:GXU65573 HHQ65572:HHQ65573 HRM65572:HRM65573 IBI65572:IBI65573 ILE65572:ILE65573 IVA65572:IVA65573 JEW65572:JEW65573 JOS65572:JOS65573 JYO65572:JYO65573 KIK65572:KIK65573 KSG65572:KSG65573 LCC65572:LCC65573 LLY65572:LLY65573 LVU65572:LVU65573 MFQ65572:MFQ65573 MPM65572:MPM65573 MZI65572:MZI65573 NJE65572:NJE65573 NTA65572:NTA65573 OCW65572:OCW65573 OMS65572:OMS65573 OWO65572:OWO65573 PGK65572:PGK65573 PQG65572:PQG65573 QAC65572:QAC65573 QJY65572:QJY65573 QTU65572:QTU65573 RDQ65572:RDQ65573 RNM65572:RNM65573 RXI65572:RXI65573 SHE65572:SHE65573 SRA65572:SRA65573 TAW65572:TAW65573 TKS65572:TKS65573 TUO65572:TUO65573 UEK65572:UEK65573 UOG65572:UOG65573 UYC65572:UYC65573 VHY65572:VHY65573 VRU65572:VRU65573 WBQ65572:WBQ65573 WLM65572:WLM65573 WVI65572:WVI65573 C131108:C131109 IW131108:IW131109 SS131108:SS131109 ACO131108:ACO131109 AMK131108:AMK131109 AWG131108:AWG131109 BGC131108:BGC131109 BPY131108:BPY131109 BZU131108:BZU131109 CJQ131108:CJQ131109 CTM131108:CTM131109 DDI131108:DDI131109 DNE131108:DNE131109 DXA131108:DXA131109 EGW131108:EGW131109 EQS131108:EQS131109 FAO131108:FAO131109 FKK131108:FKK131109 FUG131108:FUG131109 GEC131108:GEC131109 GNY131108:GNY131109 GXU131108:GXU131109 HHQ131108:HHQ131109 HRM131108:HRM131109 IBI131108:IBI131109 ILE131108:ILE131109 IVA131108:IVA131109 JEW131108:JEW131109 JOS131108:JOS131109 JYO131108:JYO131109 KIK131108:KIK131109 KSG131108:KSG131109 LCC131108:LCC131109 LLY131108:LLY131109 LVU131108:LVU131109 MFQ131108:MFQ131109 MPM131108:MPM131109 MZI131108:MZI131109 NJE131108:NJE131109 NTA131108:NTA131109 OCW131108:OCW131109 OMS131108:OMS131109 OWO131108:OWO131109 PGK131108:PGK131109 PQG131108:PQG131109 QAC131108:QAC131109 QJY131108:QJY131109 QTU131108:QTU131109 RDQ131108:RDQ131109 RNM131108:RNM131109 RXI131108:RXI131109 SHE131108:SHE131109 SRA131108:SRA131109 TAW131108:TAW131109 TKS131108:TKS131109 TUO131108:TUO131109 UEK131108:UEK131109 UOG131108:UOG131109 UYC131108:UYC131109 VHY131108:VHY131109 VRU131108:VRU131109 WBQ131108:WBQ131109 WLM131108:WLM131109 WVI131108:WVI131109 C196644:C196645 IW196644:IW196645 SS196644:SS196645 ACO196644:ACO196645 AMK196644:AMK196645 AWG196644:AWG196645 BGC196644:BGC196645 BPY196644:BPY196645 BZU196644:BZU196645 CJQ196644:CJQ196645 CTM196644:CTM196645 DDI196644:DDI196645 DNE196644:DNE196645 DXA196644:DXA196645 EGW196644:EGW196645 EQS196644:EQS196645 FAO196644:FAO196645 FKK196644:FKK196645 FUG196644:FUG196645 GEC196644:GEC196645 GNY196644:GNY196645 GXU196644:GXU196645 HHQ196644:HHQ196645 HRM196644:HRM196645 IBI196644:IBI196645 ILE196644:ILE196645 IVA196644:IVA196645 JEW196644:JEW196645 JOS196644:JOS196645 JYO196644:JYO196645 KIK196644:KIK196645 KSG196644:KSG196645 LCC196644:LCC196645 LLY196644:LLY196645 LVU196644:LVU196645 MFQ196644:MFQ196645 MPM196644:MPM196645 MZI196644:MZI196645 NJE196644:NJE196645 NTA196644:NTA196645 OCW196644:OCW196645 OMS196644:OMS196645 OWO196644:OWO196645 PGK196644:PGK196645 PQG196644:PQG196645 QAC196644:QAC196645 QJY196644:QJY196645 QTU196644:QTU196645 RDQ196644:RDQ196645 RNM196644:RNM196645 RXI196644:RXI196645 SHE196644:SHE196645 SRA196644:SRA196645 TAW196644:TAW196645 TKS196644:TKS196645 TUO196644:TUO196645 UEK196644:UEK196645 UOG196644:UOG196645 UYC196644:UYC196645 VHY196644:VHY196645 VRU196644:VRU196645 WBQ196644:WBQ196645 WLM196644:WLM196645 WVI196644:WVI196645 C262180:C262181 IW262180:IW262181 SS262180:SS262181 ACO262180:ACO262181 AMK262180:AMK262181 AWG262180:AWG262181 BGC262180:BGC262181 BPY262180:BPY262181 BZU262180:BZU262181 CJQ262180:CJQ262181 CTM262180:CTM262181 DDI262180:DDI262181 DNE262180:DNE262181 DXA262180:DXA262181 EGW262180:EGW262181 EQS262180:EQS262181 FAO262180:FAO262181 FKK262180:FKK262181 FUG262180:FUG262181 GEC262180:GEC262181 GNY262180:GNY262181 GXU262180:GXU262181 HHQ262180:HHQ262181 HRM262180:HRM262181 IBI262180:IBI262181 ILE262180:ILE262181 IVA262180:IVA262181 JEW262180:JEW262181 JOS262180:JOS262181 JYO262180:JYO262181 KIK262180:KIK262181 KSG262180:KSG262181 LCC262180:LCC262181 LLY262180:LLY262181 LVU262180:LVU262181 MFQ262180:MFQ262181 MPM262180:MPM262181 MZI262180:MZI262181 NJE262180:NJE262181 NTA262180:NTA262181 OCW262180:OCW262181 OMS262180:OMS262181 OWO262180:OWO262181 PGK262180:PGK262181 PQG262180:PQG262181 QAC262180:QAC262181 QJY262180:QJY262181 QTU262180:QTU262181 RDQ262180:RDQ262181 RNM262180:RNM262181 RXI262180:RXI262181 SHE262180:SHE262181 SRA262180:SRA262181 TAW262180:TAW262181 TKS262180:TKS262181 TUO262180:TUO262181 UEK262180:UEK262181 UOG262180:UOG262181 UYC262180:UYC262181 VHY262180:VHY262181 VRU262180:VRU262181 WBQ262180:WBQ262181 WLM262180:WLM262181 WVI262180:WVI262181 C327716:C327717 IW327716:IW327717 SS327716:SS327717 ACO327716:ACO327717 AMK327716:AMK327717 AWG327716:AWG327717 BGC327716:BGC327717 BPY327716:BPY327717 BZU327716:BZU327717 CJQ327716:CJQ327717 CTM327716:CTM327717 DDI327716:DDI327717 DNE327716:DNE327717 DXA327716:DXA327717 EGW327716:EGW327717 EQS327716:EQS327717 FAO327716:FAO327717 FKK327716:FKK327717 FUG327716:FUG327717 GEC327716:GEC327717 GNY327716:GNY327717 GXU327716:GXU327717 HHQ327716:HHQ327717 HRM327716:HRM327717 IBI327716:IBI327717 ILE327716:ILE327717 IVA327716:IVA327717 JEW327716:JEW327717 JOS327716:JOS327717 JYO327716:JYO327717 KIK327716:KIK327717 KSG327716:KSG327717 LCC327716:LCC327717 LLY327716:LLY327717 LVU327716:LVU327717 MFQ327716:MFQ327717 MPM327716:MPM327717 MZI327716:MZI327717 NJE327716:NJE327717 NTA327716:NTA327717 OCW327716:OCW327717 OMS327716:OMS327717 OWO327716:OWO327717 PGK327716:PGK327717 PQG327716:PQG327717 QAC327716:QAC327717 QJY327716:QJY327717 QTU327716:QTU327717 RDQ327716:RDQ327717 RNM327716:RNM327717 RXI327716:RXI327717 SHE327716:SHE327717 SRA327716:SRA327717 TAW327716:TAW327717 TKS327716:TKS327717 TUO327716:TUO327717 UEK327716:UEK327717 UOG327716:UOG327717 UYC327716:UYC327717 VHY327716:VHY327717 VRU327716:VRU327717 WBQ327716:WBQ327717 WLM327716:WLM327717 WVI327716:WVI327717 C393252:C393253 IW393252:IW393253 SS393252:SS393253 ACO393252:ACO393253 AMK393252:AMK393253 AWG393252:AWG393253 BGC393252:BGC393253 BPY393252:BPY393253 BZU393252:BZU393253 CJQ393252:CJQ393253 CTM393252:CTM393253 DDI393252:DDI393253 DNE393252:DNE393253 DXA393252:DXA393253 EGW393252:EGW393253 EQS393252:EQS393253 FAO393252:FAO393253 FKK393252:FKK393253 FUG393252:FUG393253 GEC393252:GEC393253 GNY393252:GNY393253 GXU393252:GXU393253 HHQ393252:HHQ393253 HRM393252:HRM393253 IBI393252:IBI393253 ILE393252:ILE393253 IVA393252:IVA393253 JEW393252:JEW393253 JOS393252:JOS393253 JYO393252:JYO393253 KIK393252:KIK393253 KSG393252:KSG393253 LCC393252:LCC393253 LLY393252:LLY393253 LVU393252:LVU393253 MFQ393252:MFQ393253 MPM393252:MPM393253 MZI393252:MZI393253 NJE393252:NJE393253 NTA393252:NTA393253 OCW393252:OCW393253 OMS393252:OMS393253 OWO393252:OWO393253 PGK393252:PGK393253 PQG393252:PQG393253 QAC393252:QAC393253 QJY393252:QJY393253 QTU393252:QTU393253 RDQ393252:RDQ393253 RNM393252:RNM393253 RXI393252:RXI393253 SHE393252:SHE393253 SRA393252:SRA393253 TAW393252:TAW393253 TKS393252:TKS393253 TUO393252:TUO393253 UEK393252:UEK393253 UOG393252:UOG393253 UYC393252:UYC393253 VHY393252:VHY393253 VRU393252:VRU393253 WBQ393252:WBQ393253 WLM393252:WLM393253 WVI393252:WVI393253 C458788:C458789 IW458788:IW458789 SS458788:SS458789 ACO458788:ACO458789 AMK458788:AMK458789 AWG458788:AWG458789 BGC458788:BGC458789 BPY458788:BPY458789 BZU458788:BZU458789 CJQ458788:CJQ458789 CTM458788:CTM458789 DDI458788:DDI458789 DNE458788:DNE458789 DXA458788:DXA458789 EGW458788:EGW458789 EQS458788:EQS458789 FAO458788:FAO458789 FKK458788:FKK458789 FUG458788:FUG458789 GEC458788:GEC458789 GNY458788:GNY458789 GXU458788:GXU458789 HHQ458788:HHQ458789 HRM458788:HRM458789 IBI458788:IBI458789 ILE458788:ILE458789 IVA458788:IVA458789 JEW458788:JEW458789 JOS458788:JOS458789 JYO458788:JYO458789 KIK458788:KIK458789 KSG458788:KSG458789 LCC458788:LCC458789 LLY458788:LLY458789 LVU458788:LVU458789 MFQ458788:MFQ458789 MPM458788:MPM458789 MZI458788:MZI458789 NJE458788:NJE458789 NTA458788:NTA458789 OCW458788:OCW458789 OMS458788:OMS458789 OWO458788:OWO458789 PGK458788:PGK458789 PQG458788:PQG458789 QAC458788:QAC458789 QJY458788:QJY458789 QTU458788:QTU458789 RDQ458788:RDQ458789 RNM458788:RNM458789 RXI458788:RXI458789 SHE458788:SHE458789 SRA458788:SRA458789 TAW458788:TAW458789 TKS458788:TKS458789 TUO458788:TUO458789 UEK458788:UEK458789 UOG458788:UOG458789 UYC458788:UYC458789 VHY458788:VHY458789 VRU458788:VRU458789 WBQ458788:WBQ458789 WLM458788:WLM458789 WVI458788:WVI458789 C524324:C524325 IW524324:IW524325 SS524324:SS524325 ACO524324:ACO524325 AMK524324:AMK524325 AWG524324:AWG524325 BGC524324:BGC524325 BPY524324:BPY524325 BZU524324:BZU524325 CJQ524324:CJQ524325 CTM524324:CTM524325 DDI524324:DDI524325 DNE524324:DNE524325 DXA524324:DXA524325 EGW524324:EGW524325 EQS524324:EQS524325 FAO524324:FAO524325 FKK524324:FKK524325 FUG524324:FUG524325 GEC524324:GEC524325 GNY524324:GNY524325 GXU524324:GXU524325 HHQ524324:HHQ524325 HRM524324:HRM524325 IBI524324:IBI524325 ILE524324:ILE524325 IVA524324:IVA524325 JEW524324:JEW524325 JOS524324:JOS524325 JYO524324:JYO524325 KIK524324:KIK524325 KSG524324:KSG524325 LCC524324:LCC524325 LLY524324:LLY524325 LVU524324:LVU524325 MFQ524324:MFQ524325 MPM524324:MPM524325 MZI524324:MZI524325 NJE524324:NJE524325 NTA524324:NTA524325 OCW524324:OCW524325 OMS524324:OMS524325 OWO524324:OWO524325 PGK524324:PGK524325 PQG524324:PQG524325 QAC524324:QAC524325 QJY524324:QJY524325 QTU524324:QTU524325 RDQ524324:RDQ524325 RNM524324:RNM524325 RXI524324:RXI524325 SHE524324:SHE524325 SRA524324:SRA524325 TAW524324:TAW524325 TKS524324:TKS524325 TUO524324:TUO524325 UEK524324:UEK524325 UOG524324:UOG524325 UYC524324:UYC524325 VHY524324:VHY524325 VRU524324:VRU524325 WBQ524324:WBQ524325 WLM524324:WLM524325 WVI524324:WVI524325 C589860:C589861 IW589860:IW589861 SS589860:SS589861 ACO589860:ACO589861 AMK589860:AMK589861 AWG589860:AWG589861 BGC589860:BGC589861 BPY589860:BPY589861 BZU589860:BZU589861 CJQ589860:CJQ589861 CTM589860:CTM589861 DDI589860:DDI589861 DNE589860:DNE589861 DXA589860:DXA589861 EGW589860:EGW589861 EQS589860:EQS589861 FAO589860:FAO589861 FKK589860:FKK589861 FUG589860:FUG589861 GEC589860:GEC589861 GNY589860:GNY589861 GXU589860:GXU589861 HHQ589860:HHQ589861 HRM589860:HRM589861 IBI589860:IBI589861 ILE589860:ILE589861 IVA589860:IVA589861 JEW589860:JEW589861 JOS589860:JOS589861 JYO589860:JYO589861 KIK589860:KIK589861 KSG589860:KSG589861 LCC589860:LCC589861 LLY589860:LLY589861 LVU589860:LVU589861 MFQ589860:MFQ589861 MPM589860:MPM589861 MZI589860:MZI589861 NJE589860:NJE589861 NTA589860:NTA589861 OCW589860:OCW589861 OMS589860:OMS589861 OWO589860:OWO589861 PGK589860:PGK589861 PQG589860:PQG589861 QAC589860:QAC589861 QJY589860:QJY589861 QTU589860:QTU589861 RDQ589860:RDQ589861 RNM589860:RNM589861 RXI589860:RXI589861 SHE589860:SHE589861 SRA589860:SRA589861 TAW589860:TAW589861 TKS589860:TKS589861 TUO589860:TUO589861 UEK589860:UEK589861 UOG589860:UOG589861 UYC589860:UYC589861 VHY589860:VHY589861 VRU589860:VRU589861 WBQ589860:WBQ589861 WLM589860:WLM589861 WVI589860:WVI589861 C655396:C655397 IW655396:IW655397 SS655396:SS655397 ACO655396:ACO655397 AMK655396:AMK655397 AWG655396:AWG655397 BGC655396:BGC655397 BPY655396:BPY655397 BZU655396:BZU655397 CJQ655396:CJQ655397 CTM655396:CTM655397 DDI655396:DDI655397 DNE655396:DNE655397 DXA655396:DXA655397 EGW655396:EGW655397 EQS655396:EQS655397 FAO655396:FAO655397 FKK655396:FKK655397 FUG655396:FUG655397 GEC655396:GEC655397 GNY655396:GNY655397 GXU655396:GXU655397 HHQ655396:HHQ655397 HRM655396:HRM655397 IBI655396:IBI655397 ILE655396:ILE655397 IVA655396:IVA655397 JEW655396:JEW655397 JOS655396:JOS655397 JYO655396:JYO655397 KIK655396:KIK655397 KSG655396:KSG655397 LCC655396:LCC655397 LLY655396:LLY655397 LVU655396:LVU655397 MFQ655396:MFQ655397 MPM655396:MPM655397 MZI655396:MZI655397 NJE655396:NJE655397 NTA655396:NTA655397 OCW655396:OCW655397 OMS655396:OMS655397 OWO655396:OWO655397 PGK655396:PGK655397 PQG655396:PQG655397 QAC655396:QAC655397 QJY655396:QJY655397 QTU655396:QTU655397 RDQ655396:RDQ655397 RNM655396:RNM655397 RXI655396:RXI655397 SHE655396:SHE655397 SRA655396:SRA655397 TAW655396:TAW655397 TKS655396:TKS655397 TUO655396:TUO655397 UEK655396:UEK655397 UOG655396:UOG655397 UYC655396:UYC655397 VHY655396:VHY655397 VRU655396:VRU655397 WBQ655396:WBQ655397 WLM655396:WLM655397 WVI655396:WVI655397 C720932:C720933 IW720932:IW720933 SS720932:SS720933 ACO720932:ACO720933 AMK720932:AMK720933 AWG720932:AWG720933 BGC720932:BGC720933 BPY720932:BPY720933 BZU720932:BZU720933 CJQ720932:CJQ720933 CTM720932:CTM720933 DDI720932:DDI720933 DNE720932:DNE720933 DXA720932:DXA720933 EGW720932:EGW720933 EQS720932:EQS720933 FAO720932:FAO720933 FKK720932:FKK720933 FUG720932:FUG720933 GEC720932:GEC720933 GNY720932:GNY720933 GXU720932:GXU720933 HHQ720932:HHQ720933 HRM720932:HRM720933 IBI720932:IBI720933 ILE720932:ILE720933 IVA720932:IVA720933 JEW720932:JEW720933 JOS720932:JOS720933 JYO720932:JYO720933 KIK720932:KIK720933 KSG720932:KSG720933 LCC720932:LCC720933 LLY720932:LLY720933 LVU720932:LVU720933 MFQ720932:MFQ720933 MPM720932:MPM720933 MZI720932:MZI720933 NJE720932:NJE720933 NTA720932:NTA720933 OCW720932:OCW720933 OMS720932:OMS720933 OWO720932:OWO720933 PGK720932:PGK720933 PQG720932:PQG720933 QAC720932:QAC720933 QJY720932:QJY720933 QTU720932:QTU720933 RDQ720932:RDQ720933 RNM720932:RNM720933 RXI720932:RXI720933 SHE720932:SHE720933 SRA720932:SRA720933 TAW720932:TAW720933 TKS720932:TKS720933 TUO720932:TUO720933 UEK720932:UEK720933 UOG720932:UOG720933 UYC720932:UYC720933 VHY720932:VHY720933 VRU720932:VRU720933 WBQ720932:WBQ720933 WLM720932:WLM720933 WVI720932:WVI720933 C786468:C786469 IW786468:IW786469 SS786468:SS786469 ACO786468:ACO786469 AMK786468:AMK786469 AWG786468:AWG786469 BGC786468:BGC786469 BPY786468:BPY786469 BZU786468:BZU786469 CJQ786468:CJQ786469 CTM786468:CTM786469 DDI786468:DDI786469 DNE786468:DNE786469 DXA786468:DXA786469 EGW786468:EGW786469 EQS786468:EQS786469 FAO786468:FAO786469 FKK786468:FKK786469 FUG786468:FUG786469 GEC786468:GEC786469 GNY786468:GNY786469 GXU786468:GXU786469 HHQ786468:HHQ786469 HRM786468:HRM786469 IBI786468:IBI786469 ILE786468:ILE786469 IVA786468:IVA786469 JEW786468:JEW786469 JOS786468:JOS786469 JYO786468:JYO786469 KIK786468:KIK786469 KSG786468:KSG786469 LCC786468:LCC786469 LLY786468:LLY786469 LVU786468:LVU786469 MFQ786468:MFQ786469 MPM786468:MPM786469 MZI786468:MZI786469 NJE786468:NJE786469 NTA786468:NTA786469 OCW786468:OCW786469 OMS786468:OMS786469 OWO786468:OWO786469 PGK786468:PGK786469 PQG786468:PQG786469 QAC786468:QAC786469 QJY786468:QJY786469 QTU786468:QTU786469 RDQ786468:RDQ786469 RNM786468:RNM786469 RXI786468:RXI786469 SHE786468:SHE786469 SRA786468:SRA786469 TAW786468:TAW786469 TKS786468:TKS786469 TUO786468:TUO786469 UEK786468:UEK786469 UOG786468:UOG786469 UYC786468:UYC786469 VHY786468:VHY786469 VRU786468:VRU786469 WBQ786468:WBQ786469 WLM786468:WLM786469 WVI786468:WVI786469 C852004:C852005 IW852004:IW852005 SS852004:SS852005 ACO852004:ACO852005 AMK852004:AMK852005 AWG852004:AWG852005 BGC852004:BGC852005 BPY852004:BPY852005 BZU852004:BZU852005 CJQ852004:CJQ852005 CTM852004:CTM852005 DDI852004:DDI852005 DNE852004:DNE852005 DXA852004:DXA852005 EGW852004:EGW852005 EQS852004:EQS852005 FAO852004:FAO852005 FKK852004:FKK852005 FUG852004:FUG852005 GEC852004:GEC852005 GNY852004:GNY852005 GXU852004:GXU852005 HHQ852004:HHQ852005 HRM852004:HRM852005 IBI852004:IBI852005 ILE852004:ILE852005 IVA852004:IVA852005 JEW852004:JEW852005 JOS852004:JOS852005 JYO852004:JYO852005 KIK852004:KIK852005 KSG852004:KSG852005 LCC852004:LCC852005 LLY852004:LLY852005 LVU852004:LVU852005 MFQ852004:MFQ852005 MPM852004:MPM852005 MZI852004:MZI852005 NJE852004:NJE852005 NTA852004:NTA852005 OCW852004:OCW852005 OMS852004:OMS852005 OWO852004:OWO852005 PGK852004:PGK852005 PQG852004:PQG852005 QAC852004:QAC852005 QJY852004:QJY852005 QTU852004:QTU852005 RDQ852004:RDQ852005 RNM852004:RNM852005 RXI852004:RXI852005 SHE852004:SHE852005 SRA852004:SRA852005 TAW852004:TAW852005 TKS852004:TKS852005 TUO852004:TUO852005 UEK852004:UEK852005 UOG852004:UOG852005 UYC852004:UYC852005 VHY852004:VHY852005 VRU852004:VRU852005 WBQ852004:WBQ852005 WLM852004:WLM852005 WVI852004:WVI852005 C917540:C917541 IW917540:IW917541 SS917540:SS917541 ACO917540:ACO917541 AMK917540:AMK917541 AWG917540:AWG917541 BGC917540:BGC917541 BPY917540:BPY917541 BZU917540:BZU917541 CJQ917540:CJQ917541 CTM917540:CTM917541 DDI917540:DDI917541 DNE917540:DNE917541 DXA917540:DXA917541 EGW917540:EGW917541 EQS917540:EQS917541 FAO917540:FAO917541 FKK917540:FKK917541 FUG917540:FUG917541 GEC917540:GEC917541 GNY917540:GNY917541 GXU917540:GXU917541 HHQ917540:HHQ917541 HRM917540:HRM917541 IBI917540:IBI917541 ILE917540:ILE917541 IVA917540:IVA917541 JEW917540:JEW917541 JOS917540:JOS917541 JYO917540:JYO917541 KIK917540:KIK917541 KSG917540:KSG917541 LCC917540:LCC917541 LLY917540:LLY917541 LVU917540:LVU917541 MFQ917540:MFQ917541 MPM917540:MPM917541 MZI917540:MZI917541 NJE917540:NJE917541 NTA917540:NTA917541 OCW917540:OCW917541 OMS917540:OMS917541 OWO917540:OWO917541 PGK917540:PGK917541 PQG917540:PQG917541 QAC917540:QAC917541 QJY917540:QJY917541 QTU917540:QTU917541 RDQ917540:RDQ917541 RNM917540:RNM917541 RXI917540:RXI917541 SHE917540:SHE917541 SRA917540:SRA917541 TAW917540:TAW917541 TKS917540:TKS917541 TUO917540:TUO917541 UEK917540:UEK917541 UOG917540:UOG917541 UYC917540:UYC917541 VHY917540:VHY917541 VRU917540:VRU917541 WBQ917540:WBQ917541 WLM917540:WLM917541 WVI917540:WVI917541 C983076:C983077 IW983076:IW983077 SS983076:SS983077 ACO983076:ACO983077 AMK983076:AMK983077 AWG983076:AWG983077 BGC983076:BGC983077 BPY983076:BPY983077 BZU983076:BZU983077 CJQ983076:CJQ983077 CTM983076:CTM983077 DDI983076:DDI983077 DNE983076:DNE983077 DXA983076:DXA983077 EGW983076:EGW983077 EQS983076:EQS983077 FAO983076:FAO983077 FKK983076:FKK983077 FUG983076:FUG983077 GEC983076:GEC983077 GNY983076:GNY983077 GXU983076:GXU983077 HHQ983076:HHQ983077 HRM983076:HRM983077 IBI983076:IBI983077 ILE983076:ILE983077 IVA983076:IVA983077 JEW983076:JEW983077 JOS983076:JOS983077 JYO983076:JYO983077 KIK983076:KIK983077 KSG983076:KSG983077 LCC983076:LCC983077 LLY983076:LLY983077 LVU983076:LVU983077 MFQ983076:MFQ983077 MPM983076:MPM983077 MZI983076:MZI983077 NJE983076:NJE983077 NTA983076:NTA983077 OCW983076:OCW983077 OMS983076:OMS983077 OWO983076:OWO983077 PGK983076:PGK983077 PQG983076:PQG983077 QAC983076:QAC983077 QJY983076:QJY983077 QTU983076:QTU983077 RDQ983076:RDQ983077 RNM983076:RNM983077 RXI983076:RXI983077 SHE983076:SHE983077 SRA983076:SRA983077 TAW983076:TAW983077 TKS983076:TKS983077 TUO983076:TUO983077 UEK983076:UEK983077 UOG983076:UOG983077 UYC983076:UYC983077 VHY983076:VHY983077 VRU983076:VRU983077 WBQ983076:WBQ983077 WLM983076:WLM983077 WVI983076:WVI983077 WVH983040:WVH983077 B65536:B65573 IV65536:IV65573 SR65536:SR65573 ACN65536:ACN65573 AMJ65536:AMJ65573 AWF65536:AWF65573 BGB65536:BGB65573 BPX65536:BPX65573 BZT65536:BZT65573 CJP65536:CJP65573 CTL65536:CTL65573 DDH65536:DDH65573 DND65536:DND65573 DWZ65536:DWZ65573 EGV65536:EGV65573 EQR65536:EQR65573 FAN65536:FAN65573 FKJ65536:FKJ65573 FUF65536:FUF65573 GEB65536:GEB65573 GNX65536:GNX65573 GXT65536:GXT65573 HHP65536:HHP65573 HRL65536:HRL65573 IBH65536:IBH65573 ILD65536:ILD65573 IUZ65536:IUZ65573 JEV65536:JEV65573 JOR65536:JOR65573 JYN65536:JYN65573 KIJ65536:KIJ65573 KSF65536:KSF65573 LCB65536:LCB65573 LLX65536:LLX65573 LVT65536:LVT65573 MFP65536:MFP65573 MPL65536:MPL65573 MZH65536:MZH65573 NJD65536:NJD65573 NSZ65536:NSZ65573 OCV65536:OCV65573 OMR65536:OMR65573 OWN65536:OWN65573 PGJ65536:PGJ65573 PQF65536:PQF65573 QAB65536:QAB65573 QJX65536:QJX65573 QTT65536:QTT65573 RDP65536:RDP65573 RNL65536:RNL65573 RXH65536:RXH65573 SHD65536:SHD65573 SQZ65536:SQZ65573 TAV65536:TAV65573 TKR65536:TKR65573 TUN65536:TUN65573 UEJ65536:UEJ65573 UOF65536:UOF65573 UYB65536:UYB65573 VHX65536:VHX65573 VRT65536:VRT65573 WBP65536:WBP65573 WLL65536:WLL65573 WVH65536:WVH65573 B131072:B131109 IV131072:IV131109 SR131072:SR131109 ACN131072:ACN131109 AMJ131072:AMJ131109 AWF131072:AWF131109 BGB131072:BGB131109 BPX131072:BPX131109 BZT131072:BZT131109 CJP131072:CJP131109 CTL131072:CTL131109 DDH131072:DDH131109 DND131072:DND131109 DWZ131072:DWZ131109 EGV131072:EGV131109 EQR131072:EQR131109 FAN131072:FAN131109 FKJ131072:FKJ131109 FUF131072:FUF131109 GEB131072:GEB131109 GNX131072:GNX131109 GXT131072:GXT131109 HHP131072:HHP131109 HRL131072:HRL131109 IBH131072:IBH131109 ILD131072:ILD131109 IUZ131072:IUZ131109 JEV131072:JEV131109 JOR131072:JOR131109 JYN131072:JYN131109 KIJ131072:KIJ131109 KSF131072:KSF131109 LCB131072:LCB131109 LLX131072:LLX131109 LVT131072:LVT131109 MFP131072:MFP131109 MPL131072:MPL131109 MZH131072:MZH131109 NJD131072:NJD131109 NSZ131072:NSZ131109 OCV131072:OCV131109 OMR131072:OMR131109 OWN131072:OWN131109 PGJ131072:PGJ131109 PQF131072:PQF131109 QAB131072:QAB131109 QJX131072:QJX131109 QTT131072:QTT131109 RDP131072:RDP131109 RNL131072:RNL131109 RXH131072:RXH131109 SHD131072:SHD131109 SQZ131072:SQZ131109 TAV131072:TAV131109 TKR131072:TKR131109 TUN131072:TUN131109 UEJ131072:UEJ131109 UOF131072:UOF131109 UYB131072:UYB131109 VHX131072:VHX131109 VRT131072:VRT131109 WBP131072:WBP131109 WLL131072:WLL131109 WVH131072:WVH131109 B196608:B196645 IV196608:IV196645 SR196608:SR196645 ACN196608:ACN196645 AMJ196608:AMJ196645 AWF196608:AWF196645 BGB196608:BGB196645 BPX196608:BPX196645 BZT196608:BZT196645 CJP196608:CJP196645 CTL196608:CTL196645 DDH196608:DDH196645 DND196608:DND196645 DWZ196608:DWZ196645 EGV196608:EGV196645 EQR196608:EQR196645 FAN196608:FAN196645 FKJ196608:FKJ196645 FUF196608:FUF196645 GEB196608:GEB196645 GNX196608:GNX196645 GXT196608:GXT196645 HHP196608:HHP196645 HRL196608:HRL196645 IBH196608:IBH196645 ILD196608:ILD196645 IUZ196608:IUZ196645 JEV196608:JEV196645 JOR196608:JOR196645 JYN196608:JYN196645 KIJ196608:KIJ196645 KSF196608:KSF196645 LCB196608:LCB196645 LLX196608:LLX196645 LVT196608:LVT196645 MFP196608:MFP196645 MPL196608:MPL196645 MZH196608:MZH196645 NJD196608:NJD196645 NSZ196608:NSZ196645 OCV196608:OCV196645 OMR196608:OMR196645 OWN196608:OWN196645 PGJ196608:PGJ196645 PQF196608:PQF196645 QAB196608:QAB196645 QJX196608:QJX196645 QTT196608:QTT196645 RDP196608:RDP196645 RNL196608:RNL196645 RXH196608:RXH196645 SHD196608:SHD196645 SQZ196608:SQZ196645 TAV196608:TAV196645 TKR196608:TKR196645 TUN196608:TUN196645 UEJ196608:UEJ196645 UOF196608:UOF196645 UYB196608:UYB196645 VHX196608:VHX196645 VRT196608:VRT196645 WBP196608:WBP196645 WLL196608:WLL196645 WVH196608:WVH196645 B262144:B262181 IV262144:IV262181 SR262144:SR262181 ACN262144:ACN262181 AMJ262144:AMJ262181 AWF262144:AWF262181 BGB262144:BGB262181 BPX262144:BPX262181 BZT262144:BZT262181 CJP262144:CJP262181 CTL262144:CTL262181 DDH262144:DDH262181 DND262144:DND262181 DWZ262144:DWZ262181 EGV262144:EGV262181 EQR262144:EQR262181 FAN262144:FAN262181 FKJ262144:FKJ262181 FUF262144:FUF262181 GEB262144:GEB262181 GNX262144:GNX262181 GXT262144:GXT262181 HHP262144:HHP262181 HRL262144:HRL262181 IBH262144:IBH262181 ILD262144:ILD262181 IUZ262144:IUZ262181 JEV262144:JEV262181 JOR262144:JOR262181 JYN262144:JYN262181 KIJ262144:KIJ262181 KSF262144:KSF262181 LCB262144:LCB262181 LLX262144:LLX262181 LVT262144:LVT262181 MFP262144:MFP262181 MPL262144:MPL262181 MZH262144:MZH262181 NJD262144:NJD262181 NSZ262144:NSZ262181 OCV262144:OCV262181 OMR262144:OMR262181 OWN262144:OWN262181 PGJ262144:PGJ262181 PQF262144:PQF262181 QAB262144:QAB262181 QJX262144:QJX262181 QTT262144:QTT262181 RDP262144:RDP262181 RNL262144:RNL262181 RXH262144:RXH262181 SHD262144:SHD262181 SQZ262144:SQZ262181 TAV262144:TAV262181 TKR262144:TKR262181 TUN262144:TUN262181 UEJ262144:UEJ262181 UOF262144:UOF262181 UYB262144:UYB262181 VHX262144:VHX262181 VRT262144:VRT262181 WBP262144:WBP262181 WLL262144:WLL262181 WVH262144:WVH262181 B327680:B327717 IV327680:IV327717 SR327680:SR327717 ACN327680:ACN327717 AMJ327680:AMJ327717 AWF327680:AWF327717 BGB327680:BGB327717 BPX327680:BPX327717 BZT327680:BZT327717 CJP327680:CJP327717 CTL327680:CTL327717 DDH327680:DDH327717 DND327680:DND327717 DWZ327680:DWZ327717 EGV327680:EGV327717 EQR327680:EQR327717 FAN327680:FAN327717 FKJ327680:FKJ327717 FUF327680:FUF327717 GEB327680:GEB327717 GNX327680:GNX327717 GXT327680:GXT327717 HHP327680:HHP327717 HRL327680:HRL327717 IBH327680:IBH327717 ILD327680:ILD327717 IUZ327680:IUZ327717 JEV327680:JEV327717 JOR327680:JOR327717 JYN327680:JYN327717 KIJ327680:KIJ327717 KSF327680:KSF327717 LCB327680:LCB327717 LLX327680:LLX327717 LVT327680:LVT327717 MFP327680:MFP327717 MPL327680:MPL327717 MZH327680:MZH327717 NJD327680:NJD327717 NSZ327680:NSZ327717 OCV327680:OCV327717 OMR327680:OMR327717 OWN327680:OWN327717 PGJ327680:PGJ327717 PQF327680:PQF327717 QAB327680:QAB327717 QJX327680:QJX327717 QTT327680:QTT327717 RDP327680:RDP327717 RNL327680:RNL327717 RXH327680:RXH327717 SHD327680:SHD327717 SQZ327680:SQZ327717 TAV327680:TAV327717 TKR327680:TKR327717 TUN327680:TUN327717 UEJ327680:UEJ327717 UOF327680:UOF327717 UYB327680:UYB327717 VHX327680:VHX327717 VRT327680:VRT327717 WBP327680:WBP327717 WLL327680:WLL327717 WVH327680:WVH327717 B393216:B393253 IV393216:IV393253 SR393216:SR393253 ACN393216:ACN393253 AMJ393216:AMJ393253 AWF393216:AWF393253 BGB393216:BGB393253 BPX393216:BPX393253 BZT393216:BZT393253 CJP393216:CJP393253 CTL393216:CTL393253 DDH393216:DDH393253 DND393216:DND393253 DWZ393216:DWZ393253 EGV393216:EGV393253 EQR393216:EQR393253 FAN393216:FAN393253 FKJ393216:FKJ393253 FUF393216:FUF393253 GEB393216:GEB393253 GNX393216:GNX393253 GXT393216:GXT393253 HHP393216:HHP393253 HRL393216:HRL393253 IBH393216:IBH393253 ILD393216:ILD393253 IUZ393216:IUZ393253 JEV393216:JEV393253 JOR393216:JOR393253 JYN393216:JYN393253 KIJ393216:KIJ393253 KSF393216:KSF393253 LCB393216:LCB393253 LLX393216:LLX393253 LVT393216:LVT393253 MFP393216:MFP393253 MPL393216:MPL393253 MZH393216:MZH393253 NJD393216:NJD393253 NSZ393216:NSZ393253 OCV393216:OCV393253 OMR393216:OMR393253 OWN393216:OWN393253 PGJ393216:PGJ393253 PQF393216:PQF393253 QAB393216:QAB393253 QJX393216:QJX393253 QTT393216:QTT393253 RDP393216:RDP393253 RNL393216:RNL393253 RXH393216:RXH393253 SHD393216:SHD393253 SQZ393216:SQZ393253 TAV393216:TAV393253 TKR393216:TKR393253 TUN393216:TUN393253 UEJ393216:UEJ393253 UOF393216:UOF393253 UYB393216:UYB393253 VHX393216:VHX393253 VRT393216:VRT393253 WBP393216:WBP393253 WLL393216:WLL393253 WVH393216:WVH393253 B458752:B458789 IV458752:IV458789 SR458752:SR458789 ACN458752:ACN458789 AMJ458752:AMJ458789 AWF458752:AWF458789 BGB458752:BGB458789 BPX458752:BPX458789 BZT458752:BZT458789 CJP458752:CJP458789 CTL458752:CTL458789 DDH458752:DDH458789 DND458752:DND458789 DWZ458752:DWZ458789 EGV458752:EGV458789 EQR458752:EQR458789 FAN458752:FAN458789 FKJ458752:FKJ458789 FUF458752:FUF458789 GEB458752:GEB458789 GNX458752:GNX458789 GXT458752:GXT458789 HHP458752:HHP458789 HRL458752:HRL458789 IBH458752:IBH458789 ILD458752:ILD458789 IUZ458752:IUZ458789 JEV458752:JEV458789 JOR458752:JOR458789 JYN458752:JYN458789 KIJ458752:KIJ458789 KSF458752:KSF458789 LCB458752:LCB458789 LLX458752:LLX458789 LVT458752:LVT458789 MFP458752:MFP458789 MPL458752:MPL458789 MZH458752:MZH458789 NJD458752:NJD458789 NSZ458752:NSZ458789 OCV458752:OCV458789 OMR458752:OMR458789 OWN458752:OWN458789 PGJ458752:PGJ458789 PQF458752:PQF458789 QAB458752:QAB458789 QJX458752:QJX458789 QTT458752:QTT458789 RDP458752:RDP458789 RNL458752:RNL458789 RXH458752:RXH458789 SHD458752:SHD458789 SQZ458752:SQZ458789 TAV458752:TAV458789 TKR458752:TKR458789 TUN458752:TUN458789 UEJ458752:UEJ458789 UOF458752:UOF458789 UYB458752:UYB458789 VHX458752:VHX458789 VRT458752:VRT458789 WBP458752:WBP458789 WLL458752:WLL458789 WVH458752:WVH458789 B524288:B524325 IV524288:IV524325 SR524288:SR524325 ACN524288:ACN524325 AMJ524288:AMJ524325 AWF524288:AWF524325 BGB524288:BGB524325 BPX524288:BPX524325 BZT524288:BZT524325 CJP524288:CJP524325 CTL524288:CTL524325 DDH524288:DDH524325 DND524288:DND524325 DWZ524288:DWZ524325 EGV524288:EGV524325 EQR524288:EQR524325 FAN524288:FAN524325 FKJ524288:FKJ524325 FUF524288:FUF524325 GEB524288:GEB524325 GNX524288:GNX524325 GXT524288:GXT524325 HHP524288:HHP524325 HRL524288:HRL524325 IBH524288:IBH524325 ILD524288:ILD524325 IUZ524288:IUZ524325 JEV524288:JEV524325 JOR524288:JOR524325 JYN524288:JYN524325 KIJ524288:KIJ524325 KSF524288:KSF524325 LCB524288:LCB524325 LLX524288:LLX524325 LVT524288:LVT524325 MFP524288:MFP524325 MPL524288:MPL524325 MZH524288:MZH524325 NJD524288:NJD524325 NSZ524288:NSZ524325 OCV524288:OCV524325 OMR524288:OMR524325 OWN524288:OWN524325 PGJ524288:PGJ524325 PQF524288:PQF524325 QAB524288:QAB524325 QJX524288:QJX524325 QTT524288:QTT524325 RDP524288:RDP524325 RNL524288:RNL524325 RXH524288:RXH524325 SHD524288:SHD524325 SQZ524288:SQZ524325 TAV524288:TAV524325 TKR524288:TKR524325 TUN524288:TUN524325 UEJ524288:UEJ524325 UOF524288:UOF524325 UYB524288:UYB524325 VHX524288:VHX524325 VRT524288:VRT524325 WBP524288:WBP524325 WLL524288:WLL524325 WVH524288:WVH524325 B589824:B589861 IV589824:IV589861 SR589824:SR589861 ACN589824:ACN589861 AMJ589824:AMJ589861 AWF589824:AWF589861 BGB589824:BGB589861 BPX589824:BPX589861 BZT589824:BZT589861 CJP589824:CJP589861 CTL589824:CTL589861 DDH589824:DDH589861 DND589824:DND589861 DWZ589824:DWZ589861 EGV589824:EGV589861 EQR589824:EQR589861 FAN589824:FAN589861 FKJ589824:FKJ589861 FUF589824:FUF589861 GEB589824:GEB589861 GNX589824:GNX589861 GXT589824:GXT589861 HHP589824:HHP589861 HRL589824:HRL589861 IBH589824:IBH589861 ILD589824:ILD589861 IUZ589824:IUZ589861 JEV589824:JEV589861 JOR589824:JOR589861 JYN589824:JYN589861 KIJ589824:KIJ589861 KSF589824:KSF589861 LCB589824:LCB589861 LLX589824:LLX589861 LVT589824:LVT589861 MFP589824:MFP589861 MPL589824:MPL589861 MZH589824:MZH589861 NJD589824:NJD589861 NSZ589824:NSZ589861 OCV589824:OCV589861 OMR589824:OMR589861 OWN589824:OWN589861 PGJ589824:PGJ589861 PQF589824:PQF589861 QAB589824:QAB589861 QJX589824:QJX589861 QTT589824:QTT589861 RDP589824:RDP589861 RNL589824:RNL589861 RXH589824:RXH589861 SHD589824:SHD589861 SQZ589824:SQZ589861 TAV589824:TAV589861 TKR589824:TKR589861 TUN589824:TUN589861 UEJ589824:UEJ589861 UOF589824:UOF589861 UYB589824:UYB589861 VHX589824:VHX589861 VRT589824:VRT589861 WBP589824:WBP589861 WLL589824:WLL589861 WVH589824:WVH589861 B655360:B655397 IV655360:IV655397 SR655360:SR655397 ACN655360:ACN655397 AMJ655360:AMJ655397 AWF655360:AWF655397 BGB655360:BGB655397 BPX655360:BPX655397 BZT655360:BZT655397 CJP655360:CJP655397 CTL655360:CTL655397 DDH655360:DDH655397 DND655360:DND655397 DWZ655360:DWZ655397 EGV655360:EGV655397 EQR655360:EQR655397 FAN655360:FAN655397 FKJ655360:FKJ655397 FUF655360:FUF655397 GEB655360:GEB655397 GNX655360:GNX655397 GXT655360:GXT655397 HHP655360:HHP655397 HRL655360:HRL655397 IBH655360:IBH655397 ILD655360:ILD655397 IUZ655360:IUZ655397 JEV655360:JEV655397 JOR655360:JOR655397 JYN655360:JYN655397 KIJ655360:KIJ655397 KSF655360:KSF655397 LCB655360:LCB655397 LLX655360:LLX655397 LVT655360:LVT655397 MFP655360:MFP655397 MPL655360:MPL655397 MZH655360:MZH655397 NJD655360:NJD655397 NSZ655360:NSZ655397 OCV655360:OCV655397 OMR655360:OMR655397 OWN655360:OWN655397 PGJ655360:PGJ655397 PQF655360:PQF655397 QAB655360:QAB655397 QJX655360:QJX655397 QTT655360:QTT655397 RDP655360:RDP655397 RNL655360:RNL655397 RXH655360:RXH655397 SHD655360:SHD655397 SQZ655360:SQZ655397 TAV655360:TAV655397 TKR655360:TKR655397 TUN655360:TUN655397 UEJ655360:UEJ655397 UOF655360:UOF655397 UYB655360:UYB655397 VHX655360:VHX655397 VRT655360:VRT655397 WBP655360:WBP655397 WLL655360:WLL655397 WVH655360:WVH655397 B720896:B720933 IV720896:IV720933 SR720896:SR720933 ACN720896:ACN720933 AMJ720896:AMJ720933 AWF720896:AWF720933 BGB720896:BGB720933 BPX720896:BPX720933 BZT720896:BZT720933 CJP720896:CJP720933 CTL720896:CTL720933 DDH720896:DDH720933 DND720896:DND720933 DWZ720896:DWZ720933 EGV720896:EGV720933 EQR720896:EQR720933 FAN720896:FAN720933 FKJ720896:FKJ720933 FUF720896:FUF720933 GEB720896:GEB720933 GNX720896:GNX720933 GXT720896:GXT720933 HHP720896:HHP720933 HRL720896:HRL720933 IBH720896:IBH720933 ILD720896:ILD720933 IUZ720896:IUZ720933 JEV720896:JEV720933 JOR720896:JOR720933 JYN720896:JYN720933 KIJ720896:KIJ720933 KSF720896:KSF720933 LCB720896:LCB720933 LLX720896:LLX720933 LVT720896:LVT720933 MFP720896:MFP720933 MPL720896:MPL720933 MZH720896:MZH720933 NJD720896:NJD720933 NSZ720896:NSZ720933 OCV720896:OCV720933 OMR720896:OMR720933 OWN720896:OWN720933 PGJ720896:PGJ720933 PQF720896:PQF720933 QAB720896:QAB720933 QJX720896:QJX720933 QTT720896:QTT720933 RDP720896:RDP720933 RNL720896:RNL720933 RXH720896:RXH720933 SHD720896:SHD720933 SQZ720896:SQZ720933 TAV720896:TAV720933 TKR720896:TKR720933 TUN720896:TUN720933 UEJ720896:UEJ720933 UOF720896:UOF720933 UYB720896:UYB720933 VHX720896:VHX720933 VRT720896:VRT720933 WBP720896:WBP720933 WLL720896:WLL720933 WVH720896:WVH720933 B786432:B786469 IV786432:IV786469 SR786432:SR786469 ACN786432:ACN786469 AMJ786432:AMJ786469 AWF786432:AWF786469 BGB786432:BGB786469 BPX786432:BPX786469 BZT786432:BZT786469 CJP786432:CJP786469 CTL786432:CTL786469 DDH786432:DDH786469 DND786432:DND786469 DWZ786432:DWZ786469 EGV786432:EGV786469 EQR786432:EQR786469 FAN786432:FAN786469 FKJ786432:FKJ786469 FUF786432:FUF786469 GEB786432:GEB786469 GNX786432:GNX786469 GXT786432:GXT786469 HHP786432:HHP786469 HRL786432:HRL786469 IBH786432:IBH786469 ILD786432:ILD786469 IUZ786432:IUZ786469 JEV786432:JEV786469 JOR786432:JOR786469 JYN786432:JYN786469 KIJ786432:KIJ786469 KSF786432:KSF786469 LCB786432:LCB786469 LLX786432:LLX786469 LVT786432:LVT786469 MFP786432:MFP786469 MPL786432:MPL786469 MZH786432:MZH786469 NJD786432:NJD786469 NSZ786432:NSZ786469 OCV786432:OCV786469 OMR786432:OMR786469 OWN786432:OWN786469 PGJ786432:PGJ786469 PQF786432:PQF786469 QAB786432:QAB786469 QJX786432:QJX786469 QTT786432:QTT786469 RDP786432:RDP786469 RNL786432:RNL786469 RXH786432:RXH786469 SHD786432:SHD786469 SQZ786432:SQZ786469 TAV786432:TAV786469 TKR786432:TKR786469 TUN786432:TUN786469 UEJ786432:UEJ786469 UOF786432:UOF786469 UYB786432:UYB786469 VHX786432:VHX786469 VRT786432:VRT786469 WBP786432:WBP786469 WLL786432:WLL786469 WVH786432:WVH786469 B851968:B852005 IV851968:IV852005 SR851968:SR852005 ACN851968:ACN852005 AMJ851968:AMJ852005 AWF851968:AWF852005 BGB851968:BGB852005 BPX851968:BPX852005 BZT851968:BZT852005 CJP851968:CJP852005 CTL851968:CTL852005 DDH851968:DDH852005 DND851968:DND852005 DWZ851968:DWZ852005 EGV851968:EGV852005 EQR851968:EQR852005 FAN851968:FAN852005 FKJ851968:FKJ852005 FUF851968:FUF852005 GEB851968:GEB852005 GNX851968:GNX852005 GXT851968:GXT852005 HHP851968:HHP852005 HRL851968:HRL852005 IBH851968:IBH852005 ILD851968:ILD852005 IUZ851968:IUZ852005 JEV851968:JEV852005 JOR851968:JOR852005 JYN851968:JYN852005 KIJ851968:KIJ852005 KSF851968:KSF852005 LCB851968:LCB852005 LLX851968:LLX852005 LVT851968:LVT852005 MFP851968:MFP852005 MPL851968:MPL852005 MZH851968:MZH852005 NJD851968:NJD852005 NSZ851968:NSZ852005 OCV851968:OCV852005 OMR851968:OMR852005 OWN851968:OWN852005 PGJ851968:PGJ852005 PQF851968:PQF852005 QAB851968:QAB852005 QJX851968:QJX852005 QTT851968:QTT852005 RDP851968:RDP852005 RNL851968:RNL852005 RXH851968:RXH852005 SHD851968:SHD852005 SQZ851968:SQZ852005 TAV851968:TAV852005 TKR851968:TKR852005 TUN851968:TUN852005 UEJ851968:UEJ852005 UOF851968:UOF852005 UYB851968:UYB852005 VHX851968:VHX852005 VRT851968:VRT852005 WBP851968:WBP852005 WLL851968:WLL852005 WVH851968:WVH852005 B917504:B917541 IV917504:IV917541 SR917504:SR917541 ACN917504:ACN917541 AMJ917504:AMJ917541 AWF917504:AWF917541 BGB917504:BGB917541 BPX917504:BPX917541 BZT917504:BZT917541 CJP917504:CJP917541 CTL917504:CTL917541 DDH917504:DDH917541 DND917504:DND917541 DWZ917504:DWZ917541 EGV917504:EGV917541 EQR917504:EQR917541 FAN917504:FAN917541 FKJ917504:FKJ917541 FUF917504:FUF917541 GEB917504:GEB917541 GNX917504:GNX917541 GXT917504:GXT917541 HHP917504:HHP917541 HRL917504:HRL917541 IBH917504:IBH917541 ILD917504:ILD917541 IUZ917504:IUZ917541 JEV917504:JEV917541 JOR917504:JOR917541 JYN917504:JYN917541 KIJ917504:KIJ917541 KSF917504:KSF917541 LCB917504:LCB917541 LLX917504:LLX917541 LVT917504:LVT917541 MFP917504:MFP917541 MPL917504:MPL917541 MZH917504:MZH917541 NJD917504:NJD917541 NSZ917504:NSZ917541 OCV917504:OCV917541 OMR917504:OMR917541 OWN917504:OWN917541 PGJ917504:PGJ917541 PQF917504:PQF917541 QAB917504:QAB917541 QJX917504:QJX917541 QTT917504:QTT917541 RDP917504:RDP917541 RNL917504:RNL917541 RXH917504:RXH917541 SHD917504:SHD917541 SQZ917504:SQZ917541 TAV917504:TAV917541 TKR917504:TKR917541 TUN917504:TUN917541 UEJ917504:UEJ917541 UOF917504:UOF917541 UYB917504:UYB917541 VHX917504:VHX917541 VRT917504:VRT917541 WBP917504:WBP917541 WLL917504:WLL917541 WVH917504:WVH917541 B983040:B983077 IV983040:IV983077 SR983040:SR983077 ACN983040:ACN983077 AMJ983040:AMJ983077 AWF983040:AWF983077 BGB983040:BGB983077 BPX983040:BPX983077 BZT983040:BZT983077 CJP983040:CJP983077 CTL983040:CTL983077 DDH983040:DDH983077 DND983040:DND983077 DWZ983040:DWZ983077 EGV983040:EGV983077 EQR983040:EQR983077 FAN983040:FAN983077 FKJ983040:FKJ983077 FUF983040:FUF983077 GEB983040:GEB983077 GNX983040:GNX983077 GXT983040:GXT983077 HHP983040:HHP983077 HRL983040:HRL983077 IBH983040:IBH983077 ILD983040:ILD983077 IUZ983040:IUZ983077 JEV983040:JEV983077 JOR983040:JOR983077 JYN983040:JYN983077 KIJ983040:KIJ983077 KSF983040:KSF983077 LCB983040:LCB983077 LLX983040:LLX983077 LVT983040:LVT983077 MFP983040:MFP983077 MPL983040:MPL983077 MZH983040:MZH983077 NJD983040:NJD983077 NSZ983040:NSZ983077 OCV983040:OCV983077 OMR983040:OMR983077 OWN983040:OWN983077 PGJ983040:PGJ983077 PQF983040:PQF983077 QAB983040:QAB983077 QJX983040:QJX983077 QTT983040:QTT983077 RDP983040:RDP983077 RNL983040:RNL983077 RXH983040:RXH983077 SHD983040:SHD983077 SQZ983040:SQZ983077 TAV983040:TAV983077 TKR983040:TKR983077 TUN983040:TUN983077 UEJ983040:UEJ983077 UOF983040:UOF983077 UYB983040:UYB983077 VHX983040:VHX983077 VRT983040:VRT983077 WBP983040:WBP983077 WLL983040:WLL983077 IW38 SS38 ACO38 AMK38 AWG38 BGC38 BPY38 BZU38 CJQ38 CTM38 DDI38 DNE38 DXA38 EGW38 EQS38 FAO38 FKK38 FUG38 GEC38 GNY38 GXU38 HHQ38 HRM38 IBI38 ILE38 IVA38 JEW38 JOS38 JYO38 KIK38 KSG38 LCC38 LLY38 LVU38 MFQ38 MPM38 MZI38 NJE38 NTA38 OCW38 OMS38 OWO38 PGK38 PQG38 QAC38 QJY38 QTU38 RDQ38 RNM38 RXI38 SHE38 SRA38 TAW38 TKS38 TUO38 UEK38 UOG38 UYC38 VHY38 VRU38 WBQ38 WLM38 G3 WVY3 JM3 TI3 ADE3 ANA3 AWW3 BGS3 BQO3 CAK3 CKG3 CUC3 DDY3 DNU3 DXQ3 EHM3 ERI3 FBE3 FLA3 FUW3 GES3 GOO3 GYK3 HIG3 HSC3 IBY3 ILU3 IVQ3 JFM3 JPI3 JZE3 KJA3 KSW3 LCS3 LMO3 LWK3 MGG3 MQC3 MZY3 NJU3 NTQ3 ODM3 ONI3 OXE3 PHA3 PQW3 QAS3 QKO3 QUK3 REG3 ROC3 RXY3 SHU3 SRQ3 TBM3 TLI3 TVE3 UFA3 UOW3 UYS3 VIO3 VSK3 WCG3 WMC3 K1:N3 V1:V3"/>
    <dataValidation imeMode="off" allowBlank="1" showInputMessage="1" showErrorMessage="1" sqref="IX4:IY38 WVJ4:WVK38 WLN4:WLO38 WBR4:WBS38 VRV4:VRW38 VHZ4:VIA38 UYD4:UYE38 UOH4:UOI38 UEL4:UEM38 TUP4:TUQ38 TKT4:TKU38 TAX4:TAY38 SRB4:SRC38 SHF4:SHG38 RXJ4:RXK38 RNN4:RNO38 RDR4:RDS38 QTV4:QTW38 QJZ4:QKA38 QAD4:QAE38 PQH4:PQI38 PGL4:PGM38 OWP4:OWQ38 OMT4:OMU38 OCX4:OCY38 NTB4:NTC38 NJF4:NJG38 MZJ4:MZK38 MPN4:MPO38 MFR4:MFS38 LVV4:LVW38 LLZ4:LMA38 LCD4:LCE38 KSH4:KSI38 KIL4:KIM38 JYP4:JYQ38 JOT4:JOU38 JEX4:JEY38 IVB4:IVC38 ILF4:ILG38 IBJ4:IBK38 HRN4:HRO38 HHR4:HHS38 GXV4:GXW38 GNZ4:GOA38 GED4:GEE38 FUH4:FUI38 FKL4:FKM38 FAP4:FAQ38 EQT4:EQU38 EGX4:EGY38 DXB4:DXC38 DNF4:DNG38 DDJ4:DDK38 CTN4:CTO38 CJR4:CJS38 BZV4:BZW38 BPZ4:BQA38 BGD4:BGE38 AWH4:AWI38 AML4:AMM38 D4:E38 ACP4:ACQ38 WLN983016:WLO983077 WVJ983016:WVK983077 D65512:E65573 IX65512:IY65573 ST65512:SU65573 ACP65512:ACQ65573 AML65512:AMM65573 AWH65512:AWI65573 BGD65512:BGE65573 BPZ65512:BQA65573 BZV65512:BZW65573 CJR65512:CJS65573 CTN65512:CTO65573 DDJ65512:DDK65573 DNF65512:DNG65573 DXB65512:DXC65573 EGX65512:EGY65573 EQT65512:EQU65573 FAP65512:FAQ65573 FKL65512:FKM65573 FUH65512:FUI65573 GED65512:GEE65573 GNZ65512:GOA65573 GXV65512:GXW65573 HHR65512:HHS65573 HRN65512:HRO65573 IBJ65512:IBK65573 ILF65512:ILG65573 IVB65512:IVC65573 JEX65512:JEY65573 JOT65512:JOU65573 JYP65512:JYQ65573 KIL65512:KIM65573 KSH65512:KSI65573 LCD65512:LCE65573 LLZ65512:LMA65573 LVV65512:LVW65573 MFR65512:MFS65573 MPN65512:MPO65573 MZJ65512:MZK65573 NJF65512:NJG65573 NTB65512:NTC65573 OCX65512:OCY65573 OMT65512:OMU65573 OWP65512:OWQ65573 PGL65512:PGM65573 PQH65512:PQI65573 QAD65512:QAE65573 QJZ65512:QKA65573 QTV65512:QTW65573 RDR65512:RDS65573 RNN65512:RNO65573 RXJ65512:RXK65573 SHF65512:SHG65573 SRB65512:SRC65573 TAX65512:TAY65573 TKT65512:TKU65573 TUP65512:TUQ65573 UEL65512:UEM65573 UOH65512:UOI65573 UYD65512:UYE65573 VHZ65512:VIA65573 VRV65512:VRW65573 WBR65512:WBS65573 WLN65512:WLO65573 WVJ65512:WVK65573 D131048:E131109 IX131048:IY131109 ST131048:SU131109 ACP131048:ACQ131109 AML131048:AMM131109 AWH131048:AWI131109 BGD131048:BGE131109 BPZ131048:BQA131109 BZV131048:BZW131109 CJR131048:CJS131109 CTN131048:CTO131109 DDJ131048:DDK131109 DNF131048:DNG131109 DXB131048:DXC131109 EGX131048:EGY131109 EQT131048:EQU131109 FAP131048:FAQ131109 FKL131048:FKM131109 FUH131048:FUI131109 GED131048:GEE131109 GNZ131048:GOA131109 GXV131048:GXW131109 HHR131048:HHS131109 HRN131048:HRO131109 IBJ131048:IBK131109 ILF131048:ILG131109 IVB131048:IVC131109 JEX131048:JEY131109 JOT131048:JOU131109 JYP131048:JYQ131109 KIL131048:KIM131109 KSH131048:KSI131109 LCD131048:LCE131109 LLZ131048:LMA131109 LVV131048:LVW131109 MFR131048:MFS131109 MPN131048:MPO131109 MZJ131048:MZK131109 NJF131048:NJG131109 NTB131048:NTC131109 OCX131048:OCY131109 OMT131048:OMU131109 OWP131048:OWQ131109 PGL131048:PGM131109 PQH131048:PQI131109 QAD131048:QAE131109 QJZ131048:QKA131109 QTV131048:QTW131109 RDR131048:RDS131109 RNN131048:RNO131109 RXJ131048:RXK131109 SHF131048:SHG131109 SRB131048:SRC131109 TAX131048:TAY131109 TKT131048:TKU131109 TUP131048:TUQ131109 UEL131048:UEM131109 UOH131048:UOI131109 UYD131048:UYE131109 VHZ131048:VIA131109 VRV131048:VRW131109 WBR131048:WBS131109 WLN131048:WLO131109 WVJ131048:WVK131109 D196584:E196645 IX196584:IY196645 ST196584:SU196645 ACP196584:ACQ196645 AML196584:AMM196645 AWH196584:AWI196645 BGD196584:BGE196645 BPZ196584:BQA196645 BZV196584:BZW196645 CJR196584:CJS196645 CTN196584:CTO196645 DDJ196584:DDK196645 DNF196584:DNG196645 DXB196584:DXC196645 EGX196584:EGY196645 EQT196584:EQU196645 FAP196584:FAQ196645 FKL196584:FKM196645 FUH196584:FUI196645 GED196584:GEE196645 GNZ196584:GOA196645 GXV196584:GXW196645 HHR196584:HHS196645 HRN196584:HRO196645 IBJ196584:IBK196645 ILF196584:ILG196645 IVB196584:IVC196645 JEX196584:JEY196645 JOT196584:JOU196645 JYP196584:JYQ196645 KIL196584:KIM196645 KSH196584:KSI196645 LCD196584:LCE196645 LLZ196584:LMA196645 LVV196584:LVW196645 MFR196584:MFS196645 MPN196584:MPO196645 MZJ196584:MZK196645 NJF196584:NJG196645 NTB196584:NTC196645 OCX196584:OCY196645 OMT196584:OMU196645 OWP196584:OWQ196645 PGL196584:PGM196645 PQH196584:PQI196645 QAD196584:QAE196645 QJZ196584:QKA196645 QTV196584:QTW196645 RDR196584:RDS196645 RNN196584:RNO196645 RXJ196584:RXK196645 SHF196584:SHG196645 SRB196584:SRC196645 TAX196584:TAY196645 TKT196584:TKU196645 TUP196584:TUQ196645 UEL196584:UEM196645 UOH196584:UOI196645 UYD196584:UYE196645 VHZ196584:VIA196645 VRV196584:VRW196645 WBR196584:WBS196645 WLN196584:WLO196645 WVJ196584:WVK196645 D262120:E262181 IX262120:IY262181 ST262120:SU262181 ACP262120:ACQ262181 AML262120:AMM262181 AWH262120:AWI262181 BGD262120:BGE262181 BPZ262120:BQA262181 BZV262120:BZW262181 CJR262120:CJS262181 CTN262120:CTO262181 DDJ262120:DDK262181 DNF262120:DNG262181 DXB262120:DXC262181 EGX262120:EGY262181 EQT262120:EQU262181 FAP262120:FAQ262181 FKL262120:FKM262181 FUH262120:FUI262181 GED262120:GEE262181 GNZ262120:GOA262181 GXV262120:GXW262181 HHR262120:HHS262181 HRN262120:HRO262181 IBJ262120:IBK262181 ILF262120:ILG262181 IVB262120:IVC262181 JEX262120:JEY262181 JOT262120:JOU262181 JYP262120:JYQ262181 KIL262120:KIM262181 KSH262120:KSI262181 LCD262120:LCE262181 LLZ262120:LMA262181 LVV262120:LVW262181 MFR262120:MFS262181 MPN262120:MPO262181 MZJ262120:MZK262181 NJF262120:NJG262181 NTB262120:NTC262181 OCX262120:OCY262181 OMT262120:OMU262181 OWP262120:OWQ262181 PGL262120:PGM262181 PQH262120:PQI262181 QAD262120:QAE262181 QJZ262120:QKA262181 QTV262120:QTW262181 RDR262120:RDS262181 RNN262120:RNO262181 RXJ262120:RXK262181 SHF262120:SHG262181 SRB262120:SRC262181 TAX262120:TAY262181 TKT262120:TKU262181 TUP262120:TUQ262181 UEL262120:UEM262181 UOH262120:UOI262181 UYD262120:UYE262181 VHZ262120:VIA262181 VRV262120:VRW262181 WBR262120:WBS262181 WLN262120:WLO262181 WVJ262120:WVK262181 D327656:E327717 IX327656:IY327717 ST327656:SU327717 ACP327656:ACQ327717 AML327656:AMM327717 AWH327656:AWI327717 BGD327656:BGE327717 BPZ327656:BQA327717 BZV327656:BZW327717 CJR327656:CJS327717 CTN327656:CTO327717 DDJ327656:DDK327717 DNF327656:DNG327717 DXB327656:DXC327717 EGX327656:EGY327717 EQT327656:EQU327717 FAP327656:FAQ327717 FKL327656:FKM327717 FUH327656:FUI327717 GED327656:GEE327717 GNZ327656:GOA327717 GXV327656:GXW327717 HHR327656:HHS327717 HRN327656:HRO327717 IBJ327656:IBK327717 ILF327656:ILG327717 IVB327656:IVC327717 JEX327656:JEY327717 JOT327656:JOU327717 JYP327656:JYQ327717 KIL327656:KIM327717 KSH327656:KSI327717 LCD327656:LCE327717 LLZ327656:LMA327717 LVV327656:LVW327717 MFR327656:MFS327717 MPN327656:MPO327717 MZJ327656:MZK327717 NJF327656:NJG327717 NTB327656:NTC327717 OCX327656:OCY327717 OMT327656:OMU327717 OWP327656:OWQ327717 PGL327656:PGM327717 PQH327656:PQI327717 QAD327656:QAE327717 QJZ327656:QKA327717 QTV327656:QTW327717 RDR327656:RDS327717 RNN327656:RNO327717 RXJ327656:RXK327717 SHF327656:SHG327717 SRB327656:SRC327717 TAX327656:TAY327717 TKT327656:TKU327717 TUP327656:TUQ327717 UEL327656:UEM327717 UOH327656:UOI327717 UYD327656:UYE327717 VHZ327656:VIA327717 VRV327656:VRW327717 WBR327656:WBS327717 WLN327656:WLO327717 WVJ327656:WVK327717 D393192:E393253 IX393192:IY393253 ST393192:SU393253 ACP393192:ACQ393253 AML393192:AMM393253 AWH393192:AWI393253 BGD393192:BGE393253 BPZ393192:BQA393253 BZV393192:BZW393253 CJR393192:CJS393253 CTN393192:CTO393253 DDJ393192:DDK393253 DNF393192:DNG393253 DXB393192:DXC393253 EGX393192:EGY393253 EQT393192:EQU393253 FAP393192:FAQ393253 FKL393192:FKM393253 FUH393192:FUI393253 GED393192:GEE393253 GNZ393192:GOA393253 GXV393192:GXW393253 HHR393192:HHS393253 HRN393192:HRO393253 IBJ393192:IBK393253 ILF393192:ILG393253 IVB393192:IVC393253 JEX393192:JEY393253 JOT393192:JOU393253 JYP393192:JYQ393253 KIL393192:KIM393253 KSH393192:KSI393253 LCD393192:LCE393253 LLZ393192:LMA393253 LVV393192:LVW393253 MFR393192:MFS393253 MPN393192:MPO393253 MZJ393192:MZK393253 NJF393192:NJG393253 NTB393192:NTC393253 OCX393192:OCY393253 OMT393192:OMU393253 OWP393192:OWQ393253 PGL393192:PGM393253 PQH393192:PQI393253 QAD393192:QAE393253 QJZ393192:QKA393253 QTV393192:QTW393253 RDR393192:RDS393253 RNN393192:RNO393253 RXJ393192:RXK393253 SHF393192:SHG393253 SRB393192:SRC393253 TAX393192:TAY393253 TKT393192:TKU393253 TUP393192:TUQ393253 UEL393192:UEM393253 UOH393192:UOI393253 UYD393192:UYE393253 VHZ393192:VIA393253 VRV393192:VRW393253 WBR393192:WBS393253 WLN393192:WLO393253 WVJ393192:WVK393253 D458728:E458789 IX458728:IY458789 ST458728:SU458789 ACP458728:ACQ458789 AML458728:AMM458789 AWH458728:AWI458789 BGD458728:BGE458789 BPZ458728:BQA458789 BZV458728:BZW458789 CJR458728:CJS458789 CTN458728:CTO458789 DDJ458728:DDK458789 DNF458728:DNG458789 DXB458728:DXC458789 EGX458728:EGY458789 EQT458728:EQU458789 FAP458728:FAQ458789 FKL458728:FKM458789 FUH458728:FUI458789 GED458728:GEE458789 GNZ458728:GOA458789 GXV458728:GXW458789 HHR458728:HHS458789 HRN458728:HRO458789 IBJ458728:IBK458789 ILF458728:ILG458789 IVB458728:IVC458789 JEX458728:JEY458789 JOT458728:JOU458789 JYP458728:JYQ458789 KIL458728:KIM458789 KSH458728:KSI458789 LCD458728:LCE458789 LLZ458728:LMA458789 LVV458728:LVW458789 MFR458728:MFS458789 MPN458728:MPO458789 MZJ458728:MZK458789 NJF458728:NJG458789 NTB458728:NTC458789 OCX458728:OCY458789 OMT458728:OMU458789 OWP458728:OWQ458789 PGL458728:PGM458789 PQH458728:PQI458789 QAD458728:QAE458789 QJZ458728:QKA458789 QTV458728:QTW458789 RDR458728:RDS458789 RNN458728:RNO458789 RXJ458728:RXK458789 SHF458728:SHG458789 SRB458728:SRC458789 TAX458728:TAY458789 TKT458728:TKU458789 TUP458728:TUQ458789 UEL458728:UEM458789 UOH458728:UOI458789 UYD458728:UYE458789 VHZ458728:VIA458789 VRV458728:VRW458789 WBR458728:WBS458789 WLN458728:WLO458789 WVJ458728:WVK458789 D524264:E524325 IX524264:IY524325 ST524264:SU524325 ACP524264:ACQ524325 AML524264:AMM524325 AWH524264:AWI524325 BGD524264:BGE524325 BPZ524264:BQA524325 BZV524264:BZW524325 CJR524264:CJS524325 CTN524264:CTO524325 DDJ524264:DDK524325 DNF524264:DNG524325 DXB524264:DXC524325 EGX524264:EGY524325 EQT524264:EQU524325 FAP524264:FAQ524325 FKL524264:FKM524325 FUH524264:FUI524325 GED524264:GEE524325 GNZ524264:GOA524325 GXV524264:GXW524325 HHR524264:HHS524325 HRN524264:HRO524325 IBJ524264:IBK524325 ILF524264:ILG524325 IVB524264:IVC524325 JEX524264:JEY524325 JOT524264:JOU524325 JYP524264:JYQ524325 KIL524264:KIM524325 KSH524264:KSI524325 LCD524264:LCE524325 LLZ524264:LMA524325 LVV524264:LVW524325 MFR524264:MFS524325 MPN524264:MPO524325 MZJ524264:MZK524325 NJF524264:NJG524325 NTB524264:NTC524325 OCX524264:OCY524325 OMT524264:OMU524325 OWP524264:OWQ524325 PGL524264:PGM524325 PQH524264:PQI524325 QAD524264:QAE524325 QJZ524264:QKA524325 QTV524264:QTW524325 RDR524264:RDS524325 RNN524264:RNO524325 RXJ524264:RXK524325 SHF524264:SHG524325 SRB524264:SRC524325 TAX524264:TAY524325 TKT524264:TKU524325 TUP524264:TUQ524325 UEL524264:UEM524325 UOH524264:UOI524325 UYD524264:UYE524325 VHZ524264:VIA524325 VRV524264:VRW524325 WBR524264:WBS524325 WLN524264:WLO524325 WVJ524264:WVK524325 D589800:E589861 IX589800:IY589861 ST589800:SU589861 ACP589800:ACQ589861 AML589800:AMM589861 AWH589800:AWI589861 BGD589800:BGE589861 BPZ589800:BQA589861 BZV589800:BZW589861 CJR589800:CJS589861 CTN589800:CTO589861 DDJ589800:DDK589861 DNF589800:DNG589861 DXB589800:DXC589861 EGX589800:EGY589861 EQT589800:EQU589861 FAP589800:FAQ589861 FKL589800:FKM589861 FUH589800:FUI589861 GED589800:GEE589861 GNZ589800:GOA589861 GXV589800:GXW589861 HHR589800:HHS589861 HRN589800:HRO589861 IBJ589800:IBK589861 ILF589800:ILG589861 IVB589800:IVC589861 JEX589800:JEY589861 JOT589800:JOU589861 JYP589800:JYQ589861 KIL589800:KIM589861 KSH589800:KSI589861 LCD589800:LCE589861 LLZ589800:LMA589861 LVV589800:LVW589861 MFR589800:MFS589861 MPN589800:MPO589861 MZJ589800:MZK589861 NJF589800:NJG589861 NTB589800:NTC589861 OCX589800:OCY589861 OMT589800:OMU589861 OWP589800:OWQ589861 PGL589800:PGM589861 PQH589800:PQI589861 QAD589800:QAE589861 QJZ589800:QKA589861 QTV589800:QTW589861 RDR589800:RDS589861 RNN589800:RNO589861 RXJ589800:RXK589861 SHF589800:SHG589861 SRB589800:SRC589861 TAX589800:TAY589861 TKT589800:TKU589861 TUP589800:TUQ589861 UEL589800:UEM589861 UOH589800:UOI589861 UYD589800:UYE589861 VHZ589800:VIA589861 VRV589800:VRW589861 WBR589800:WBS589861 WLN589800:WLO589861 WVJ589800:WVK589861 D655336:E655397 IX655336:IY655397 ST655336:SU655397 ACP655336:ACQ655397 AML655336:AMM655397 AWH655336:AWI655397 BGD655336:BGE655397 BPZ655336:BQA655397 BZV655336:BZW655397 CJR655336:CJS655397 CTN655336:CTO655397 DDJ655336:DDK655397 DNF655336:DNG655397 DXB655336:DXC655397 EGX655336:EGY655397 EQT655336:EQU655397 FAP655336:FAQ655397 FKL655336:FKM655397 FUH655336:FUI655397 GED655336:GEE655397 GNZ655336:GOA655397 GXV655336:GXW655397 HHR655336:HHS655397 HRN655336:HRO655397 IBJ655336:IBK655397 ILF655336:ILG655397 IVB655336:IVC655397 JEX655336:JEY655397 JOT655336:JOU655397 JYP655336:JYQ655397 KIL655336:KIM655397 KSH655336:KSI655397 LCD655336:LCE655397 LLZ655336:LMA655397 LVV655336:LVW655397 MFR655336:MFS655397 MPN655336:MPO655397 MZJ655336:MZK655397 NJF655336:NJG655397 NTB655336:NTC655397 OCX655336:OCY655397 OMT655336:OMU655397 OWP655336:OWQ655397 PGL655336:PGM655397 PQH655336:PQI655397 QAD655336:QAE655397 QJZ655336:QKA655397 QTV655336:QTW655397 RDR655336:RDS655397 RNN655336:RNO655397 RXJ655336:RXK655397 SHF655336:SHG655397 SRB655336:SRC655397 TAX655336:TAY655397 TKT655336:TKU655397 TUP655336:TUQ655397 UEL655336:UEM655397 UOH655336:UOI655397 UYD655336:UYE655397 VHZ655336:VIA655397 VRV655336:VRW655397 WBR655336:WBS655397 WLN655336:WLO655397 WVJ655336:WVK655397 D720872:E720933 IX720872:IY720933 ST720872:SU720933 ACP720872:ACQ720933 AML720872:AMM720933 AWH720872:AWI720933 BGD720872:BGE720933 BPZ720872:BQA720933 BZV720872:BZW720933 CJR720872:CJS720933 CTN720872:CTO720933 DDJ720872:DDK720933 DNF720872:DNG720933 DXB720872:DXC720933 EGX720872:EGY720933 EQT720872:EQU720933 FAP720872:FAQ720933 FKL720872:FKM720933 FUH720872:FUI720933 GED720872:GEE720933 GNZ720872:GOA720933 GXV720872:GXW720933 HHR720872:HHS720933 HRN720872:HRO720933 IBJ720872:IBK720933 ILF720872:ILG720933 IVB720872:IVC720933 JEX720872:JEY720933 JOT720872:JOU720933 JYP720872:JYQ720933 KIL720872:KIM720933 KSH720872:KSI720933 LCD720872:LCE720933 LLZ720872:LMA720933 LVV720872:LVW720933 MFR720872:MFS720933 MPN720872:MPO720933 MZJ720872:MZK720933 NJF720872:NJG720933 NTB720872:NTC720933 OCX720872:OCY720933 OMT720872:OMU720933 OWP720872:OWQ720933 PGL720872:PGM720933 PQH720872:PQI720933 QAD720872:QAE720933 QJZ720872:QKA720933 QTV720872:QTW720933 RDR720872:RDS720933 RNN720872:RNO720933 RXJ720872:RXK720933 SHF720872:SHG720933 SRB720872:SRC720933 TAX720872:TAY720933 TKT720872:TKU720933 TUP720872:TUQ720933 UEL720872:UEM720933 UOH720872:UOI720933 UYD720872:UYE720933 VHZ720872:VIA720933 VRV720872:VRW720933 WBR720872:WBS720933 WLN720872:WLO720933 WVJ720872:WVK720933 D786408:E786469 IX786408:IY786469 ST786408:SU786469 ACP786408:ACQ786469 AML786408:AMM786469 AWH786408:AWI786469 BGD786408:BGE786469 BPZ786408:BQA786469 BZV786408:BZW786469 CJR786408:CJS786469 CTN786408:CTO786469 DDJ786408:DDK786469 DNF786408:DNG786469 DXB786408:DXC786469 EGX786408:EGY786469 EQT786408:EQU786469 FAP786408:FAQ786469 FKL786408:FKM786469 FUH786408:FUI786469 GED786408:GEE786469 GNZ786408:GOA786469 GXV786408:GXW786469 HHR786408:HHS786469 HRN786408:HRO786469 IBJ786408:IBK786469 ILF786408:ILG786469 IVB786408:IVC786469 JEX786408:JEY786469 JOT786408:JOU786469 JYP786408:JYQ786469 KIL786408:KIM786469 KSH786408:KSI786469 LCD786408:LCE786469 LLZ786408:LMA786469 LVV786408:LVW786469 MFR786408:MFS786469 MPN786408:MPO786469 MZJ786408:MZK786469 NJF786408:NJG786469 NTB786408:NTC786469 OCX786408:OCY786469 OMT786408:OMU786469 OWP786408:OWQ786469 PGL786408:PGM786469 PQH786408:PQI786469 QAD786408:QAE786469 QJZ786408:QKA786469 QTV786408:QTW786469 RDR786408:RDS786469 RNN786408:RNO786469 RXJ786408:RXK786469 SHF786408:SHG786469 SRB786408:SRC786469 TAX786408:TAY786469 TKT786408:TKU786469 TUP786408:TUQ786469 UEL786408:UEM786469 UOH786408:UOI786469 UYD786408:UYE786469 VHZ786408:VIA786469 VRV786408:VRW786469 WBR786408:WBS786469 WLN786408:WLO786469 WVJ786408:WVK786469 D851944:E852005 IX851944:IY852005 ST851944:SU852005 ACP851944:ACQ852005 AML851944:AMM852005 AWH851944:AWI852005 BGD851944:BGE852005 BPZ851944:BQA852005 BZV851944:BZW852005 CJR851944:CJS852005 CTN851944:CTO852005 DDJ851944:DDK852005 DNF851944:DNG852005 DXB851944:DXC852005 EGX851944:EGY852005 EQT851944:EQU852005 FAP851944:FAQ852005 FKL851944:FKM852005 FUH851944:FUI852005 GED851944:GEE852005 GNZ851944:GOA852005 GXV851944:GXW852005 HHR851944:HHS852005 HRN851944:HRO852005 IBJ851944:IBK852005 ILF851944:ILG852005 IVB851944:IVC852005 JEX851944:JEY852005 JOT851944:JOU852005 JYP851944:JYQ852005 KIL851944:KIM852005 KSH851944:KSI852005 LCD851944:LCE852005 LLZ851944:LMA852005 LVV851944:LVW852005 MFR851944:MFS852005 MPN851944:MPO852005 MZJ851944:MZK852005 NJF851944:NJG852005 NTB851944:NTC852005 OCX851944:OCY852005 OMT851944:OMU852005 OWP851944:OWQ852005 PGL851944:PGM852005 PQH851944:PQI852005 QAD851944:QAE852005 QJZ851944:QKA852005 QTV851944:QTW852005 RDR851944:RDS852005 RNN851944:RNO852005 RXJ851944:RXK852005 SHF851944:SHG852005 SRB851944:SRC852005 TAX851944:TAY852005 TKT851944:TKU852005 TUP851944:TUQ852005 UEL851944:UEM852005 UOH851944:UOI852005 UYD851944:UYE852005 VHZ851944:VIA852005 VRV851944:VRW852005 WBR851944:WBS852005 WLN851944:WLO852005 WVJ851944:WVK852005 D917480:E917541 IX917480:IY917541 ST917480:SU917541 ACP917480:ACQ917541 AML917480:AMM917541 AWH917480:AWI917541 BGD917480:BGE917541 BPZ917480:BQA917541 BZV917480:BZW917541 CJR917480:CJS917541 CTN917480:CTO917541 DDJ917480:DDK917541 DNF917480:DNG917541 DXB917480:DXC917541 EGX917480:EGY917541 EQT917480:EQU917541 FAP917480:FAQ917541 FKL917480:FKM917541 FUH917480:FUI917541 GED917480:GEE917541 GNZ917480:GOA917541 GXV917480:GXW917541 HHR917480:HHS917541 HRN917480:HRO917541 IBJ917480:IBK917541 ILF917480:ILG917541 IVB917480:IVC917541 JEX917480:JEY917541 JOT917480:JOU917541 JYP917480:JYQ917541 KIL917480:KIM917541 KSH917480:KSI917541 LCD917480:LCE917541 LLZ917480:LMA917541 LVV917480:LVW917541 MFR917480:MFS917541 MPN917480:MPO917541 MZJ917480:MZK917541 NJF917480:NJG917541 NTB917480:NTC917541 OCX917480:OCY917541 OMT917480:OMU917541 OWP917480:OWQ917541 PGL917480:PGM917541 PQH917480:PQI917541 QAD917480:QAE917541 QJZ917480:QKA917541 QTV917480:QTW917541 RDR917480:RDS917541 RNN917480:RNO917541 RXJ917480:RXK917541 SHF917480:SHG917541 SRB917480:SRC917541 TAX917480:TAY917541 TKT917480:TKU917541 TUP917480:TUQ917541 UEL917480:UEM917541 UOH917480:UOI917541 UYD917480:UYE917541 VHZ917480:VIA917541 VRV917480:VRW917541 WBR917480:WBS917541 WLN917480:WLO917541 WVJ917480:WVK917541 D983016:E983077 IX983016:IY983077 ST983016:SU983077 ACP983016:ACQ983077 AML983016:AMM983077 AWH983016:AWI983077 BGD983016:BGE983077 BPZ983016:BQA983077 BZV983016:BZW983077 CJR983016:CJS983077 CTN983016:CTO983077 DDJ983016:DDK983077 DNF983016:DNG983077 DXB983016:DXC983077 EGX983016:EGY983077 EQT983016:EQU983077 FAP983016:FAQ983077 FKL983016:FKM983077 FUH983016:FUI983077 GED983016:GEE983077 GNZ983016:GOA983077 GXV983016:GXW983077 HHR983016:HHS983077 HRN983016:HRO983077 IBJ983016:IBK983077 ILF983016:ILG983077 IVB983016:IVC983077 JEX983016:JEY983077 JOT983016:JOU983077 JYP983016:JYQ983077 KIL983016:KIM983077 KSH983016:KSI983077 LCD983016:LCE983077 LLZ983016:LMA983077 LVV983016:LVW983077 MFR983016:MFS983077 MPN983016:MPO983077 MZJ983016:MZK983077 NJF983016:NJG983077 NTB983016:NTC983077 OCX983016:OCY983077 OMT983016:OMU983077 OWP983016:OWQ983077 PGL983016:PGM983077 PQH983016:PQI983077 QAD983016:QAE983077 QJZ983016:QKA983077 QTV983016:QTW983077 RDR983016:RDS983077 RNN983016:RNO983077 RXJ983016:RXK983077 SHF983016:SHG983077 SRB983016:SRC983077 TAX983016:TAY983077 TKT983016:TKU983077 TUP983016:TUQ983077 UEL983016:UEM983077 UOH983016:UOI983077 UYD983016:UYE983077 VHZ983016:VIA983077 VRV983016:VRW983077 WBR983016:WBS983077 ST4:SU38"/>
    <dataValidation type="list" allowBlank="1" showInputMessage="1" showErrorMessage="1" sqref="F11 F13:F19 F21:F37 F4:F8">
      <formula1>性別</formula1>
    </dataValidation>
    <dataValidation imeMode="hiragana" allowBlank="1" showInputMessage="1" showErrorMessage="1" sqref="H11 G13:H37 J4:J37 G4:H8"/>
    <dataValidation type="list" allowBlank="1" showInputMessage="1" showErrorMessage="1" sqref="F9:F10 F20 F12">
      <formula1>$K$2:$K$3</formula1>
    </dataValidation>
    <dataValidation type="list" allowBlank="1" showInputMessage="1" showErrorMessage="1" sqref="B9:B10">
      <formula1>事務所</formula1>
    </dataValidation>
    <dataValidation type="list" allowBlank="1" showInputMessage="1" showErrorMessage="1" sqref="SV4:SV38 ACR4:ACR38 AMN4:AMN38 AWJ4:AWJ38 BGF4:BGF38 BQB4:BQB38 BZX4:BZX38 CJT4:CJT38 CTP4:CTP38 DDL4:DDL38 DNH4:DNH38 DXD4:DXD38 EGZ4:EGZ38 EQV4:EQV38 FAR4:FAR38 FKN4:FKN38 FUJ4:FUJ38 GEF4:GEF38 GOB4:GOB38 GXX4:GXX38 HHT4:HHT38 HRP4:HRP38 IBL4:IBL38 ILH4:ILH38 IVD4:IVD38 JEZ4:JEZ38 JOV4:JOV38 JYR4:JYR38 KIN4:KIN38 KSJ4:KSJ38 LCF4:LCF38 LMB4:LMB38 LVX4:LVX38 MFT4:MFT38 MPP4:MPP38 MZL4:MZL38 NJH4:NJH38 NTD4:NTD38 OCZ4:OCZ38 OMV4:OMV38 OWR4:OWR38 PGN4:PGN38 PQJ4:PQJ38 QAF4:QAF38 QKB4:QKB38 QTX4:QTX38 RDT4:RDT38 RNP4:RNP38 RXL4:RXL38 SHH4:SHH38 SRD4:SRD38 TAZ4:TAZ38 TKV4:TKV38 TUR4:TUR38 UEN4:UEN38 UOJ4:UOJ38 UYF4:UYF38 VIB4:VIB38 VRX4:VRX38 WBT4:WBT38 WLP4:WLP38 WVL4:WVL38 F38 WVL983016:WVL983077 WLP983016:WLP983077 WBT983016:WBT983077 VRX983016:VRX983077 VIB983016:VIB983077 UYF983016:UYF983077 UOJ983016:UOJ983077 UEN983016:UEN983077 TUR983016:TUR983077 TKV983016:TKV983077 TAZ983016:TAZ983077 SRD983016:SRD983077 SHH983016:SHH983077 RXL983016:RXL983077 RNP983016:RNP983077 RDT983016:RDT983077 QTX983016:QTX983077 QKB983016:QKB983077 QAF983016:QAF983077 PQJ983016:PQJ983077 PGN983016:PGN983077 OWR983016:OWR983077 OMV983016:OMV983077 OCZ983016:OCZ983077 NTD983016:NTD983077 NJH983016:NJH983077 MZL983016:MZL983077 MPP983016:MPP983077 MFT983016:MFT983077 LVX983016:LVX983077 LMB983016:LMB983077 LCF983016:LCF983077 KSJ983016:KSJ983077 KIN983016:KIN983077 JYR983016:JYR983077 JOV983016:JOV983077 JEZ983016:JEZ983077 IVD983016:IVD983077 ILH983016:ILH983077 IBL983016:IBL983077 HRP983016:HRP983077 HHT983016:HHT983077 GXX983016:GXX983077 GOB983016:GOB983077 GEF983016:GEF983077 FUJ983016:FUJ983077 FKN983016:FKN983077 FAR983016:FAR983077 EQV983016:EQV983077 EGZ983016:EGZ983077 DXD983016:DXD983077 DNH983016:DNH983077 DDL983016:DDL983077 CTP983016:CTP983077 CJT983016:CJT983077 BZX983016:BZX983077 BQB983016:BQB983077 BGF983016:BGF983077 AWJ983016:AWJ983077 AMN983016:AMN983077 ACR983016:ACR983077 SV983016:SV983077 IZ983016:IZ983077 F983016:F983077 WVL917480:WVL917541 WLP917480:WLP917541 WBT917480:WBT917541 VRX917480:VRX917541 VIB917480:VIB917541 UYF917480:UYF917541 UOJ917480:UOJ917541 UEN917480:UEN917541 TUR917480:TUR917541 TKV917480:TKV917541 TAZ917480:TAZ917541 SRD917480:SRD917541 SHH917480:SHH917541 RXL917480:RXL917541 RNP917480:RNP917541 RDT917480:RDT917541 QTX917480:QTX917541 QKB917480:QKB917541 QAF917480:QAF917541 PQJ917480:PQJ917541 PGN917480:PGN917541 OWR917480:OWR917541 OMV917480:OMV917541 OCZ917480:OCZ917541 NTD917480:NTD917541 NJH917480:NJH917541 MZL917480:MZL917541 MPP917480:MPP917541 MFT917480:MFT917541 LVX917480:LVX917541 LMB917480:LMB917541 LCF917480:LCF917541 KSJ917480:KSJ917541 KIN917480:KIN917541 JYR917480:JYR917541 JOV917480:JOV917541 JEZ917480:JEZ917541 IVD917480:IVD917541 ILH917480:ILH917541 IBL917480:IBL917541 HRP917480:HRP917541 HHT917480:HHT917541 GXX917480:GXX917541 GOB917480:GOB917541 GEF917480:GEF917541 FUJ917480:FUJ917541 FKN917480:FKN917541 FAR917480:FAR917541 EQV917480:EQV917541 EGZ917480:EGZ917541 DXD917480:DXD917541 DNH917480:DNH917541 DDL917480:DDL917541 CTP917480:CTP917541 CJT917480:CJT917541 BZX917480:BZX917541 BQB917480:BQB917541 BGF917480:BGF917541 AWJ917480:AWJ917541 AMN917480:AMN917541 ACR917480:ACR917541 SV917480:SV917541 IZ917480:IZ917541 F917480:F917541 WVL851944:WVL852005 WLP851944:WLP852005 WBT851944:WBT852005 VRX851944:VRX852005 VIB851944:VIB852005 UYF851944:UYF852005 UOJ851944:UOJ852005 UEN851944:UEN852005 TUR851944:TUR852005 TKV851944:TKV852005 TAZ851944:TAZ852005 SRD851944:SRD852005 SHH851944:SHH852005 RXL851944:RXL852005 RNP851944:RNP852005 RDT851944:RDT852005 QTX851944:QTX852005 QKB851944:QKB852005 QAF851944:QAF852005 PQJ851944:PQJ852005 PGN851944:PGN852005 OWR851944:OWR852005 OMV851944:OMV852005 OCZ851944:OCZ852005 NTD851944:NTD852005 NJH851944:NJH852005 MZL851944:MZL852005 MPP851944:MPP852005 MFT851944:MFT852005 LVX851944:LVX852005 LMB851944:LMB852005 LCF851944:LCF852005 KSJ851944:KSJ852005 KIN851944:KIN852005 JYR851944:JYR852005 JOV851944:JOV852005 JEZ851944:JEZ852005 IVD851944:IVD852005 ILH851944:ILH852005 IBL851944:IBL852005 HRP851944:HRP852005 HHT851944:HHT852005 GXX851944:GXX852005 GOB851944:GOB852005 GEF851944:GEF852005 FUJ851944:FUJ852005 FKN851944:FKN852005 FAR851944:FAR852005 EQV851944:EQV852005 EGZ851944:EGZ852005 DXD851944:DXD852005 DNH851944:DNH852005 DDL851944:DDL852005 CTP851944:CTP852005 CJT851944:CJT852005 BZX851944:BZX852005 BQB851944:BQB852005 BGF851944:BGF852005 AWJ851944:AWJ852005 AMN851944:AMN852005 ACR851944:ACR852005 SV851944:SV852005 IZ851944:IZ852005 F851944:F852005 WVL786408:WVL786469 WLP786408:WLP786469 WBT786408:WBT786469 VRX786408:VRX786469 VIB786408:VIB786469 UYF786408:UYF786469 UOJ786408:UOJ786469 UEN786408:UEN786469 TUR786408:TUR786469 TKV786408:TKV786469 TAZ786408:TAZ786469 SRD786408:SRD786469 SHH786408:SHH786469 RXL786408:RXL786469 RNP786408:RNP786469 RDT786408:RDT786469 QTX786408:QTX786469 QKB786408:QKB786469 QAF786408:QAF786469 PQJ786408:PQJ786469 PGN786408:PGN786469 OWR786408:OWR786469 OMV786408:OMV786469 OCZ786408:OCZ786469 NTD786408:NTD786469 NJH786408:NJH786469 MZL786408:MZL786469 MPP786408:MPP786469 MFT786408:MFT786469 LVX786408:LVX786469 LMB786408:LMB786469 LCF786408:LCF786469 KSJ786408:KSJ786469 KIN786408:KIN786469 JYR786408:JYR786469 JOV786408:JOV786469 JEZ786408:JEZ786469 IVD786408:IVD786469 ILH786408:ILH786469 IBL786408:IBL786469 HRP786408:HRP786469 HHT786408:HHT786469 GXX786408:GXX786469 GOB786408:GOB786469 GEF786408:GEF786469 FUJ786408:FUJ786469 FKN786408:FKN786469 FAR786408:FAR786469 EQV786408:EQV786469 EGZ786408:EGZ786469 DXD786408:DXD786469 DNH786408:DNH786469 DDL786408:DDL786469 CTP786408:CTP786469 CJT786408:CJT786469 BZX786408:BZX786469 BQB786408:BQB786469 BGF786408:BGF786469 AWJ786408:AWJ786469 AMN786408:AMN786469 ACR786408:ACR786469 SV786408:SV786469 IZ786408:IZ786469 F786408:F786469 WVL720872:WVL720933 WLP720872:WLP720933 WBT720872:WBT720933 VRX720872:VRX720933 VIB720872:VIB720933 UYF720872:UYF720933 UOJ720872:UOJ720933 UEN720872:UEN720933 TUR720872:TUR720933 TKV720872:TKV720933 TAZ720872:TAZ720933 SRD720872:SRD720933 SHH720872:SHH720933 RXL720872:RXL720933 RNP720872:RNP720933 RDT720872:RDT720933 QTX720872:QTX720933 QKB720872:QKB720933 QAF720872:QAF720933 PQJ720872:PQJ720933 PGN720872:PGN720933 OWR720872:OWR720933 OMV720872:OMV720933 OCZ720872:OCZ720933 NTD720872:NTD720933 NJH720872:NJH720933 MZL720872:MZL720933 MPP720872:MPP720933 MFT720872:MFT720933 LVX720872:LVX720933 LMB720872:LMB720933 LCF720872:LCF720933 KSJ720872:KSJ720933 KIN720872:KIN720933 JYR720872:JYR720933 JOV720872:JOV720933 JEZ720872:JEZ720933 IVD720872:IVD720933 ILH720872:ILH720933 IBL720872:IBL720933 HRP720872:HRP720933 HHT720872:HHT720933 GXX720872:GXX720933 GOB720872:GOB720933 GEF720872:GEF720933 FUJ720872:FUJ720933 FKN720872:FKN720933 FAR720872:FAR720933 EQV720872:EQV720933 EGZ720872:EGZ720933 DXD720872:DXD720933 DNH720872:DNH720933 DDL720872:DDL720933 CTP720872:CTP720933 CJT720872:CJT720933 BZX720872:BZX720933 BQB720872:BQB720933 BGF720872:BGF720933 AWJ720872:AWJ720933 AMN720872:AMN720933 ACR720872:ACR720933 SV720872:SV720933 IZ720872:IZ720933 F720872:F720933 WVL655336:WVL655397 WLP655336:WLP655397 WBT655336:WBT655397 VRX655336:VRX655397 VIB655336:VIB655397 UYF655336:UYF655397 UOJ655336:UOJ655397 UEN655336:UEN655397 TUR655336:TUR655397 TKV655336:TKV655397 TAZ655336:TAZ655397 SRD655336:SRD655397 SHH655336:SHH655397 RXL655336:RXL655397 RNP655336:RNP655397 RDT655336:RDT655397 QTX655336:QTX655397 QKB655336:QKB655397 QAF655336:QAF655397 PQJ655336:PQJ655397 PGN655336:PGN655397 OWR655336:OWR655397 OMV655336:OMV655397 OCZ655336:OCZ655397 NTD655336:NTD655397 NJH655336:NJH655397 MZL655336:MZL655397 MPP655336:MPP655397 MFT655336:MFT655397 LVX655336:LVX655397 LMB655336:LMB655397 LCF655336:LCF655397 KSJ655336:KSJ655397 KIN655336:KIN655397 JYR655336:JYR655397 JOV655336:JOV655397 JEZ655336:JEZ655397 IVD655336:IVD655397 ILH655336:ILH655397 IBL655336:IBL655397 HRP655336:HRP655397 HHT655336:HHT655397 GXX655336:GXX655397 GOB655336:GOB655397 GEF655336:GEF655397 FUJ655336:FUJ655397 FKN655336:FKN655397 FAR655336:FAR655397 EQV655336:EQV655397 EGZ655336:EGZ655397 DXD655336:DXD655397 DNH655336:DNH655397 DDL655336:DDL655397 CTP655336:CTP655397 CJT655336:CJT655397 BZX655336:BZX655397 BQB655336:BQB655397 BGF655336:BGF655397 AWJ655336:AWJ655397 AMN655336:AMN655397 ACR655336:ACR655397 SV655336:SV655397 IZ655336:IZ655397 F655336:F655397 WVL589800:WVL589861 WLP589800:WLP589861 WBT589800:WBT589861 VRX589800:VRX589861 VIB589800:VIB589861 UYF589800:UYF589861 UOJ589800:UOJ589861 UEN589800:UEN589861 TUR589800:TUR589861 TKV589800:TKV589861 TAZ589800:TAZ589861 SRD589800:SRD589861 SHH589800:SHH589861 RXL589800:RXL589861 RNP589800:RNP589861 RDT589800:RDT589861 QTX589800:QTX589861 QKB589800:QKB589861 QAF589800:QAF589861 PQJ589800:PQJ589861 PGN589800:PGN589861 OWR589800:OWR589861 OMV589800:OMV589861 OCZ589800:OCZ589861 NTD589800:NTD589861 NJH589800:NJH589861 MZL589800:MZL589861 MPP589800:MPP589861 MFT589800:MFT589861 LVX589800:LVX589861 LMB589800:LMB589861 LCF589800:LCF589861 KSJ589800:KSJ589861 KIN589800:KIN589861 JYR589800:JYR589861 JOV589800:JOV589861 JEZ589800:JEZ589861 IVD589800:IVD589861 ILH589800:ILH589861 IBL589800:IBL589861 HRP589800:HRP589861 HHT589800:HHT589861 GXX589800:GXX589861 GOB589800:GOB589861 GEF589800:GEF589861 FUJ589800:FUJ589861 FKN589800:FKN589861 FAR589800:FAR589861 EQV589800:EQV589861 EGZ589800:EGZ589861 DXD589800:DXD589861 DNH589800:DNH589861 DDL589800:DDL589861 CTP589800:CTP589861 CJT589800:CJT589861 BZX589800:BZX589861 BQB589800:BQB589861 BGF589800:BGF589861 AWJ589800:AWJ589861 AMN589800:AMN589861 ACR589800:ACR589861 SV589800:SV589861 IZ589800:IZ589861 F589800:F589861 WVL524264:WVL524325 WLP524264:WLP524325 WBT524264:WBT524325 VRX524264:VRX524325 VIB524264:VIB524325 UYF524264:UYF524325 UOJ524264:UOJ524325 UEN524264:UEN524325 TUR524264:TUR524325 TKV524264:TKV524325 TAZ524264:TAZ524325 SRD524264:SRD524325 SHH524264:SHH524325 RXL524264:RXL524325 RNP524264:RNP524325 RDT524264:RDT524325 QTX524264:QTX524325 QKB524264:QKB524325 QAF524264:QAF524325 PQJ524264:PQJ524325 PGN524264:PGN524325 OWR524264:OWR524325 OMV524264:OMV524325 OCZ524264:OCZ524325 NTD524264:NTD524325 NJH524264:NJH524325 MZL524264:MZL524325 MPP524264:MPP524325 MFT524264:MFT524325 LVX524264:LVX524325 LMB524264:LMB524325 LCF524264:LCF524325 KSJ524264:KSJ524325 KIN524264:KIN524325 JYR524264:JYR524325 JOV524264:JOV524325 JEZ524264:JEZ524325 IVD524264:IVD524325 ILH524264:ILH524325 IBL524264:IBL524325 HRP524264:HRP524325 HHT524264:HHT524325 GXX524264:GXX524325 GOB524264:GOB524325 GEF524264:GEF524325 FUJ524264:FUJ524325 FKN524264:FKN524325 FAR524264:FAR524325 EQV524264:EQV524325 EGZ524264:EGZ524325 DXD524264:DXD524325 DNH524264:DNH524325 DDL524264:DDL524325 CTP524264:CTP524325 CJT524264:CJT524325 BZX524264:BZX524325 BQB524264:BQB524325 BGF524264:BGF524325 AWJ524264:AWJ524325 AMN524264:AMN524325 ACR524264:ACR524325 SV524264:SV524325 IZ524264:IZ524325 F524264:F524325 WVL458728:WVL458789 WLP458728:WLP458789 WBT458728:WBT458789 VRX458728:VRX458789 VIB458728:VIB458789 UYF458728:UYF458789 UOJ458728:UOJ458789 UEN458728:UEN458789 TUR458728:TUR458789 TKV458728:TKV458789 TAZ458728:TAZ458789 SRD458728:SRD458789 SHH458728:SHH458789 RXL458728:RXL458789 RNP458728:RNP458789 RDT458728:RDT458789 QTX458728:QTX458789 QKB458728:QKB458789 QAF458728:QAF458789 PQJ458728:PQJ458789 PGN458728:PGN458789 OWR458728:OWR458789 OMV458728:OMV458789 OCZ458728:OCZ458789 NTD458728:NTD458789 NJH458728:NJH458789 MZL458728:MZL458789 MPP458728:MPP458789 MFT458728:MFT458789 LVX458728:LVX458789 LMB458728:LMB458789 LCF458728:LCF458789 KSJ458728:KSJ458789 KIN458728:KIN458789 JYR458728:JYR458789 JOV458728:JOV458789 JEZ458728:JEZ458789 IVD458728:IVD458789 ILH458728:ILH458789 IBL458728:IBL458789 HRP458728:HRP458789 HHT458728:HHT458789 GXX458728:GXX458789 GOB458728:GOB458789 GEF458728:GEF458789 FUJ458728:FUJ458789 FKN458728:FKN458789 FAR458728:FAR458789 EQV458728:EQV458789 EGZ458728:EGZ458789 DXD458728:DXD458789 DNH458728:DNH458789 DDL458728:DDL458789 CTP458728:CTP458789 CJT458728:CJT458789 BZX458728:BZX458789 BQB458728:BQB458789 BGF458728:BGF458789 AWJ458728:AWJ458789 AMN458728:AMN458789 ACR458728:ACR458789 SV458728:SV458789 IZ458728:IZ458789 F458728:F458789 WVL393192:WVL393253 WLP393192:WLP393253 WBT393192:WBT393253 VRX393192:VRX393253 VIB393192:VIB393253 UYF393192:UYF393253 UOJ393192:UOJ393253 UEN393192:UEN393253 TUR393192:TUR393253 TKV393192:TKV393253 TAZ393192:TAZ393253 SRD393192:SRD393253 SHH393192:SHH393253 RXL393192:RXL393253 RNP393192:RNP393253 RDT393192:RDT393253 QTX393192:QTX393253 QKB393192:QKB393253 QAF393192:QAF393253 PQJ393192:PQJ393253 PGN393192:PGN393253 OWR393192:OWR393253 OMV393192:OMV393253 OCZ393192:OCZ393253 NTD393192:NTD393253 NJH393192:NJH393253 MZL393192:MZL393253 MPP393192:MPP393253 MFT393192:MFT393253 LVX393192:LVX393253 LMB393192:LMB393253 LCF393192:LCF393253 KSJ393192:KSJ393253 KIN393192:KIN393253 JYR393192:JYR393253 JOV393192:JOV393253 JEZ393192:JEZ393253 IVD393192:IVD393253 ILH393192:ILH393253 IBL393192:IBL393253 HRP393192:HRP393253 HHT393192:HHT393253 GXX393192:GXX393253 GOB393192:GOB393253 GEF393192:GEF393253 FUJ393192:FUJ393253 FKN393192:FKN393253 FAR393192:FAR393253 EQV393192:EQV393253 EGZ393192:EGZ393253 DXD393192:DXD393253 DNH393192:DNH393253 DDL393192:DDL393253 CTP393192:CTP393253 CJT393192:CJT393253 BZX393192:BZX393253 BQB393192:BQB393253 BGF393192:BGF393253 AWJ393192:AWJ393253 AMN393192:AMN393253 ACR393192:ACR393253 SV393192:SV393253 IZ393192:IZ393253 F393192:F393253 WVL327656:WVL327717 WLP327656:WLP327717 WBT327656:WBT327717 VRX327656:VRX327717 VIB327656:VIB327717 UYF327656:UYF327717 UOJ327656:UOJ327717 UEN327656:UEN327717 TUR327656:TUR327717 TKV327656:TKV327717 TAZ327656:TAZ327717 SRD327656:SRD327717 SHH327656:SHH327717 RXL327656:RXL327717 RNP327656:RNP327717 RDT327656:RDT327717 QTX327656:QTX327717 QKB327656:QKB327717 QAF327656:QAF327717 PQJ327656:PQJ327717 PGN327656:PGN327717 OWR327656:OWR327717 OMV327656:OMV327717 OCZ327656:OCZ327717 NTD327656:NTD327717 NJH327656:NJH327717 MZL327656:MZL327717 MPP327656:MPP327717 MFT327656:MFT327717 LVX327656:LVX327717 LMB327656:LMB327717 LCF327656:LCF327717 KSJ327656:KSJ327717 KIN327656:KIN327717 JYR327656:JYR327717 JOV327656:JOV327717 JEZ327656:JEZ327717 IVD327656:IVD327717 ILH327656:ILH327717 IBL327656:IBL327717 HRP327656:HRP327717 HHT327656:HHT327717 GXX327656:GXX327717 GOB327656:GOB327717 GEF327656:GEF327717 FUJ327656:FUJ327717 FKN327656:FKN327717 FAR327656:FAR327717 EQV327656:EQV327717 EGZ327656:EGZ327717 DXD327656:DXD327717 DNH327656:DNH327717 DDL327656:DDL327717 CTP327656:CTP327717 CJT327656:CJT327717 BZX327656:BZX327717 BQB327656:BQB327717 BGF327656:BGF327717 AWJ327656:AWJ327717 AMN327656:AMN327717 ACR327656:ACR327717 SV327656:SV327717 IZ327656:IZ327717 F327656:F327717 WVL262120:WVL262181 WLP262120:WLP262181 WBT262120:WBT262181 VRX262120:VRX262181 VIB262120:VIB262181 UYF262120:UYF262181 UOJ262120:UOJ262181 UEN262120:UEN262181 TUR262120:TUR262181 TKV262120:TKV262181 TAZ262120:TAZ262181 SRD262120:SRD262181 SHH262120:SHH262181 RXL262120:RXL262181 RNP262120:RNP262181 RDT262120:RDT262181 QTX262120:QTX262181 QKB262120:QKB262181 QAF262120:QAF262181 PQJ262120:PQJ262181 PGN262120:PGN262181 OWR262120:OWR262181 OMV262120:OMV262181 OCZ262120:OCZ262181 NTD262120:NTD262181 NJH262120:NJH262181 MZL262120:MZL262181 MPP262120:MPP262181 MFT262120:MFT262181 LVX262120:LVX262181 LMB262120:LMB262181 LCF262120:LCF262181 KSJ262120:KSJ262181 KIN262120:KIN262181 JYR262120:JYR262181 JOV262120:JOV262181 JEZ262120:JEZ262181 IVD262120:IVD262181 ILH262120:ILH262181 IBL262120:IBL262181 HRP262120:HRP262181 HHT262120:HHT262181 GXX262120:GXX262181 GOB262120:GOB262181 GEF262120:GEF262181 FUJ262120:FUJ262181 FKN262120:FKN262181 FAR262120:FAR262181 EQV262120:EQV262181 EGZ262120:EGZ262181 DXD262120:DXD262181 DNH262120:DNH262181 DDL262120:DDL262181 CTP262120:CTP262181 CJT262120:CJT262181 BZX262120:BZX262181 BQB262120:BQB262181 BGF262120:BGF262181 AWJ262120:AWJ262181 AMN262120:AMN262181 ACR262120:ACR262181 SV262120:SV262181 IZ262120:IZ262181 F262120:F262181 WVL196584:WVL196645 WLP196584:WLP196645 WBT196584:WBT196645 VRX196584:VRX196645 VIB196584:VIB196645 UYF196584:UYF196645 UOJ196584:UOJ196645 UEN196584:UEN196645 TUR196584:TUR196645 TKV196584:TKV196645 TAZ196584:TAZ196645 SRD196584:SRD196645 SHH196584:SHH196645 RXL196584:RXL196645 RNP196584:RNP196645 RDT196584:RDT196645 QTX196584:QTX196645 QKB196584:QKB196645 QAF196584:QAF196645 PQJ196584:PQJ196645 PGN196584:PGN196645 OWR196584:OWR196645 OMV196584:OMV196645 OCZ196584:OCZ196645 NTD196584:NTD196645 NJH196584:NJH196645 MZL196584:MZL196645 MPP196584:MPP196645 MFT196584:MFT196645 LVX196584:LVX196645 LMB196584:LMB196645 LCF196584:LCF196645 KSJ196584:KSJ196645 KIN196584:KIN196645 JYR196584:JYR196645 JOV196584:JOV196645 JEZ196584:JEZ196645 IVD196584:IVD196645 ILH196584:ILH196645 IBL196584:IBL196645 HRP196584:HRP196645 HHT196584:HHT196645 GXX196584:GXX196645 GOB196584:GOB196645 GEF196584:GEF196645 FUJ196584:FUJ196645 FKN196584:FKN196645 FAR196584:FAR196645 EQV196584:EQV196645 EGZ196584:EGZ196645 DXD196584:DXD196645 DNH196584:DNH196645 DDL196584:DDL196645 CTP196584:CTP196645 CJT196584:CJT196645 BZX196584:BZX196645 BQB196584:BQB196645 BGF196584:BGF196645 AWJ196584:AWJ196645 AMN196584:AMN196645 ACR196584:ACR196645 SV196584:SV196645 IZ196584:IZ196645 F196584:F196645 WVL131048:WVL131109 WLP131048:WLP131109 WBT131048:WBT131109 VRX131048:VRX131109 VIB131048:VIB131109 UYF131048:UYF131109 UOJ131048:UOJ131109 UEN131048:UEN131109 TUR131048:TUR131109 TKV131048:TKV131109 TAZ131048:TAZ131109 SRD131048:SRD131109 SHH131048:SHH131109 RXL131048:RXL131109 RNP131048:RNP131109 RDT131048:RDT131109 QTX131048:QTX131109 QKB131048:QKB131109 QAF131048:QAF131109 PQJ131048:PQJ131109 PGN131048:PGN131109 OWR131048:OWR131109 OMV131048:OMV131109 OCZ131048:OCZ131109 NTD131048:NTD131109 NJH131048:NJH131109 MZL131048:MZL131109 MPP131048:MPP131109 MFT131048:MFT131109 LVX131048:LVX131109 LMB131048:LMB131109 LCF131048:LCF131109 KSJ131048:KSJ131109 KIN131048:KIN131109 JYR131048:JYR131109 JOV131048:JOV131109 JEZ131048:JEZ131109 IVD131048:IVD131109 ILH131048:ILH131109 IBL131048:IBL131109 HRP131048:HRP131109 HHT131048:HHT131109 GXX131048:GXX131109 GOB131048:GOB131109 GEF131048:GEF131109 FUJ131048:FUJ131109 FKN131048:FKN131109 FAR131048:FAR131109 EQV131048:EQV131109 EGZ131048:EGZ131109 DXD131048:DXD131109 DNH131048:DNH131109 DDL131048:DDL131109 CTP131048:CTP131109 CJT131048:CJT131109 BZX131048:BZX131109 BQB131048:BQB131109 BGF131048:BGF131109 AWJ131048:AWJ131109 AMN131048:AMN131109 ACR131048:ACR131109 SV131048:SV131109 IZ131048:IZ131109 F131048:F131109 WVL65512:WVL65573 WLP65512:WLP65573 WBT65512:WBT65573 VRX65512:VRX65573 VIB65512:VIB65573 UYF65512:UYF65573 UOJ65512:UOJ65573 UEN65512:UEN65573 TUR65512:TUR65573 TKV65512:TKV65573 TAZ65512:TAZ65573 SRD65512:SRD65573 SHH65512:SHH65573 RXL65512:RXL65573 RNP65512:RNP65573 RDT65512:RDT65573 QTX65512:QTX65573 QKB65512:QKB65573 QAF65512:QAF65573 PQJ65512:PQJ65573 PGN65512:PGN65573 OWR65512:OWR65573 OMV65512:OMV65573 OCZ65512:OCZ65573 NTD65512:NTD65573 NJH65512:NJH65573 MZL65512:MZL65573 MPP65512:MPP65573 MFT65512:MFT65573 LVX65512:LVX65573 LMB65512:LMB65573 LCF65512:LCF65573 KSJ65512:KSJ65573 KIN65512:KIN65573 JYR65512:JYR65573 JOV65512:JOV65573 JEZ65512:JEZ65573 IVD65512:IVD65573 ILH65512:ILH65573 IBL65512:IBL65573 HRP65512:HRP65573 HHT65512:HHT65573 GXX65512:GXX65573 GOB65512:GOB65573 GEF65512:GEF65573 FUJ65512:FUJ65573 FKN65512:FKN65573 FAR65512:FAR65573 EQV65512:EQV65573 EGZ65512:EGZ65573 DXD65512:DXD65573 DNH65512:DNH65573 DDL65512:DDL65573 CTP65512:CTP65573 CJT65512:CJT65573 BZX65512:BZX65573 BQB65512:BQB65573 BGF65512:BGF65573 AWJ65512:AWJ65573 AMN65512:AMN65573 ACR65512:ACR65573 SV65512:SV65573 IZ65512:IZ65573 F65512:F65573 IZ4:IZ38">
      <formula1>#REF!</formula1>
    </dataValidation>
    <dataValidation type="list" imeMode="on" allowBlank="1" showInputMessage="1" showErrorMessage="1" sqref="SR4:SR28 ACN4:ACN28 AMJ4:AMJ28 AWF4:AWF28 BGB4:BGB28 BPX4:BPX28 BZT4:BZT28 CJP4:CJP28 CTL4:CTL28 DDH4:DDH28 DND4:DND28 DWZ4:DWZ28 EGV4:EGV28 EQR4:EQR28 FAN4:FAN28 FKJ4:FKJ28 FUF4:FUF28 GEB4:GEB28 GNX4:GNX28 GXT4:GXT28 HHP4:HHP28 HRL4:HRL28 IBH4:IBH28 ILD4:ILD28 IUZ4:IUZ28 JEV4:JEV28 JOR4:JOR28 JYN4:JYN28 KIJ4:KIJ28 KSF4:KSF28 LCB4:LCB28 LLX4:LLX28 LVT4:LVT28 MFP4:MFP28 MPL4:MPL28 MZH4:MZH28 NJD4:NJD28 NSZ4:NSZ28 OCV4:OCV28 OMR4:OMR28 OWN4:OWN28 PGJ4:PGJ28 PQF4:PQF28 QAB4:QAB28 QJX4:QJX28 QTT4:QTT28 RDP4:RDP28 RNL4:RNL28 RXH4:RXH28 SHD4:SHD28 SQZ4:SQZ28 TAV4:TAV28 TKR4:TKR28 TUN4:TUN28 UEJ4:UEJ28 UOF4:UOF28 UYB4:UYB28 VHX4:VHX28 VRT4:VRT28 WBP4:WBP28 WLL4:WLL28 WVH4:WVH28 B65512:B65535 WVH983016:WVH983039 WLL983016:WLL983039 WBP983016:WBP983039 VRT983016:VRT983039 VHX983016:VHX983039 UYB983016:UYB983039 UOF983016:UOF983039 UEJ983016:UEJ983039 TUN983016:TUN983039 TKR983016:TKR983039 TAV983016:TAV983039 SQZ983016:SQZ983039 SHD983016:SHD983039 RXH983016:RXH983039 RNL983016:RNL983039 RDP983016:RDP983039 QTT983016:QTT983039 QJX983016:QJX983039 QAB983016:QAB983039 PQF983016:PQF983039 PGJ983016:PGJ983039 OWN983016:OWN983039 OMR983016:OMR983039 OCV983016:OCV983039 NSZ983016:NSZ983039 NJD983016:NJD983039 MZH983016:MZH983039 MPL983016:MPL983039 MFP983016:MFP983039 LVT983016:LVT983039 LLX983016:LLX983039 LCB983016:LCB983039 KSF983016:KSF983039 KIJ983016:KIJ983039 JYN983016:JYN983039 JOR983016:JOR983039 JEV983016:JEV983039 IUZ983016:IUZ983039 ILD983016:ILD983039 IBH983016:IBH983039 HRL983016:HRL983039 HHP983016:HHP983039 GXT983016:GXT983039 GNX983016:GNX983039 GEB983016:GEB983039 FUF983016:FUF983039 FKJ983016:FKJ983039 FAN983016:FAN983039 EQR983016:EQR983039 EGV983016:EGV983039 DWZ983016:DWZ983039 DND983016:DND983039 DDH983016:DDH983039 CTL983016:CTL983039 CJP983016:CJP983039 BZT983016:BZT983039 BPX983016:BPX983039 BGB983016:BGB983039 AWF983016:AWF983039 AMJ983016:AMJ983039 ACN983016:ACN983039 SR983016:SR983039 IV983016:IV983039 B983016:B983039 WVH917480:WVH917503 WLL917480:WLL917503 WBP917480:WBP917503 VRT917480:VRT917503 VHX917480:VHX917503 UYB917480:UYB917503 UOF917480:UOF917503 UEJ917480:UEJ917503 TUN917480:TUN917503 TKR917480:TKR917503 TAV917480:TAV917503 SQZ917480:SQZ917503 SHD917480:SHD917503 RXH917480:RXH917503 RNL917480:RNL917503 RDP917480:RDP917503 QTT917480:QTT917503 QJX917480:QJX917503 QAB917480:QAB917503 PQF917480:PQF917503 PGJ917480:PGJ917503 OWN917480:OWN917503 OMR917480:OMR917503 OCV917480:OCV917503 NSZ917480:NSZ917503 NJD917480:NJD917503 MZH917480:MZH917503 MPL917480:MPL917503 MFP917480:MFP917503 LVT917480:LVT917503 LLX917480:LLX917503 LCB917480:LCB917503 KSF917480:KSF917503 KIJ917480:KIJ917503 JYN917480:JYN917503 JOR917480:JOR917503 JEV917480:JEV917503 IUZ917480:IUZ917503 ILD917480:ILD917503 IBH917480:IBH917503 HRL917480:HRL917503 HHP917480:HHP917503 GXT917480:GXT917503 GNX917480:GNX917503 GEB917480:GEB917503 FUF917480:FUF917503 FKJ917480:FKJ917503 FAN917480:FAN917503 EQR917480:EQR917503 EGV917480:EGV917503 DWZ917480:DWZ917503 DND917480:DND917503 DDH917480:DDH917503 CTL917480:CTL917503 CJP917480:CJP917503 BZT917480:BZT917503 BPX917480:BPX917503 BGB917480:BGB917503 AWF917480:AWF917503 AMJ917480:AMJ917503 ACN917480:ACN917503 SR917480:SR917503 IV917480:IV917503 B917480:B917503 WVH851944:WVH851967 WLL851944:WLL851967 WBP851944:WBP851967 VRT851944:VRT851967 VHX851944:VHX851967 UYB851944:UYB851967 UOF851944:UOF851967 UEJ851944:UEJ851967 TUN851944:TUN851967 TKR851944:TKR851967 TAV851944:TAV851967 SQZ851944:SQZ851967 SHD851944:SHD851967 RXH851944:RXH851967 RNL851944:RNL851967 RDP851944:RDP851967 QTT851944:QTT851967 QJX851944:QJX851967 QAB851944:QAB851967 PQF851944:PQF851967 PGJ851944:PGJ851967 OWN851944:OWN851967 OMR851944:OMR851967 OCV851944:OCV851967 NSZ851944:NSZ851967 NJD851944:NJD851967 MZH851944:MZH851967 MPL851944:MPL851967 MFP851944:MFP851967 LVT851944:LVT851967 LLX851944:LLX851967 LCB851944:LCB851967 KSF851944:KSF851967 KIJ851944:KIJ851967 JYN851944:JYN851967 JOR851944:JOR851967 JEV851944:JEV851967 IUZ851944:IUZ851967 ILD851944:ILD851967 IBH851944:IBH851967 HRL851944:HRL851967 HHP851944:HHP851967 GXT851944:GXT851967 GNX851944:GNX851967 GEB851944:GEB851967 FUF851944:FUF851967 FKJ851944:FKJ851967 FAN851944:FAN851967 EQR851944:EQR851967 EGV851944:EGV851967 DWZ851944:DWZ851967 DND851944:DND851967 DDH851944:DDH851967 CTL851944:CTL851967 CJP851944:CJP851967 BZT851944:BZT851967 BPX851944:BPX851967 BGB851944:BGB851967 AWF851944:AWF851967 AMJ851944:AMJ851967 ACN851944:ACN851967 SR851944:SR851967 IV851944:IV851967 B851944:B851967 WVH786408:WVH786431 WLL786408:WLL786431 WBP786408:WBP786431 VRT786408:VRT786431 VHX786408:VHX786431 UYB786408:UYB786431 UOF786408:UOF786431 UEJ786408:UEJ786431 TUN786408:TUN786431 TKR786408:TKR786431 TAV786408:TAV786431 SQZ786408:SQZ786431 SHD786408:SHD786431 RXH786408:RXH786431 RNL786408:RNL786431 RDP786408:RDP786431 QTT786408:QTT786431 QJX786408:QJX786431 QAB786408:QAB786431 PQF786408:PQF786431 PGJ786408:PGJ786431 OWN786408:OWN786431 OMR786408:OMR786431 OCV786408:OCV786431 NSZ786408:NSZ786431 NJD786408:NJD786431 MZH786408:MZH786431 MPL786408:MPL786431 MFP786408:MFP786431 LVT786408:LVT786431 LLX786408:LLX786431 LCB786408:LCB786431 KSF786408:KSF786431 KIJ786408:KIJ786431 JYN786408:JYN786431 JOR786408:JOR786431 JEV786408:JEV786431 IUZ786408:IUZ786431 ILD786408:ILD786431 IBH786408:IBH786431 HRL786408:HRL786431 HHP786408:HHP786431 GXT786408:GXT786431 GNX786408:GNX786431 GEB786408:GEB786431 FUF786408:FUF786431 FKJ786408:FKJ786431 FAN786408:FAN786431 EQR786408:EQR786431 EGV786408:EGV786431 DWZ786408:DWZ786431 DND786408:DND786431 DDH786408:DDH786431 CTL786408:CTL786431 CJP786408:CJP786431 BZT786408:BZT786431 BPX786408:BPX786431 BGB786408:BGB786431 AWF786408:AWF786431 AMJ786408:AMJ786431 ACN786408:ACN786431 SR786408:SR786431 IV786408:IV786431 B786408:B786431 WVH720872:WVH720895 WLL720872:WLL720895 WBP720872:WBP720895 VRT720872:VRT720895 VHX720872:VHX720895 UYB720872:UYB720895 UOF720872:UOF720895 UEJ720872:UEJ720895 TUN720872:TUN720895 TKR720872:TKR720895 TAV720872:TAV720895 SQZ720872:SQZ720895 SHD720872:SHD720895 RXH720872:RXH720895 RNL720872:RNL720895 RDP720872:RDP720895 QTT720872:QTT720895 QJX720872:QJX720895 QAB720872:QAB720895 PQF720872:PQF720895 PGJ720872:PGJ720895 OWN720872:OWN720895 OMR720872:OMR720895 OCV720872:OCV720895 NSZ720872:NSZ720895 NJD720872:NJD720895 MZH720872:MZH720895 MPL720872:MPL720895 MFP720872:MFP720895 LVT720872:LVT720895 LLX720872:LLX720895 LCB720872:LCB720895 KSF720872:KSF720895 KIJ720872:KIJ720895 JYN720872:JYN720895 JOR720872:JOR720895 JEV720872:JEV720895 IUZ720872:IUZ720895 ILD720872:ILD720895 IBH720872:IBH720895 HRL720872:HRL720895 HHP720872:HHP720895 GXT720872:GXT720895 GNX720872:GNX720895 GEB720872:GEB720895 FUF720872:FUF720895 FKJ720872:FKJ720895 FAN720872:FAN720895 EQR720872:EQR720895 EGV720872:EGV720895 DWZ720872:DWZ720895 DND720872:DND720895 DDH720872:DDH720895 CTL720872:CTL720895 CJP720872:CJP720895 BZT720872:BZT720895 BPX720872:BPX720895 BGB720872:BGB720895 AWF720872:AWF720895 AMJ720872:AMJ720895 ACN720872:ACN720895 SR720872:SR720895 IV720872:IV720895 B720872:B720895 WVH655336:WVH655359 WLL655336:WLL655359 WBP655336:WBP655359 VRT655336:VRT655359 VHX655336:VHX655359 UYB655336:UYB655359 UOF655336:UOF655359 UEJ655336:UEJ655359 TUN655336:TUN655359 TKR655336:TKR655359 TAV655336:TAV655359 SQZ655336:SQZ655359 SHD655336:SHD655359 RXH655336:RXH655359 RNL655336:RNL655359 RDP655336:RDP655359 QTT655336:QTT655359 QJX655336:QJX655359 QAB655336:QAB655359 PQF655336:PQF655359 PGJ655336:PGJ655359 OWN655336:OWN655359 OMR655336:OMR655359 OCV655336:OCV655359 NSZ655336:NSZ655359 NJD655336:NJD655359 MZH655336:MZH655359 MPL655336:MPL655359 MFP655336:MFP655359 LVT655336:LVT655359 LLX655336:LLX655359 LCB655336:LCB655359 KSF655336:KSF655359 KIJ655336:KIJ655359 JYN655336:JYN655359 JOR655336:JOR655359 JEV655336:JEV655359 IUZ655336:IUZ655359 ILD655336:ILD655359 IBH655336:IBH655359 HRL655336:HRL655359 HHP655336:HHP655359 GXT655336:GXT655359 GNX655336:GNX655359 GEB655336:GEB655359 FUF655336:FUF655359 FKJ655336:FKJ655359 FAN655336:FAN655359 EQR655336:EQR655359 EGV655336:EGV655359 DWZ655336:DWZ655359 DND655336:DND655359 DDH655336:DDH655359 CTL655336:CTL655359 CJP655336:CJP655359 BZT655336:BZT655359 BPX655336:BPX655359 BGB655336:BGB655359 AWF655336:AWF655359 AMJ655336:AMJ655359 ACN655336:ACN655359 SR655336:SR655359 IV655336:IV655359 B655336:B655359 WVH589800:WVH589823 WLL589800:WLL589823 WBP589800:WBP589823 VRT589800:VRT589823 VHX589800:VHX589823 UYB589800:UYB589823 UOF589800:UOF589823 UEJ589800:UEJ589823 TUN589800:TUN589823 TKR589800:TKR589823 TAV589800:TAV589823 SQZ589800:SQZ589823 SHD589800:SHD589823 RXH589800:RXH589823 RNL589800:RNL589823 RDP589800:RDP589823 QTT589800:QTT589823 QJX589800:QJX589823 QAB589800:QAB589823 PQF589800:PQF589823 PGJ589800:PGJ589823 OWN589800:OWN589823 OMR589800:OMR589823 OCV589800:OCV589823 NSZ589800:NSZ589823 NJD589800:NJD589823 MZH589800:MZH589823 MPL589800:MPL589823 MFP589800:MFP589823 LVT589800:LVT589823 LLX589800:LLX589823 LCB589800:LCB589823 KSF589800:KSF589823 KIJ589800:KIJ589823 JYN589800:JYN589823 JOR589800:JOR589823 JEV589800:JEV589823 IUZ589800:IUZ589823 ILD589800:ILD589823 IBH589800:IBH589823 HRL589800:HRL589823 HHP589800:HHP589823 GXT589800:GXT589823 GNX589800:GNX589823 GEB589800:GEB589823 FUF589800:FUF589823 FKJ589800:FKJ589823 FAN589800:FAN589823 EQR589800:EQR589823 EGV589800:EGV589823 DWZ589800:DWZ589823 DND589800:DND589823 DDH589800:DDH589823 CTL589800:CTL589823 CJP589800:CJP589823 BZT589800:BZT589823 BPX589800:BPX589823 BGB589800:BGB589823 AWF589800:AWF589823 AMJ589800:AMJ589823 ACN589800:ACN589823 SR589800:SR589823 IV589800:IV589823 B589800:B589823 WVH524264:WVH524287 WLL524264:WLL524287 WBP524264:WBP524287 VRT524264:VRT524287 VHX524264:VHX524287 UYB524264:UYB524287 UOF524264:UOF524287 UEJ524264:UEJ524287 TUN524264:TUN524287 TKR524264:TKR524287 TAV524264:TAV524287 SQZ524264:SQZ524287 SHD524264:SHD524287 RXH524264:RXH524287 RNL524264:RNL524287 RDP524264:RDP524287 QTT524264:QTT524287 QJX524264:QJX524287 QAB524264:QAB524287 PQF524264:PQF524287 PGJ524264:PGJ524287 OWN524264:OWN524287 OMR524264:OMR524287 OCV524264:OCV524287 NSZ524264:NSZ524287 NJD524264:NJD524287 MZH524264:MZH524287 MPL524264:MPL524287 MFP524264:MFP524287 LVT524264:LVT524287 LLX524264:LLX524287 LCB524264:LCB524287 KSF524264:KSF524287 KIJ524264:KIJ524287 JYN524264:JYN524287 JOR524264:JOR524287 JEV524264:JEV524287 IUZ524264:IUZ524287 ILD524264:ILD524287 IBH524264:IBH524287 HRL524264:HRL524287 HHP524264:HHP524287 GXT524264:GXT524287 GNX524264:GNX524287 GEB524264:GEB524287 FUF524264:FUF524287 FKJ524264:FKJ524287 FAN524264:FAN524287 EQR524264:EQR524287 EGV524264:EGV524287 DWZ524264:DWZ524287 DND524264:DND524287 DDH524264:DDH524287 CTL524264:CTL524287 CJP524264:CJP524287 BZT524264:BZT524287 BPX524264:BPX524287 BGB524264:BGB524287 AWF524264:AWF524287 AMJ524264:AMJ524287 ACN524264:ACN524287 SR524264:SR524287 IV524264:IV524287 B524264:B524287 WVH458728:WVH458751 WLL458728:WLL458751 WBP458728:WBP458751 VRT458728:VRT458751 VHX458728:VHX458751 UYB458728:UYB458751 UOF458728:UOF458751 UEJ458728:UEJ458751 TUN458728:TUN458751 TKR458728:TKR458751 TAV458728:TAV458751 SQZ458728:SQZ458751 SHD458728:SHD458751 RXH458728:RXH458751 RNL458728:RNL458751 RDP458728:RDP458751 QTT458728:QTT458751 QJX458728:QJX458751 QAB458728:QAB458751 PQF458728:PQF458751 PGJ458728:PGJ458751 OWN458728:OWN458751 OMR458728:OMR458751 OCV458728:OCV458751 NSZ458728:NSZ458751 NJD458728:NJD458751 MZH458728:MZH458751 MPL458728:MPL458751 MFP458728:MFP458751 LVT458728:LVT458751 LLX458728:LLX458751 LCB458728:LCB458751 KSF458728:KSF458751 KIJ458728:KIJ458751 JYN458728:JYN458751 JOR458728:JOR458751 JEV458728:JEV458751 IUZ458728:IUZ458751 ILD458728:ILD458751 IBH458728:IBH458751 HRL458728:HRL458751 HHP458728:HHP458751 GXT458728:GXT458751 GNX458728:GNX458751 GEB458728:GEB458751 FUF458728:FUF458751 FKJ458728:FKJ458751 FAN458728:FAN458751 EQR458728:EQR458751 EGV458728:EGV458751 DWZ458728:DWZ458751 DND458728:DND458751 DDH458728:DDH458751 CTL458728:CTL458751 CJP458728:CJP458751 BZT458728:BZT458751 BPX458728:BPX458751 BGB458728:BGB458751 AWF458728:AWF458751 AMJ458728:AMJ458751 ACN458728:ACN458751 SR458728:SR458751 IV458728:IV458751 B458728:B458751 WVH393192:WVH393215 WLL393192:WLL393215 WBP393192:WBP393215 VRT393192:VRT393215 VHX393192:VHX393215 UYB393192:UYB393215 UOF393192:UOF393215 UEJ393192:UEJ393215 TUN393192:TUN393215 TKR393192:TKR393215 TAV393192:TAV393215 SQZ393192:SQZ393215 SHD393192:SHD393215 RXH393192:RXH393215 RNL393192:RNL393215 RDP393192:RDP393215 QTT393192:QTT393215 QJX393192:QJX393215 QAB393192:QAB393215 PQF393192:PQF393215 PGJ393192:PGJ393215 OWN393192:OWN393215 OMR393192:OMR393215 OCV393192:OCV393215 NSZ393192:NSZ393215 NJD393192:NJD393215 MZH393192:MZH393215 MPL393192:MPL393215 MFP393192:MFP393215 LVT393192:LVT393215 LLX393192:LLX393215 LCB393192:LCB393215 KSF393192:KSF393215 KIJ393192:KIJ393215 JYN393192:JYN393215 JOR393192:JOR393215 JEV393192:JEV393215 IUZ393192:IUZ393215 ILD393192:ILD393215 IBH393192:IBH393215 HRL393192:HRL393215 HHP393192:HHP393215 GXT393192:GXT393215 GNX393192:GNX393215 GEB393192:GEB393215 FUF393192:FUF393215 FKJ393192:FKJ393215 FAN393192:FAN393215 EQR393192:EQR393215 EGV393192:EGV393215 DWZ393192:DWZ393215 DND393192:DND393215 DDH393192:DDH393215 CTL393192:CTL393215 CJP393192:CJP393215 BZT393192:BZT393215 BPX393192:BPX393215 BGB393192:BGB393215 AWF393192:AWF393215 AMJ393192:AMJ393215 ACN393192:ACN393215 SR393192:SR393215 IV393192:IV393215 B393192:B393215 WVH327656:WVH327679 WLL327656:WLL327679 WBP327656:WBP327679 VRT327656:VRT327679 VHX327656:VHX327679 UYB327656:UYB327679 UOF327656:UOF327679 UEJ327656:UEJ327679 TUN327656:TUN327679 TKR327656:TKR327679 TAV327656:TAV327679 SQZ327656:SQZ327679 SHD327656:SHD327679 RXH327656:RXH327679 RNL327656:RNL327679 RDP327656:RDP327679 QTT327656:QTT327679 QJX327656:QJX327679 QAB327656:QAB327679 PQF327656:PQF327679 PGJ327656:PGJ327679 OWN327656:OWN327679 OMR327656:OMR327679 OCV327656:OCV327679 NSZ327656:NSZ327679 NJD327656:NJD327679 MZH327656:MZH327679 MPL327656:MPL327679 MFP327656:MFP327679 LVT327656:LVT327679 LLX327656:LLX327679 LCB327656:LCB327679 KSF327656:KSF327679 KIJ327656:KIJ327679 JYN327656:JYN327679 JOR327656:JOR327679 JEV327656:JEV327679 IUZ327656:IUZ327679 ILD327656:ILD327679 IBH327656:IBH327679 HRL327656:HRL327679 HHP327656:HHP327679 GXT327656:GXT327679 GNX327656:GNX327679 GEB327656:GEB327679 FUF327656:FUF327679 FKJ327656:FKJ327679 FAN327656:FAN327679 EQR327656:EQR327679 EGV327656:EGV327679 DWZ327656:DWZ327679 DND327656:DND327679 DDH327656:DDH327679 CTL327656:CTL327679 CJP327656:CJP327679 BZT327656:BZT327679 BPX327656:BPX327679 BGB327656:BGB327679 AWF327656:AWF327679 AMJ327656:AMJ327679 ACN327656:ACN327679 SR327656:SR327679 IV327656:IV327679 B327656:B327679 WVH262120:WVH262143 WLL262120:WLL262143 WBP262120:WBP262143 VRT262120:VRT262143 VHX262120:VHX262143 UYB262120:UYB262143 UOF262120:UOF262143 UEJ262120:UEJ262143 TUN262120:TUN262143 TKR262120:TKR262143 TAV262120:TAV262143 SQZ262120:SQZ262143 SHD262120:SHD262143 RXH262120:RXH262143 RNL262120:RNL262143 RDP262120:RDP262143 QTT262120:QTT262143 QJX262120:QJX262143 QAB262120:QAB262143 PQF262120:PQF262143 PGJ262120:PGJ262143 OWN262120:OWN262143 OMR262120:OMR262143 OCV262120:OCV262143 NSZ262120:NSZ262143 NJD262120:NJD262143 MZH262120:MZH262143 MPL262120:MPL262143 MFP262120:MFP262143 LVT262120:LVT262143 LLX262120:LLX262143 LCB262120:LCB262143 KSF262120:KSF262143 KIJ262120:KIJ262143 JYN262120:JYN262143 JOR262120:JOR262143 JEV262120:JEV262143 IUZ262120:IUZ262143 ILD262120:ILD262143 IBH262120:IBH262143 HRL262120:HRL262143 HHP262120:HHP262143 GXT262120:GXT262143 GNX262120:GNX262143 GEB262120:GEB262143 FUF262120:FUF262143 FKJ262120:FKJ262143 FAN262120:FAN262143 EQR262120:EQR262143 EGV262120:EGV262143 DWZ262120:DWZ262143 DND262120:DND262143 DDH262120:DDH262143 CTL262120:CTL262143 CJP262120:CJP262143 BZT262120:BZT262143 BPX262120:BPX262143 BGB262120:BGB262143 AWF262120:AWF262143 AMJ262120:AMJ262143 ACN262120:ACN262143 SR262120:SR262143 IV262120:IV262143 B262120:B262143 WVH196584:WVH196607 WLL196584:WLL196607 WBP196584:WBP196607 VRT196584:VRT196607 VHX196584:VHX196607 UYB196584:UYB196607 UOF196584:UOF196607 UEJ196584:UEJ196607 TUN196584:TUN196607 TKR196584:TKR196607 TAV196584:TAV196607 SQZ196584:SQZ196607 SHD196584:SHD196607 RXH196584:RXH196607 RNL196584:RNL196607 RDP196584:RDP196607 QTT196584:QTT196607 QJX196584:QJX196607 QAB196584:QAB196607 PQF196584:PQF196607 PGJ196584:PGJ196607 OWN196584:OWN196607 OMR196584:OMR196607 OCV196584:OCV196607 NSZ196584:NSZ196607 NJD196584:NJD196607 MZH196584:MZH196607 MPL196584:MPL196607 MFP196584:MFP196607 LVT196584:LVT196607 LLX196584:LLX196607 LCB196584:LCB196607 KSF196584:KSF196607 KIJ196584:KIJ196607 JYN196584:JYN196607 JOR196584:JOR196607 JEV196584:JEV196607 IUZ196584:IUZ196607 ILD196584:ILD196607 IBH196584:IBH196607 HRL196584:HRL196607 HHP196584:HHP196607 GXT196584:GXT196607 GNX196584:GNX196607 GEB196584:GEB196607 FUF196584:FUF196607 FKJ196584:FKJ196607 FAN196584:FAN196607 EQR196584:EQR196607 EGV196584:EGV196607 DWZ196584:DWZ196607 DND196584:DND196607 DDH196584:DDH196607 CTL196584:CTL196607 CJP196584:CJP196607 BZT196584:BZT196607 BPX196584:BPX196607 BGB196584:BGB196607 AWF196584:AWF196607 AMJ196584:AMJ196607 ACN196584:ACN196607 SR196584:SR196607 IV196584:IV196607 B196584:B196607 WVH131048:WVH131071 WLL131048:WLL131071 WBP131048:WBP131071 VRT131048:VRT131071 VHX131048:VHX131071 UYB131048:UYB131071 UOF131048:UOF131071 UEJ131048:UEJ131071 TUN131048:TUN131071 TKR131048:TKR131071 TAV131048:TAV131071 SQZ131048:SQZ131071 SHD131048:SHD131071 RXH131048:RXH131071 RNL131048:RNL131071 RDP131048:RDP131071 QTT131048:QTT131071 QJX131048:QJX131071 QAB131048:QAB131071 PQF131048:PQF131071 PGJ131048:PGJ131071 OWN131048:OWN131071 OMR131048:OMR131071 OCV131048:OCV131071 NSZ131048:NSZ131071 NJD131048:NJD131071 MZH131048:MZH131071 MPL131048:MPL131071 MFP131048:MFP131071 LVT131048:LVT131071 LLX131048:LLX131071 LCB131048:LCB131071 KSF131048:KSF131071 KIJ131048:KIJ131071 JYN131048:JYN131071 JOR131048:JOR131071 JEV131048:JEV131071 IUZ131048:IUZ131071 ILD131048:ILD131071 IBH131048:IBH131071 HRL131048:HRL131071 HHP131048:HHP131071 GXT131048:GXT131071 GNX131048:GNX131071 GEB131048:GEB131071 FUF131048:FUF131071 FKJ131048:FKJ131071 FAN131048:FAN131071 EQR131048:EQR131071 EGV131048:EGV131071 DWZ131048:DWZ131071 DND131048:DND131071 DDH131048:DDH131071 CTL131048:CTL131071 CJP131048:CJP131071 BZT131048:BZT131071 BPX131048:BPX131071 BGB131048:BGB131071 AWF131048:AWF131071 AMJ131048:AMJ131071 ACN131048:ACN131071 SR131048:SR131071 IV131048:IV131071 B131048:B131071 WVH65512:WVH65535 WLL65512:WLL65535 WBP65512:WBP65535 VRT65512:VRT65535 VHX65512:VHX65535 UYB65512:UYB65535 UOF65512:UOF65535 UEJ65512:UEJ65535 TUN65512:TUN65535 TKR65512:TKR65535 TAV65512:TAV65535 SQZ65512:SQZ65535 SHD65512:SHD65535 RXH65512:RXH65535 RNL65512:RNL65535 RDP65512:RDP65535 QTT65512:QTT65535 QJX65512:QJX65535 QAB65512:QAB65535 PQF65512:PQF65535 PGJ65512:PGJ65535 OWN65512:OWN65535 OMR65512:OMR65535 OCV65512:OCV65535 NSZ65512:NSZ65535 NJD65512:NJD65535 MZH65512:MZH65535 MPL65512:MPL65535 MFP65512:MFP65535 LVT65512:LVT65535 LLX65512:LLX65535 LCB65512:LCB65535 KSF65512:KSF65535 KIJ65512:KIJ65535 JYN65512:JYN65535 JOR65512:JOR65535 JEV65512:JEV65535 IUZ65512:IUZ65535 ILD65512:ILD65535 IBH65512:IBH65535 HRL65512:HRL65535 HHP65512:HHP65535 GXT65512:GXT65535 GNX65512:GNX65535 GEB65512:GEB65535 FUF65512:FUF65535 FKJ65512:FKJ65535 FAN65512:FAN65535 EQR65512:EQR65535 EGV65512:EGV65535 DWZ65512:DWZ65535 DND65512:DND65535 DDH65512:DDH65535 CTL65512:CTL65535 CJP65512:CJP65535 BZT65512:BZT65535 BPX65512:BPX65535 BGB65512:BGB65535 AWF65512:AWF65535 AMJ65512:AMJ65535 ACN65512:ACN65535 SR65512:SR65535 IV65512:IV65535 IV4:IV2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imeMode="on" allowBlank="1" showInputMessage="1" showErrorMessage="1">
          <x14:formula1>
            <xm:f>'ドロップダウンリスト項目（市町村）'!$A$1:$G$1</xm:f>
          </x14:formula1>
          <xm:sqref>B11:B37 B4:B8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375"/>
  <sheetViews>
    <sheetView topLeftCell="A178" zoomScale="90" zoomScaleNormal="90" workbookViewId="0">
      <selection activeCell="E3" sqref="E3"/>
    </sheetView>
  </sheetViews>
  <sheetFormatPr defaultRowHeight="13.5" x14ac:dyDescent="0.15"/>
  <cols>
    <col min="3" max="3" width="16.375" customWidth="1"/>
    <col min="4" max="4" width="16.75" customWidth="1"/>
    <col min="5" max="5" width="11.25" customWidth="1"/>
    <col min="6" max="6" width="14.625" customWidth="1"/>
    <col min="7" max="7" width="13.375" customWidth="1"/>
    <col min="8" max="8" width="25.25" customWidth="1"/>
    <col min="9" max="9" width="13.375" customWidth="1"/>
    <col min="11" max="11" width="22.75" customWidth="1"/>
    <col min="12" max="12" width="21.875" customWidth="1"/>
  </cols>
  <sheetData>
    <row r="1" spans="1:15" x14ac:dyDescent="0.15">
      <c r="A1" s="507" t="s">
        <v>2</v>
      </c>
      <c r="B1" s="507"/>
      <c r="C1" s="507" t="s">
        <v>5</v>
      </c>
      <c r="D1" s="507" t="s">
        <v>6</v>
      </c>
      <c r="E1" s="507" t="s">
        <v>41</v>
      </c>
      <c r="F1" s="508" t="s">
        <v>8</v>
      </c>
      <c r="G1" s="507" t="s">
        <v>15</v>
      </c>
      <c r="H1" s="507"/>
      <c r="I1" s="507" t="s">
        <v>17</v>
      </c>
      <c r="J1" s="507"/>
      <c r="K1" s="507" t="s">
        <v>21</v>
      </c>
      <c r="L1" s="507" t="s">
        <v>22</v>
      </c>
      <c r="M1" s="507" t="s">
        <v>135</v>
      </c>
      <c r="N1" s="215"/>
    </row>
    <row r="2" spans="1:15" x14ac:dyDescent="0.15">
      <c r="A2" s="2" t="s">
        <v>3</v>
      </c>
      <c r="B2" s="2" t="s">
        <v>4</v>
      </c>
      <c r="C2" s="507"/>
      <c r="D2" s="507"/>
      <c r="E2" s="507"/>
      <c r="F2" s="508"/>
      <c r="G2" s="2" t="s">
        <v>9</v>
      </c>
      <c r="H2" s="2" t="s">
        <v>14</v>
      </c>
      <c r="I2" s="2" t="s">
        <v>18</v>
      </c>
      <c r="J2" s="2" t="s">
        <v>19</v>
      </c>
      <c r="K2" s="507"/>
      <c r="L2" s="507"/>
      <c r="M2" s="507"/>
      <c r="N2" s="215" t="s">
        <v>306</v>
      </c>
      <c r="O2" s="216" t="s">
        <v>314</v>
      </c>
    </row>
    <row r="3" spans="1:15" x14ac:dyDescent="0.15">
      <c r="A3" s="1">
        <v>1</v>
      </c>
      <c r="B3" s="1">
        <v>1</v>
      </c>
      <c r="C3" t="s">
        <v>54</v>
      </c>
      <c r="D3" t="s">
        <v>282</v>
      </c>
      <c r="E3" s="1">
        <v>56405527</v>
      </c>
      <c r="F3" t="s">
        <v>23</v>
      </c>
      <c r="G3" t="s">
        <v>11</v>
      </c>
      <c r="H3" t="s">
        <v>32</v>
      </c>
      <c r="I3" t="s">
        <v>43</v>
      </c>
      <c r="J3" t="s">
        <v>46</v>
      </c>
      <c r="K3" t="s">
        <v>50</v>
      </c>
      <c r="L3" t="s">
        <v>53</v>
      </c>
      <c r="M3" t="s">
        <v>136</v>
      </c>
      <c r="N3" t="s">
        <v>304</v>
      </c>
      <c r="O3" t="s">
        <v>315</v>
      </c>
    </row>
    <row r="4" spans="1:15" x14ac:dyDescent="0.15">
      <c r="A4" s="1">
        <v>2</v>
      </c>
      <c r="B4" s="1">
        <v>2</v>
      </c>
      <c r="C4" t="s">
        <v>55</v>
      </c>
      <c r="D4" t="s">
        <v>92</v>
      </c>
      <c r="E4" s="1">
        <v>56405577</v>
      </c>
      <c r="F4" t="s">
        <v>24</v>
      </c>
      <c r="G4" t="s">
        <v>12</v>
      </c>
      <c r="H4" t="s">
        <v>33</v>
      </c>
      <c r="I4" t="s">
        <v>44</v>
      </c>
      <c r="J4" t="s">
        <v>47</v>
      </c>
      <c r="K4" t="s">
        <v>51</v>
      </c>
      <c r="L4" t="s">
        <v>157</v>
      </c>
      <c r="M4" t="s">
        <v>137</v>
      </c>
      <c r="N4" t="s">
        <v>305</v>
      </c>
      <c r="O4" t="s">
        <v>316</v>
      </c>
    </row>
    <row r="5" spans="1:15" x14ac:dyDescent="0.15">
      <c r="A5" s="1">
        <v>3</v>
      </c>
      <c r="B5" s="1">
        <v>3</v>
      </c>
      <c r="C5" t="s">
        <v>56</v>
      </c>
      <c r="D5" t="s">
        <v>93</v>
      </c>
      <c r="E5" s="1">
        <v>56405622</v>
      </c>
      <c r="F5" t="s">
        <v>25</v>
      </c>
      <c r="G5" t="s">
        <v>13</v>
      </c>
      <c r="H5" t="s">
        <v>34</v>
      </c>
      <c r="I5" t="s">
        <v>45</v>
      </c>
      <c r="J5" t="s">
        <v>48</v>
      </c>
      <c r="K5" t="s">
        <v>52</v>
      </c>
      <c r="L5" t="s">
        <v>158</v>
      </c>
      <c r="M5" t="s">
        <v>138</v>
      </c>
      <c r="O5" t="s">
        <v>317</v>
      </c>
    </row>
    <row r="6" spans="1:15" x14ac:dyDescent="0.15">
      <c r="A6" s="1">
        <v>4</v>
      </c>
      <c r="B6" s="1">
        <v>4</v>
      </c>
      <c r="C6" t="s">
        <v>57</v>
      </c>
      <c r="D6" t="s">
        <v>94</v>
      </c>
      <c r="E6" s="1">
        <v>56405672</v>
      </c>
      <c r="F6" t="s">
        <v>144</v>
      </c>
      <c r="G6" t="s">
        <v>143</v>
      </c>
      <c r="H6" t="s">
        <v>334</v>
      </c>
      <c r="I6" t="s">
        <v>16</v>
      </c>
      <c r="J6" t="s">
        <v>49</v>
      </c>
      <c r="K6" t="s">
        <v>16</v>
      </c>
      <c r="L6" t="s">
        <v>16</v>
      </c>
      <c r="M6" t="s">
        <v>139</v>
      </c>
    </row>
    <row r="7" spans="1:15" x14ac:dyDescent="0.15">
      <c r="A7" s="1">
        <v>5</v>
      </c>
      <c r="B7" s="1">
        <v>5</v>
      </c>
      <c r="C7" t="s">
        <v>58</v>
      </c>
      <c r="D7" t="s">
        <v>95</v>
      </c>
      <c r="E7" s="1">
        <v>56405677</v>
      </c>
      <c r="F7" t="s">
        <v>26</v>
      </c>
      <c r="H7" t="s">
        <v>35</v>
      </c>
      <c r="J7" t="s">
        <v>43</v>
      </c>
      <c r="M7" t="s">
        <v>140</v>
      </c>
    </row>
    <row r="8" spans="1:15" x14ac:dyDescent="0.15">
      <c r="A8" s="1">
        <v>6</v>
      </c>
      <c r="B8" s="1">
        <v>6</v>
      </c>
      <c r="C8" t="s">
        <v>59</v>
      </c>
      <c r="D8" t="s">
        <v>96</v>
      </c>
      <c r="E8" s="1">
        <v>56406377</v>
      </c>
      <c r="F8" t="s">
        <v>27</v>
      </c>
      <c r="H8" t="s">
        <v>36</v>
      </c>
      <c r="J8" t="s">
        <v>16</v>
      </c>
      <c r="M8" t="s">
        <v>141</v>
      </c>
    </row>
    <row r="9" spans="1:15" x14ac:dyDescent="0.15">
      <c r="A9" s="1">
        <v>7</v>
      </c>
      <c r="B9" s="1">
        <v>7</v>
      </c>
      <c r="C9" t="s">
        <v>60</v>
      </c>
      <c r="D9" t="s">
        <v>97</v>
      </c>
      <c r="E9" s="1">
        <v>56406472</v>
      </c>
      <c r="F9" t="s">
        <v>28</v>
      </c>
      <c r="H9" t="s">
        <v>37</v>
      </c>
      <c r="M9" t="s">
        <v>142</v>
      </c>
    </row>
    <row r="10" spans="1:15" x14ac:dyDescent="0.15">
      <c r="A10" s="1">
        <v>8</v>
      </c>
      <c r="B10" s="1">
        <v>8</v>
      </c>
      <c r="C10" t="s">
        <v>61</v>
      </c>
      <c r="D10" t="s">
        <v>98</v>
      </c>
      <c r="E10" s="1">
        <v>56406477</v>
      </c>
      <c r="F10" t="s">
        <v>29</v>
      </c>
      <c r="H10" t="s">
        <v>335</v>
      </c>
    </row>
    <row r="11" spans="1:15" x14ac:dyDescent="0.15">
      <c r="A11" s="1">
        <v>9</v>
      </c>
      <c r="B11" s="1">
        <v>9</v>
      </c>
      <c r="C11" t="s">
        <v>62</v>
      </c>
      <c r="D11" t="s">
        <v>99</v>
      </c>
      <c r="E11" s="1">
        <v>56406522</v>
      </c>
      <c r="F11" t="s">
        <v>30</v>
      </c>
      <c r="H11" t="s">
        <v>38</v>
      </c>
    </row>
    <row r="12" spans="1:15" x14ac:dyDescent="0.15">
      <c r="A12" s="1">
        <v>10</v>
      </c>
      <c r="B12" s="1">
        <v>10</v>
      </c>
      <c r="C12" t="s">
        <v>63</v>
      </c>
      <c r="D12" t="s">
        <v>100</v>
      </c>
      <c r="E12" s="1">
        <v>56406527</v>
      </c>
      <c r="F12" t="s">
        <v>31</v>
      </c>
      <c r="H12" t="s">
        <v>39</v>
      </c>
    </row>
    <row r="13" spans="1:15" x14ac:dyDescent="0.15">
      <c r="A13" s="1">
        <v>11</v>
      </c>
      <c r="B13" s="1">
        <v>11</v>
      </c>
      <c r="C13" t="s">
        <v>64</v>
      </c>
      <c r="D13" t="s">
        <v>101</v>
      </c>
      <c r="E13" s="1">
        <v>56406572</v>
      </c>
      <c r="F13" t="s">
        <v>16</v>
      </c>
      <c r="H13" t="s">
        <v>40</v>
      </c>
    </row>
    <row r="14" spans="1:15" x14ac:dyDescent="0.15">
      <c r="A14" s="1">
        <v>12</v>
      </c>
      <c r="B14" s="1">
        <v>12</v>
      </c>
      <c r="C14" t="s">
        <v>65</v>
      </c>
      <c r="D14" t="s">
        <v>102</v>
      </c>
      <c r="E14" s="1">
        <v>56406577</v>
      </c>
      <c r="H14" t="s">
        <v>336</v>
      </c>
    </row>
    <row r="15" spans="1:15" x14ac:dyDescent="0.15">
      <c r="A15" s="1"/>
      <c r="B15" s="1">
        <v>13</v>
      </c>
      <c r="C15" t="s">
        <v>66</v>
      </c>
      <c r="D15" t="s">
        <v>103</v>
      </c>
      <c r="E15" s="1">
        <v>56406622</v>
      </c>
      <c r="H15" t="s">
        <v>300</v>
      </c>
    </row>
    <row r="16" spans="1:15" x14ac:dyDescent="0.15">
      <c r="A16" s="1"/>
      <c r="B16" s="1">
        <v>14</v>
      </c>
      <c r="C16" t="s">
        <v>67</v>
      </c>
      <c r="D16" t="s">
        <v>104</v>
      </c>
      <c r="E16" s="1">
        <v>56406627</v>
      </c>
    </row>
    <row r="17" spans="1:5" x14ac:dyDescent="0.15">
      <c r="A17" s="1"/>
      <c r="B17" s="1">
        <v>15</v>
      </c>
      <c r="C17" t="s">
        <v>68</v>
      </c>
      <c r="D17" t="s">
        <v>105</v>
      </c>
      <c r="E17" s="1">
        <v>56406672</v>
      </c>
    </row>
    <row r="18" spans="1:5" x14ac:dyDescent="0.15">
      <c r="A18" s="1"/>
      <c r="B18" s="1">
        <v>16</v>
      </c>
      <c r="C18" t="s">
        <v>69</v>
      </c>
      <c r="D18" t="s">
        <v>106</v>
      </c>
      <c r="E18" s="1">
        <v>56406677</v>
      </c>
    </row>
    <row r="19" spans="1:5" x14ac:dyDescent="0.15">
      <c r="A19" s="1"/>
      <c r="B19" s="1">
        <v>17</v>
      </c>
      <c r="C19" t="s">
        <v>70</v>
      </c>
      <c r="D19" t="s">
        <v>107</v>
      </c>
      <c r="E19" s="1">
        <v>56406772</v>
      </c>
    </row>
    <row r="20" spans="1:5" x14ac:dyDescent="0.15">
      <c r="A20" s="1"/>
      <c r="B20" s="1">
        <v>18</v>
      </c>
      <c r="C20" t="s">
        <v>71</v>
      </c>
      <c r="D20" t="s">
        <v>108</v>
      </c>
      <c r="E20" s="1">
        <v>56407227</v>
      </c>
    </row>
    <row r="21" spans="1:5" x14ac:dyDescent="0.15">
      <c r="A21" s="1"/>
      <c r="B21" s="1">
        <v>19</v>
      </c>
      <c r="C21" t="s">
        <v>72</v>
      </c>
      <c r="D21" t="s">
        <v>109</v>
      </c>
      <c r="E21" s="1">
        <v>56407272</v>
      </c>
    </row>
    <row r="22" spans="1:5" x14ac:dyDescent="0.15">
      <c r="A22" s="1"/>
      <c r="B22" s="1">
        <v>20</v>
      </c>
      <c r="C22" t="s">
        <v>73</v>
      </c>
      <c r="D22" t="s">
        <v>110</v>
      </c>
      <c r="E22" s="1">
        <v>56407277</v>
      </c>
    </row>
    <row r="23" spans="1:5" x14ac:dyDescent="0.15">
      <c r="A23" s="1"/>
      <c r="B23" s="1">
        <v>21</v>
      </c>
      <c r="C23" t="s">
        <v>74</v>
      </c>
      <c r="D23" t="s">
        <v>111</v>
      </c>
      <c r="E23" s="1">
        <v>56407322</v>
      </c>
    </row>
    <row r="24" spans="1:5" x14ac:dyDescent="0.15">
      <c r="A24" s="1"/>
      <c r="B24" s="1">
        <v>22</v>
      </c>
      <c r="C24" t="s">
        <v>75</v>
      </c>
      <c r="D24" t="s">
        <v>112</v>
      </c>
      <c r="E24" s="1">
        <v>56407327</v>
      </c>
    </row>
    <row r="25" spans="1:5" x14ac:dyDescent="0.15">
      <c r="A25" s="1"/>
      <c r="B25" s="1">
        <v>23</v>
      </c>
      <c r="C25" t="s">
        <v>76</v>
      </c>
      <c r="D25" t="s">
        <v>113</v>
      </c>
      <c r="E25" s="1">
        <v>56407372</v>
      </c>
    </row>
    <row r="26" spans="1:5" x14ac:dyDescent="0.15">
      <c r="A26" s="1"/>
      <c r="B26" s="1">
        <v>24</v>
      </c>
      <c r="C26" t="s">
        <v>77</v>
      </c>
      <c r="D26" t="s">
        <v>114</v>
      </c>
      <c r="E26" s="1">
        <v>56407377</v>
      </c>
    </row>
    <row r="27" spans="1:5" x14ac:dyDescent="0.15">
      <c r="A27" s="1"/>
      <c r="B27" s="1">
        <v>25</v>
      </c>
      <c r="C27" t="s">
        <v>78</v>
      </c>
      <c r="D27" t="s">
        <v>115</v>
      </c>
      <c r="E27" s="1">
        <v>56407422</v>
      </c>
    </row>
    <row r="28" spans="1:5" x14ac:dyDescent="0.15">
      <c r="A28" s="1"/>
      <c r="B28" s="1">
        <v>26</v>
      </c>
      <c r="C28" t="s">
        <v>79</v>
      </c>
      <c r="D28" t="s">
        <v>116</v>
      </c>
      <c r="E28" s="1">
        <v>56407427</v>
      </c>
    </row>
    <row r="29" spans="1:5" x14ac:dyDescent="0.15">
      <c r="A29" s="1"/>
      <c r="B29" s="1">
        <v>27</v>
      </c>
      <c r="C29" t="s">
        <v>80</v>
      </c>
      <c r="D29" t="s">
        <v>117</v>
      </c>
      <c r="E29" s="1">
        <v>56407472</v>
      </c>
    </row>
    <row r="30" spans="1:5" x14ac:dyDescent="0.15">
      <c r="A30" s="1"/>
      <c r="B30" s="1">
        <v>28</v>
      </c>
      <c r="C30" t="s">
        <v>81</v>
      </c>
      <c r="D30" t="s">
        <v>118</v>
      </c>
      <c r="E30" s="1">
        <v>56407477</v>
      </c>
    </row>
    <row r="31" spans="1:5" x14ac:dyDescent="0.15">
      <c r="A31" s="1"/>
      <c r="B31" s="1">
        <v>29</v>
      </c>
      <c r="C31" t="s">
        <v>82</v>
      </c>
      <c r="D31" t="s">
        <v>119</v>
      </c>
      <c r="E31" s="1">
        <v>56407522</v>
      </c>
    </row>
    <row r="32" spans="1:5" x14ac:dyDescent="0.15">
      <c r="A32" s="1"/>
      <c r="B32" s="1">
        <v>30</v>
      </c>
      <c r="C32" t="s">
        <v>83</v>
      </c>
      <c r="D32" t="s">
        <v>120</v>
      </c>
      <c r="E32" s="1">
        <v>56407527</v>
      </c>
    </row>
    <row r="33" spans="1:5" x14ac:dyDescent="0.15">
      <c r="A33" s="1"/>
      <c r="B33" s="1">
        <v>31</v>
      </c>
      <c r="C33" t="s">
        <v>84</v>
      </c>
      <c r="D33" t="s">
        <v>283</v>
      </c>
      <c r="E33" s="1">
        <v>56407572</v>
      </c>
    </row>
    <row r="34" spans="1:5" x14ac:dyDescent="0.15">
      <c r="C34" t="s">
        <v>3678</v>
      </c>
      <c r="D34" t="s">
        <v>121</v>
      </c>
      <c r="E34" s="1">
        <v>56407577</v>
      </c>
    </row>
    <row r="35" spans="1:5" x14ac:dyDescent="0.15">
      <c r="C35" t="s">
        <v>85</v>
      </c>
      <c r="D35" t="s">
        <v>122</v>
      </c>
      <c r="E35" s="1">
        <v>56407622</v>
      </c>
    </row>
    <row r="36" spans="1:5" x14ac:dyDescent="0.15">
      <c r="C36" t="s">
        <v>86</v>
      </c>
      <c r="D36" t="s">
        <v>123</v>
      </c>
      <c r="E36" s="1">
        <v>56407627</v>
      </c>
    </row>
    <row r="37" spans="1:5" x14ac:dyDescent="0.15">
      <c r="C37" t="s">
        <v>87</v>
      </c>
      <c r="D37" t="s">
        <v>124</v>
      </c>
      <c r="E37" s="1">
        <v>56407672</v>
      </c>
    </row>
    <row r="38" spans="1:5" x14ac:dyDescent="0.15">
      <c r="C38" t="s">
        <v>88</v>
      </c>
      <c r="D38" t="s">
        <v>125</v>
      </c>
      <c r="E38" s="1">
        <v>56407677</v>
      </c>
    </row>
    <row r="39" spans="1:5" x14ac:dyDescent="0.15">
      <c r="C39" t="s">
        <v>89</v>
      </c>
      <c r="D39" t="s">
        <v>126</v>
      </c>
      <c r="E39" s="1">
        <v>56407722</v>
      </c>
    </row>
    <row r="40" spans="1:5" x14ac:dyDescent="0.15">
      <c r="C40" t="s">
        <v>90</v>
      </c>
      <c r="D40" t="s">
        <v>127</v>
      </c>
      <c r="E40" s="1">
        <v>56407772</v>
      </c>
    </row>
    <row r="41" spans="1:5" x14ac:dyDescent="0.15">
      <c r="C41" t="s">
        <v>91</v>
      </c>
      <c r="D41" t="s">
        <v>128</v>
      </c>
      <c r="E41" s="1">
        <v>57400222</v>
      </c>
    </row>
    <row r="42" spans="1:5" x14ac:dyDescent="0.15">
      <c r="D42" t="s">
        <v>129</v>
      </c>
      <c r="E42" s="1">
        <v>57400227</v>
      </c>
    </row>
    <row r="43" spans="1:5" x14ac:dyDescent="0.15">
      <c r="D43" t="s">
        <v>130</v>
      </c>
      <c r="E43" s="1">
        <v>57400272</v>
      </c>
    </row>
    <row r="44" spans="1:5" x14ac:dyDescent="0.15">
      <c r="D44" t="s">
        <v>284</v>
      </c>
      <c r="E44" s="1">
        <v>57400277</v>
      </c>
    </row>
    <row r="45" spans="1:5" x14ac:dyDescent="0.15">
      <c r="D45" t="s">
        <v>131</v>
      </c>
      <c r="E45" s="1">
        <v>57400322</v>
      </c>
    </row>
    <row r="46" spans="1:5" x14ac:dyDescent="0.15">
      <c r="D46" t="s">
        <v>132</v>
      </c>
      <c r="E46" s="1">
        <v>57400327</v>
      </c>
    </row>
    <row r="47" spans="1:5" x14ac:dyDescent="0.15">
      <c r="D47" t="s">
        <v>133</v>
      </c>
      <c r="E47" s="1">
        <v>57400372</v>
      </c>
    </row>
    <row r="48" spans="1:5" x14ac:dyDescent="0.15">
      <c r="E48" s="1">
        <v>57400377</v>
      </c>
    </row>
    <row r="49" spans="5:5" x14ac:dyDescent="0.15">
      <c r="E49" s="1">
        <v>57400422</v>
      </c>
    </row>
    <row r="50" spans="5:5" x14ac:dyDescent="0.15">
      <c r="E50" s="1">
        <v>57400427</v>
      </c>
    </row>
    <row r="51" spans="5:5" x14ac:dyDescent="0.15">
      <c r="E51" s="1">
        <v>57400472</v>
      </c>
    </row>
    <row r="52" spans="5:5" x14ac:dyDescent="0.15">
      <c r="E52" s="1">
        <v>57400477</v>
      </c>
    </row>
    <row r="53" spans="5:5" x14ac:dyDescent="0.15">
      <c r="E53" s="1">
        <v>57400522</v>
      </c>
    </row>
    <row r="54" spans="5:5" x14ac:dyDescent="0.15">
      <c r="E54" s="1">
        <v>57400527</v>
      </c>
    </row>
    <row r="55" spans="5:5" x14ac:dyDescent="0.15">
      <c r="E55" s="1">
        <v>57400572</v>
      </c>
    </row>
    <row r="56" spans="5:5" x14ac:dyDescent="0.15">
      <c r="E56" s="1">
        <v>57400577</v>
      </c>
    </row>
    <row r="57" spans="5:5" x14ac:dyDescent="0.15">
      <c r="E57" s="1">
        <v>57400622</v>
      </c>
    </row>
    <row r="58" spans="5:5" x14ac:dyDescent="0.15">
      <c r="E58" s="1">
        <v>57400627</v>
      </c>
    </row>
    <row r="59" spans="5:5" x14ac:dyDescent="0.15">
      <c r="E59" s="1">
        <v>57400672</v>
      </c>
    </row>
    <row r="60" spans="5:5" x14ac:dyDescent="0.15">
      <c r="E60" s="1">
        <v>57400677</v>
      </c>
    </row>
    <row r="61" spans="5:5" x14ac:dyDescent="0.15">
      <c r="E61" s="1">
        <v>57400722</v>
      </c>
    </row>
    <row r="62" spans="5:5" x14ac:dyDescent="0.15">
      <c r="E62" s="1">
        <v>57400772</v>
      </c>
    </row>
    <row r="63" spans="5:5" x14ac:dyDescent="0.15">
      <c r="E63" s="1">
        <v>57401322</v>
      </c>
    </row>
    <row r="64" spans="5:5" x14ac:dyDescent="0.15">
      <c r="E64" s="1">
        <v>57401327</v>
      </c>
    </row>
    <row r="65" spans="5:5" x14ac:dyDescent="0.15">
      <c r="E65" s="1">
        <v>57401377</v>
      </c>
    </row>
    <row r="66" spans="5:5" x14ac:dyDescent="0.15">
      <c r="E66" s="1">
        <v>57401422</v>
      </c>
    </row>
    <row r="67" spans="5:5" x14ac:dyDescent="0.15">
      <c r="E67" s="1">
        <v>57401427</v>
      </c>
    </row>
    <row r="68" spans="5:5" x14ac:dyDescent="0.15">
      <c r="E68" s="1">
        <v>57401472</v>
      </c>
    </row>
    <row r="69" spans="5:5" x14ac:dyDescent="0.15">
      <c r="E69" s="1">
        <v>57401477</v>
      </c>
    </row>
    <row r="70" spans="5:5" x14ac:dyDescent="0.15">
      <c r="E70" s="1">
        <v>57401522</v>
      </c>
    </row>
    <row r="71" spans="5:5" x14ac:dyDescent="0.15">
      <c r="E71" s="1">
        <v>57401527</v>
      </c>
    </row>
    <row r="72" spans="5:5" x14ac:dyDescent="0.15">
      <c r="E72" s="1">
        <v>57401572</v>
      </c>
    </row>
    <row r="73" spans="5:5" x14ac:dyDescent="0.15">
      <c r="E73" s="1">
        <v>57401577</v>
      </c>
    </row>
    <row r="74" spans="5:5" x14ac:dyDescent="0.15">
      <c r="E74" s="1">
        <v>57401622</v>
      </c>
    </row>
    <row r="75" spans="5:5" x14ac:dyDescent="0.15">
      <c r="E75" s="1">
        <v>57401627</v>
      </c>
    </row>
    <row r="76" spans="5:5" x14ac:dyDescent="0.15">
      <c r="E76" s="1">
        <v>57401672</v>
      </c>
    </row>
    <row r="77" spans="5:5" x14ac:dyDescent="0.15">
      <c r="E77" s="1">
        <v>57401677</v>
      </c>
    </row>
    <row r="78" spans="5:5" x14ac:dyDescent="0.15">
      <c r="E78" s="1">
        <v>57401722</v>
      </c>
    </row>
    <row r="79" spans="5:5" x14ac:dyDescent="0.15">
      <c r="E79" s="1">
        <v>57401727</v>
      </c>
    </row>
    <row r="80" spans="5:5" x14ac:dyDescent="0.15">
      <c r="E80" s="1">
        <v>57401772</v>
      </c>
    </row>
    <row r="81" spans="5:5" x14ac:dyDescent="0.15">
      <c r="E81" s="1">
        <v>57401777</v>
      </c>
    </row>
    <row r="82" spans="5:5" x14ac:dyDescent="0.15">
      <c r="E82" s="1">
        <v>57402327</v>
      </c>
    </row>
    <row r="83" spans="5:5" x14ac:dyDescent="0.15">
      <c r="E83" s="1">
        <v>57402377</v>
      </c>
    </row>
    <row r="84" spans="5:5" x14ac:dyDescent="0.15">
      <c r="E84" s="1">
        <v>57402422</v>
      </c>
    </row>
    <row r="85" spans="5:5" x14ac:dyDescent="0.15">
      <c r="E85" s="1">
        <v>57402427</v>
      </c>
    </row>
    <row r="86" spans="5:5" x14ac:dyDescent="0.15">
      <c r="E86" s="1">
        <v>57402472</v>
      </c>
    </row>
    <row r="87" spans="5:5" x14ac:dyDescent="0.15">
      <c r="E87" s="1">
        <v>57402477</v>
      </c>
    </row>
    <row r="88" spans="5:5" x14ac:dyDescent="0.15">
      <c r="E88" s="1">
        <v>57402522</v>
      </c>
    </row>
    <row r="89" spans="5:5" x14ac:dyDescent="0.15">
      <c r="E89" s="1">
        <v>57402527</v>
      </c>
    </row>
    <row r="90" spans="5:5" x14ac:dyDescent="0.15">
      <c r="E90" s="1">
        <v>57402572</v>
      </c>
    </row>
    <row r="91" spans="5:5" x14ac:dyDescent="0.15">
      <c r="E91" s="1">
        <v>57402577</v>
      </c>
    </row>
    <row r="92" spans="5:5" x14ac:dyDescent="0.15">
      <c r="E92" s="1">
        <v>57402622</v>
      </c>
    </row>
    <row r="93" spans="5:5" x14ac:dyDescent="0.15">
      <c r="E93" s="1">
        <v>57402627</v>
      </c>
    </row>
    <row r="94" spans="5:5" x14ac:dyDescent="0.15">
      <c r="E94" s="1">
        <v>57402672</v>
      </c>
    </row>
    <row r="95" spans="5:5" x14ac:dyDescent="0.15">
      <c r="E95" s="1">
        <v>57402677</v>
      </c>
    </row>
    <row r="96" spans="5:5" x14ac:dyDescent="0.15">
      <c r="E96" s="1">
        <v>57402722</v>
      </c>
    </row>
    <row r="97" spans="5:5" x14ac:dyDescent="0.15">
      <c r="E97" s="1">
        <v>57402727</v>
      </c>
    </row>
    <row r="98" spans="5:5" x14ac:dyDescent="0.15">
      <c r="E98" s="1">
        <v>57402772</v>
      </c>
    </row>
    <row r="99" spans="5:5" x14ac:dyDescent="0.15">
      <c r="E99" s="1">
        <v>57402777</v>
      </c>
    </row>
    <row r="100" spans="5:5" x14ac:dyDescent="0.15">
      <c r="E100" s="1">
        <v>57403327</v>
      </c>
    </row>
    <row r="101" spans="5:5" x14ac:dyDescent="0.15">
      <c r="E101" s="1">
        <v>57403377</v>
      </c>
    </row>
    <row r="102" spans="5:5" x14ac:dyDescent="0.15">
      <c r="E102" s="1">
        <v>57403422</v>
      </c>
    </row>
    <row r="103" spans="5:5" x14ac:dyDescent="0.15">
      <c r="E103" s="1">
        <v>57403427</v>
      </c>
    </row>
    <row r="104" spans="5:5" x14ac:dyDescent="0.15">
      <c r="E104" s="1">
        <v>57403472</v>
      </c>
    </row>
    <row r="105" spans="5:5" x14ac:dyDescent="0.15">
      <c r="E105" s="1">
        <v>57403477</v>
      </c>
    </row>
    <row r="106" spans="5:5" x14ac:dyDescent="0.15">
      <c r="E106" s="1">
        <v>57403522</v>
      </c>
    </row>
    <row r="107" spans="5:5" x14ac:dyDescent="0.15">
      <c r="E107" s="1">
        <v>57403527</v>
      </c>
    </row>
    <row r="108" spans="5:5" x14ac:dyDescent="0.15">
      <c r="E108" s="1">
        <v>57403572</v>
      </c>
    </row>
    <row r="109" spans="5:5" x14ac:dyDescent="0.15">
      <c r="E109" s="1">
        <v>57403577</v>
      </c>
    </row>
    <row r="110" spans="5:5" x14ac:dyDescent="0.15">
      <c r="E110" s="1">
        <v>57403622</v>
      </c>
    </row>
    <row r="111" spans="5:5" x14ac:dyDescent="0.15">
      <c r="E111" s="1">
        <v>57403627</v>
      </c>
    </row>
    <row r="112" spans="5:5" x14ac:dyDescent="0.15">
      <c r="E112" s="1">
        <v>57403672</v>
      </c>
    </row>
    <row r="113" spans="5:5" x14ac:dyDescent="0.15">
      <c r="E113" s="1">
        <v>57403677</v>
      </c>
    </row>
    <row r="114" spans="5:5" x14ac:dyDescent="0.15">
      <c r="E114" s="1">
        <v>57403722</v>
      </c>
    </row>
    <row r="115" spans="5:5" x14ac:dyDescent="0.15">
      <c r="E115" s="1">
        <v>57403727</v>
      </c>
    </row>
    <row r="116" spans="5:5" x14ac:dyDescent="0.15">
      <c r="E116" s="1">
        <v>57403772</v>
      </c>
    </row>
    <row r="117" spans="5:5" x14ac:dyDescent="0.15">
      <c r="E117" s="1">
        <v>57403777</v>
      </c>
    </row>
    <row r="118" spans="5:5" x14ac:dyDescent="0.15">
      <c r="E118" s="1">
        <v>57404422</v>
      </c>
    </row>
    <row r="119" spans="5:5" x14ac:dyDescent="0.15">
      <c r="E119" s="1">
        <v>57404427</v>
      </c>
    </row>
    <row r="120" spans="5:5" x14ac:dyDescent="0.15">
      <c r="E120" s="1">
        <v>57404477</v>
      </c>
    </row>
    <row r="121" spans="5:5" x14ac:dyDescent="0.15">
      <c r="E121" s="1">
        <v>57404522</v>
      </c>
    </row>
    <row r="122" spans="5:5" x14ac:dyDescent="0.15">
      <c r="E122" s="1">
        <v>57404527</v>
      </c>
    </row>
    <row r="123" spans="5:5" x14ac:dyDescent="0.15">
      <c r="E123" s="1">
        <v>57404572</v>
      </c>
    </row>
    <row r="124" spans="5:5" x14ac:dyDescent="0.15">
      <c r="E124" s="1">
        <v>57404577</v>
      </c>
    </row>
    <row r="125" spans="5:5" x14ac:dyDescent="0.15">
      <c r="E125" s="1">
        <v>57404622</v>
      </c>
    </row>
    <row r="126" spans="5:5" x14ac:dyDescent="0.15">
      <c r="E126" s="1">
        <v>57404627</v>
      </c>
    </row>
    <row r="127" spans="5:5" x14ac:dyDescent="0.15">
      <c r="E127" s="1">
        <v>57404672</v>
      </c>
    </row>
    <row r="128" spans="5:5" x14ac:dyDescent="0.15">
      <c r="E128" s="1">
        <v>57404677</v>
      </c>
    </row>
    <row r="129" spans="5:5" x14ac:dyDescent="0.15">
      <c r="E129" s="1">
        <v>57404722</v>
      </c>
    </row>
    <row r="130" spans="5:5" x14ac:dyDescent="0.15">
      <c r="E130" s="1">
        <v>57404727</v>
      </c>
    </row>
    <row r="131" spans="5:5" x14ac:dyDescent="0.15">
      <c r="E131" s="1">
        <v>57404772</v>
      </c>
    </row>
    <row r="132" spans="5:5" x14ac:dyDescent="0.15">
      <c r="E132" s="1">
        <v>57404777</v>
      </c>
    </row>
    <row r="133" spans="5:5" x14ac:dyDescent="0.15">
      <c r="E133" s="1">
        <v>57405427</v>
      </c>
    </row>
    <row r="134" spans="5:5" x14ac:dyDescent="0.15">
      <c r="E134" s="1">
        <v>57405477</v>
      </c>
    </row>
    <row r="135" spans="5:5" x14ac:dyDescent="0.15">
      <c r="E135" s="1">
        <v>57405522</v>
      </c>
    </row>
    <row r="136" spans="5:5" x14ac:dyDescent="0.15">
      <c r="E136" s="1">
        <v>57405527</v>
      </c>
    </row>
    <row r="137" spans="5:5" x14ac:dyDescent="0.15">
      <c r="E137" s="1">
        <v>57405572</v>
      </c>
    </row>
    <row r="138" spans="5:5" x14ac:dyDescent="0.15">
      <c r="E138" s="1">
        <v>57405577</v>
      </c>
    </row>
    <row r="139" spans="5:5" x14ac:dyDescent="0.15">
      <c r="E139" s="1">
        <v>57405622</v>
      </c>
    </row>
    <row r="140" spans="5:5" x14ac:dyDescent="0.15">
      <c r="E140" s="1">
        <v>57405627</v>
      </c>
    </row>
    <row r="141" spans="5:5" x14ac:dyDescent="0.15">
      <c r="E141" s="1">
        <v>57405672</v>
      </c>
    </row>
    <row r="142" spans="5:5" x14ac:dyDescent="0.15">
      <c r="E142" s="1">
        <v>57405677</v>
      </c>
    </row>
    <row r="143" spans="5:5" x14ac:dyDescent="0.15">
      <c r="E143" s="1">
        <v>57405722</v>
      </c>
    </row>
    <row r="144" spans="5:5" x14ac:dyDescent="0.15">
      <c r="E144" s="1">
        <v>57405727</v>
      </c>
    </row>
    <row r="145" spans="5:5" x14ac:dyDescent="0.15">
      <c r="E145" s="1">
        <v>57405772</v>
      </c>
    </row>
    <row r="146" spans="5:5" x14ac:dyDescent="0.15">
      <c r="E146" s="1">
        <v>57405777</v>
      </c>
    </row>
    <row r="147" spans="5:5" x14ac:dyDescent="0.15">
      <c r="E147" s="1">
        <v>57406422</v>
      </c>
    </row>
    <row r="148" spans="5:5" x14ac:dyDescent="0.15">
      <c r="E148" s="1">
        <v>57406427</v>
      </c>
    </row>
    <row r="149" spans="5:5" x14ac:dyDescent="0.15">
      <c r="E149" s="1">
        <v>57406477</v>
      </c>
    </row>
    <row r="150" spans="5:5" x14ac:dyDescent="0.15">
      <c r="E150" s="1">
        <v>57406522</v>
      </c>
    </row>
    <row r="151" spans="5:5" x14ac:dyDescent="0.15">
      <c r="E151" s="1">
        <v>57406527</v>
      </c>
    </row>
    <row r="152" spans="5:5" x14ac:dyDescent="0.15">
      <c r="E152" s="1">
        <v>57406572</v>
      </c>
    </row>
    <row r="153" spans="5:5" x14ac:dyDescent="0.15">
      <c r="E153" s="1">
        <v>57406577</v>
      </c>
    </row>
    <row r="154" spans="5:5" x14ac:dyDescent="0.15">
      <c r="E154" s="1">
        <v>57406622</v>
      </c>
    </row>
    <row r="155" spans="5:5" x14ac:dyDescent="0.15">
      <c r="E155" s="1">
        <v>57406627</v>
      </c>
    </row>
    <row r="156" spans="5:5" x14ac:dyDescent="0.15">
      <c r="E156" s="1">
        <v>57406672</v>
      </c>
    </row>
    <row r="157" spans="5:5" x14ac:dyDescent="0.15">
      <c r="E157" s="1">
        <v>57406677</v>
      </c>
    </row>
    <row r="158" spans="5:5" x14ac:dyDescent="0.15">
      <c r="E158" s="1">
        <v>57406722</v>
      </c>
    </row>
    <row r="159" spans="5:5" x14ac:dyDescent="0.15">
      <c r="E159" s="1">
        <v>57406727</v>
      </c>
    </row>
    <row r="160" spans="5:5" x14ac:dyDescent="0.15">
      <c r="E160" s="1">
        <v>57406772</v>
      </c>
    </row>
    <row r="161" spans="5:5" x14ac:dyDescent="0.15">
      <c r="E161" s="1">
        <v>57406777</v>
      </c>
    </row>
    <row r="162" spans="5:5" x14ac:dyDescent="0.15">
      <c r="E162" s="1">
        <v>57407422</v>
      </c>
    </row>
    <row r="163" spans="5:5" x14ac:dyDescent="0.15">
      <c r="E163" s="1">
        <v>57407427</v>
      </c>
    </row>
    <row r="164" spans="5:5" x14ac:dyDescent="0.15">
      <c r="E164" s="1">
        <v>57407472</v>
      </c>
    </row>
    <row r="165" spans="5:5" x14ac:dyDescent="0.15">
      <c r="E165" s="1">
        <v>57407477</v>
      </c>
    </row>
    <row r="166" spans="5:5" x14ac:dyDescent="0.15">
      <c r="E166" s="1">
        <v>57407522</v>
      </c>
    </row>
    <row r="167" spans="5:5" x14ac:dyDescent="0.15">
      <c r="E167" s="1">
        <v>57407527</v>
      </c>
    </row>
    <row r="168" spans="5:5" x14ac:dyDescent="0.15">
      <c r="E168" s="1">
        <v>57407572</v>
      </c>
    </row>
    <row r="169" spans="5:5" x14ac:dyDescent="0.15">
      <c r="E169" s="1">
        <v>57407577</v>
      </c>
    </row>
    <row r="170" spans="5:5" x14ac:dyDescent="0.15">
      <c r="E170" s="1">
        <v>57407622</v>
      </c>
    </row>
    <row r="171" spans="5:5" x14ac:dyDescent="0.15">
      <c r="E171" s="1">
        <v>57407627</v>
      </c>
    </row>
    <row r="172" spans="5:5" x14ac:dyDescent="0.15">
      <c r="E172" s="1">
        <v>57407672</v>
      </c>
    </row>
    <row r="173" spans="5:5" x14ac:dyDescent="0.15">
      <c r="E173" s="1">
        <v>57407677</v>
      </c>
    </row>
    <row r="174" spans="5:5" x14ac:dyDescent="0.15">
      <c r="E174" s="1">
        <v>57407722</v>
      </c>
    </row>
    <row r="175" spans="5:5" x14ac:dyDescent="0.15">
      <c r="E175" s="1">
        <v>57407727</v>
      </c>
    </row>
    <row r="176" spans="5:5" x14ac:dyDescent="0.15">
      <c r="E176" s="1">
        <v>57407772</v>
      </c>
    </row>
    <row r="177" spans="5:5" x14ac:dyDescent="0.15">
      <c r="E177" s="1">
        <v>57407777</v>
      </c>
    </row>
    <row r="178" spans="5:5" x14ac:dyDescent="0.15">
      <c r="E178" s="1">
        <v>57412022</v>
      </c>
    </row>
    <row r="179" spans="5:5" x14ac:dyDescent="0.15">
      <c r="E179" s="1">
        <v>57412072</v>
      </c>
    </row>
    <row r="180" spans="5:5" x14ac:dyDescent="0.15">
      <c r="E180" s="1">
        <v>57412377</v>
      </c>
    </row>
    <row r="181" spans="5:5" x14ac:dyDescent="0.15">
      <c r="E181" s="1">
        <v>57412472</v>
      </c>
    </row>
    <row r="182" spans="5:5" x14ac:dyDescent="0.15">
      <c r="E182" s="1">
        <v>57413022</v>
      </c>
    </row>
    <row r="183" spans="5:5" x14ac:dyDescent="0.15">
      <c r="E183" s="1">
        <v>57413027</v>
      </c>
    </row>
    <row r="184" spans="5:5" x14ac:dyDescent="0.15">
      <c r="E184" s="1">
        <v>57413072</v>
      </c>
    </row>
    <row r="185" spans="5:5" x14ac:dyDescent="0.15">
      <c r="E185" s="1">
        <v>57413077</v>
      </c>
    </row>
    <row r="186" spans="5:5" x14ac:dyDescent="0.15">
      <c r="E186" s="1">
        <v>57413122</v>
      </c>
    </row>
    <row r="187" spans="5:5" x14ac:dyDescent="0.15">
      <c r="E187" s="1">
        <v>57413172</v>
      </c>
    </row>
    <row r="188" spans="5:5" x14ac:dyDescent="0.15">
      <c r="E188" s="1">
        <v>57413177</v>
      </c>
    </row>
    <row r="189" spans="5:5" x14ac:dyDescent="0.15">
      <c r="E189" s="1">
        <v>57413322</v>
      </c>
    </row>
    <row r="190" spans="5:5" x14ac:dyDescent="0.15">
      <c r="E190" s="1">
        <v>57413327</v>
      </c>
    </row>
    <row r="191" spans="5:5" x14ac:dyDescent="0.15">
      <c r="E191" s="1">
        <v>57413372</v>
      </c>
    </row>
    <row r="192" spans="5:5" x14ac:dyDescent="0.15">
      <c r="E192" s="1">
        <v>57413377</v>
      </c>
    </row>
    <row r="193" spans="5:5" x14ac:dyDescent="0.15">
      <c r="E193" s="1">
        <v>57413422</v>
      </c>
    </row>
    <row r="194" spans="5:5" x14ac:dyDescent="0.15">
      <c r="E194" s="1">
        <v>57413427</v>
      </c>
    </row>
    <row r="195" spans="5:5" x14ac:dyDescent="0.15">
      <c r="E195" s="1">
        <v>57413472</v>
      </c>
    </row>
    <row r="196" spans="5:5" x14ac:dyDescent="0.15">
      <c r="E196" s="1">
        <v>57413477</v>
      </c>
    </row>
    <row r="197" spans="5:5" x14ac:dyDescent="0.15">
      <c r="E197" s="1">
        <v>57414022</v>
      </c>
    </row>
    <row r="198" spans="5:5" x14ac:dyDescent="0.15">
      <c r="E198" s="1">
        <v>57414027</v>
      </c>
    </row>
    <row r="199" spans="5:5" x14ac:dyDescent="0.15">
      <c r="E199" s="1">
        <v>57414072</v>
      </c>
    </row>
    <row r="200" spans="5:5" x14ac:dyDescent="0.15">
      <c r="E200" s="1">
        <v>57414077</v>
      </c>
    </row>
    <row r="201" spans="5:5" x14ac:dyDescent="0.15">
      <c r="E201" s="1">
        <v>57414122</v>
      </c>
    </row>
    <row r="202" spans="5:5" x14ac:dyDescent="0.15">
      <c r="E202" s="1">
        <v>57414172</v>
      </c>
    </row>
    <row r="203" spans="5:5" x14ac:dyDescent="0.15">
      <c r="E203" s="1">
        <v>57414177</v>
      </c>
    </row>
    <row r="204" spans="5:5" x14ac:dyDescent="0.15">
      <c r="E204" s="1">
        <v>57414272</v>
      </c>
    </row>
    <row r="205" spans="5:5" x14ac:dyDescent="0.15">
      <c r="E205" s="1">
        <v>57414277</v>
      </c>
    </row>
    <row r="206" spans="5:5" x14ac:dyDescent="0.15">
      <c r="E206" s="1">
        <v>57414322</v>
      </c>
    </row>
    <row r="207" spans="5:5" x14ac:dyDescent="0.15">
      <c r="E207" s="1">
        <v>57414327</v>
      </c>
    </row>
    <row r="208" spans="5:5" x14ac:dyDescent="0.15">
      <c r="E208" s="1">
        <v>57414372</v>
      </c>
    </row>
    <row r="209" spans="5:5" x14ac:dyDescent="0.15">
      <c r="E209" s="1">
        <v>57414377</v>
      </c>
    </row>
    <row r="210" spans="5:5" x14ac:dyDescent="0.15">
      <c r="E210" s="1">
        <v>57414422</v>
      </c>
    </row>
    <row r="211" spans="5:5" x14ac:dyDescent="0.15">
      <c r="E211" s="1">
        <v>57414472</v>
      </c>
    </row>
    <row r="212" spans="5:5" x14ac:dyDescent="0.15">
      <c r="E212" s="1">
        <v>57414477</v>
      </c>
    </row>
    <row r="213" spans="5:5" x14ac:dyDescent="0.15">
      <c r="E213" s="1">
        <v>57415022</v>
      </c>
    </row>
    <row r="214" spans="5:5" x14ac:dyDescent="0.15">
      <c r="E214" s="1">
        <v>57415027</v>
      </c>
    </row>
    <row r="215" spans="5:5" x14ac:dyDescent="0.15">
      <c r="E215" s="1">
        <v>57415072</v>
      </c>
    </row>
    <row r="216" spans="5:5" x14ac:dyDescent="0.15">
      <c r="E216" s="1">
        <v>57415077</v>
      </c>
    </row>
    <row r="217" spans="5:5" x14ac:dyDescent="0.15">
      <c r="E217" s="1">
        <v>57415122</v>
      </c>
    </row>
    <row r="218" spans="5:5" x14ac:dyDescent="0.15">
      <c r="E218" s="1">
        <v>57415127</v>
      </c>
    </row>
    <row r="219" spans="5:5" x14ac:dyDescent="0.15">
      <c r="E219" s="1">
        <v>57415172</v>
      </c>
    </row>
    <row r="220" spans="5:5" x14ac:dyDescent="0.15">
      <c r="E220" s="1">
        <v>57415177</v>
      </c>
    </row>
    <row r="221" spans="5:5" x14ac:dyDescent="0.15">
      <c r="E221" s="1">
        <v>57415222</v>
      </c>
    </row>
    <row r="222" spans="5:5" x14ac:dyDescent="0.15">
      <c r="E222" s="1">
        <v>57415227</v>
      </c>
    </row>
    <row r="223" spans="5:5" x14ac:dyDescent="0.15">
      <c r="E223" s="1">
        <v>57415272</v>
      </c>
    </row>
    <row r="224" spans="5:5" x14ac:dyDescent="0.15">
      <c r="E224" s="1">
        <v>57415277</v>
      </c>
    </row>
    <row r="225" spans="5:5" x14ac:dyDescent="0.15">
      <c r="E225" s="1">
        <v>57415322</v>
      </c>
    </row>
    <row r="226" spans="5:5" x14ac:dyDescent="0.15">
      <c r="E226" s="1">
        <v>57415327</v>
      </c>
    </row>
    <row r="227" spans="5:5" x14ac:dyDescent="0.15">
      <c r="E227" s="1">
        <v>57415372</v>
      </c>
    </row>
    <row r="228" spans="5:5" x14ac:dyDescent="0.15">
      <c r="E228" s="1">
        <v>57415377</v>
      </c>
    </row>
    <row r="229" spans="5:5" x14ac:dyDescent="0.15">
      <c r="E229" s="1">
        <v>57415422</v>
      </c>
    </row>
    <row r="230" spans="5:5" x14ac:dyDescent="0.15">
      <c r="E230" s="1">
        <v>57415472</v>
      </c>
    </row>
    <row r="231" spans="5:5" x14ac:dyDescent="0.15">
      <c r="E231" s="1">
        <v>57416022</v>
      </c>
    </row>
    <row r="232" spans="5:5" x14ac:dyDescent="0.15">
      <c r="E232" s="1">
        <v>57416027</v>
      </c>
    </row>
    <row r="233" spans="5:5" x14ac:dyDescent="0.15">
      <c r="E233" s="1">
        <v>57416072</v>
      </c>
    </row>
    <row r="234" spans="5:5" x14ac:dyDescent="0.15">
      <c r="E234" s="1">
        <v>57416077</v>
      </c>
    </row>
    <row r="235" spans="5:5" x14ac:dyDescent="0.15">
      <c r="E235" s="1">
        <v>57416122</v>
      </c>
    </row>
    <row r="236" spans="5:5" x14ac:dyDescent="0.15">
      <c r="E236" s="1">
        <v>57416127</v>
      </c>
    </row>
    <row r="237" spans="5:5" x14ac:dyDescent="0.15">
      <c r="E237" s="1">
        <v>57416172</v>
      </c>
    </row>
    <row r="238" spans="5:5" x14ac:dyDescent="0.15">
      <c r="E238" s="1">
        <v>57416177</v>
      </c>
    </row>
    <row r="239" spans="5:5" x14ac:dyDescent="0.15">
      <c r="E239" s="1">
        <v>57416222</v>
      </c>
    </row>
    <row r="240" spans="5:5" x14ac:dyDescent="0.15">
      <c r="E240" s="1">
        <v>57416227</v>
      </c>
    </row>
    <row r="241" spans="5:5" x14ac:dyDescent="0.15">
      <c r="E241" s="1">
        <v>57416272</v>
      </c>
    </row>
    <row r="242" spans="5:5" x14ac:dyDescent="0.15">
      <c r="E242" s="1">
        <v>57416277</v>
      </c>
    </row>
    <row r="243" spans="5:5" x14ac:dyDescent="0.15">
      <c r="E243" s="1">
        <v>57416322</v>
      </c>
    </row>
    <row r="244" spans="5:5" x14ac:dyDescent="0.15">
      <c r="E244" s="1">
        <v>57416327</v>
      </c>
    </row>
    <row r="245" spans="5:5" x14ac:dyDescent="0.15">
      <c r="E245" s="1">
        <v>57416372</v>
      </c>
    </row>
    <row r="246" spans="5:5" x14ac:dyDescent="0.15">
      <c r="E246" s="1">
        <v>57416377</v>
      </c>
    </row>
    <row r="247" spans="5:5" x14ac:dyDescent="0.15">
      <c r="E247" s="1">
        <v>57416422</v>
      </c>
    </row>
    <row r="248" spans="5:5" x14ac:dyDescent="0.15">
      <c r="E248" s="1">
        <v>57416472</v>
      </c>
    </row>
    <row r="249" spans="5:5" x14ac:dyDescent="0.15">
      <c r="E249" s="1">
        <v>57417022</v>
      </c>
    </row>
    <row r="250" spans="5:5" x14ac:dyDescent="0.15">
      <c r="E250" s="1">
        <v>57417027</v>
      </c>
    </row>
    <row r="251" spans="5:5" x14ac:dyDescent="0.15">
      <c r="E251" s="1">
        <v>57417072</v>
      </c>
    </row>
    <row r="252" spans="5:5" x14ac:dyDescent="0.15">
      <c r="E252" s="1">
        <v>57417077</v>
      </c>
    </row>
    <row r="253" spans="5:5" x14ac:dyDescent="0.15">
      <c r="E253" s="1">
        <v>57417122</v>
      </c>
    </row>
    <row r="254" spans="5:5" x14ac:dyDescent="0.15">
      <c r="E254" s="1">
        <v>57417127</v>
      </c>
    </row>
    <row r="255" spans="5:5" x14ac:dyDescent="0.15">
      <c r="E255" s="1">
        <v>57417172</v>
      </c>
    </row>
    <row r="256" spans="5:5" x14ac:dyDescent="0.15">
      <c r="E256" s="1">
        <v>57417177</v>
      </c>
    </row>
    <row r="257" spans="5:5" x14ac:dyDescent="0.15">
      <c r="E257" s="1">
        <v>57417222</v>
      </c>
    </row>
    <row r="258" spans="5:5" x14ac:dyDescent="0.15">
      <c r="E258" s="1">
        <v>57417227</v>
      </c>
    </row>
    <row r="259" spans="5:5" x14ac:dyDescent="0.15">
      <c r="E259" s="1">
        <v>57417272</v>
      </c>
    </row>
    <row r="260" spans="5:5" x14ac:dyDescent="0.15">
      <c r="E260" s="1">
        <v>57417277</v>
      </c>
    </row>
    <row r="261" spans="5:5" x14ac:dyDescent="0.15">
      <c r="E261" s="1">
        <v>57417322</v>
      </c>
    </row>
    <row r="262" spans="5:5" x14ac:dyDescent="0.15">
      <c r="E262" s="1">
        <v>57417327</v>
      </c>
    </row>
    <row r="263" spans="5:5" x14ac:dyDescent="0.15">
      <c r="E263" s="1">
        <v>57417372</v>
      </c>
    </row>
    <row r="264" spans="5:5" x14ac:dyDescent="0.15">
      <c r="E264" s="1">
        <v>57417377</v>
      </c>
    </row>
    <row r="265" spans="5:5" x14ac:dyDescent="0.15">
      <c r="E265" s="1">
        <v>57417422</v>
      </c>
    </row>
    <row r="266" spans="5:5" x14ac:dyDescent="0.15">
      <c r="E266" s="1">
        <v>57417472</v>
      </c>
    </row>
    <row r="267" spans="5:5" x14ac:dyDescent="0.15">
      <c r="E267" s="1">
        <v>58400427</v>
      </c>
    </row>
    <row r="268" spans="5:5" x14ac:dyDescent="0.15">
      <c r="E268" s="1">
        <v>58400477</v>
      </c>
    </row>
    <row r="269" spans="5:5" x14ac:dyDescent="0.15">
      <c r="E269" s="1">
        <v>58400522</v>
      </c>
    </row>
    <row r="270" spans="5:5" x14ac:dyDescent="0.15">
      <c r="E270" s="1">
        <v>58400527</v>
      </c>
    </row>
    <row r="271" spans="5:5" x14ac:dyDescent="0.15">
      <c r="E271" s="1">
        <v>58400572</v>
      </c>
    </row>
    <row r="272" spans="5:5" x14ac:dyDescent="0.15">
      <c r="E272" s="1">
        <v>58400577</v>
      </c>
    </row>
    <row r="273" spans="5:5" x14ac:dyDescent="0.15">
      <c r="E273" s="1">
        <v>58400622</v>
      </c>
    </row>
    <row r="274" spans="5:5" x14ac:dyDescent="0.15">
      <c r="E274" s="1">
        <v>58400627</v>
      </c>
    </row>
    <row r="275" spans="5:5" x14ac:dyDescent="0.15">
      <c r="E275" s="1">
        <v>58400672</v>
      </c>
    </row>
    <row r="276" spans="5:5" x14ac:dyDescent="0.15">
      <c r="E276" s="1">
        <v>58400677</v>
      </c>
    </row>
    <row r="277" spans="5:5" x14ac:dyDescent="0.15">
      <c r="E277" s="1">
        <v>58400722</v>
      </c>
    </row>
    <row r="278" spans="5:5" x14ac:dyDescent="0.15">
      <c r="E278" s="1">
        <v>58400727</v>
      </c>
    </row>
    <row r="279" spans="5:5" x14ac:dyDescent="0.15">
      <c r="E279" s="1">
        <v>58400772</v>
      </c>
    </row>
    <row r="280" spans="5:5" x14ac:dyDescent="0.15">
      <c r="E280" s="1">
        <v>58400777</v>
      </c>
    </row>
    <row r="281" spans="5:5" x14ac:dyDescent="0.15">
      <c r="E281" s="1">
        <v>58401427</v>
      </c>
    </row>
    <row r="282" spans="5:5" x14ac:dyDescent="0.15">
      <c r="E282" s="1">
        <v>58401477</v>
      </c>
    </row>
    <row r="283" spans="5:5" x14ac:dyDescent="0.15">
      <c r="E283" s="1">
        <v>58401522</v>
      </c>
    </row>
    <row r="284" spans="5:5" x14ac:dyDescent="0.15">
      <c r="E284" s="1">
        <v>58401527</v>
      </c>
    </row>
    <row r="285" spans="5:5" x14ac:dyDescent="0.15">
      <c r="E285" s="1">
        <v>58401572</v>
      </c>
    </row>
    <row r="286" spans="5:5" x14ac:dyDescent="0.15">
      <c r="E286" s="1">
        <v>58401577</v>
      </c>
    </row>
    <row r="287" spans="5:5" x14ac:dyDescent="0.15">
      <c r="E287" s="1">
        <v>58401622</v>
      </c>
    </row>
    <row r="288" spans="5:5" x14ac:dyDescent="0.15">
      <c r="E288" s="1">
        <v>58401627</v>
      </c>
    </row>
    <row r="289" spans="5:5" x14ac:dyDescent="0.15">
      <c r="E289" s="1">
        <v>58401672</v>
      </c>
    </row>
    <row r="290" spans="5:5" x14ac:dyDescent="0.15">
      <c r="E290" s="1">
        <v>58401677</v>
      </c>
    </row>
    <row r="291" spans="5:5" x14ac:dyDescent="0.15">
      <c r="E291" s="1">
        <v>58401722</v>
      </c>
    </row>
    <row r="292" spans="5:5" x14ac:dyDescent="0.15">
      <c r="E292" s="1">
        <v>58401727</v>
      </c>
    </row>
    <row r="293" spans="5:5" x14ac:dyDescent="0.15">
      <c r="E293" s="1">
        <v>58401772</v>
      </c>
    </row>
    <row r="294" spans="5:5" x14ac:dyDescent="0.15">
      <c r="E294" s="1">
        <v>58401777</v>
      </c>
    </row>
    <row r="295" spans="5:5" x14ac:dyDescent="0.15">
      <c r="E295" s="1">
        <v>58402422</v>
      </c>
    </row>
    <row r="296" spans="5:5" x14ac:dyDescent="0.15">
      <c r="E296" s="1">
        <v>58402427</v>
      </c>
    </row>
    <row r="297" spans="5:5" x14ac:dyDescent="0.15">
      <c r="E297" s="1">
        <v>58402472</v>
      </c>
    </row>
    <row r="298" spans="5:5" x14ac:dyDescent="0.15">
      <c r="E298" s="1">
        <v>58402477</v>
      </c>
    </row>
    <row r="299" spans="5:5" x14ac:dyDescent="0.15">
      <c r="E299" s="1">
        <v>58402522</v>
      </c>
    </row>
    <row r="300" spans="5:5" x14ac:dyDescent="0.15">
      <c r="E300" s="1">
        <v>58402527</v>
      </c>
    </row>
    <row r="301" spans="5:5" x14ac:dyDescent="0.15">
      <c r="E301" s="1">
        <v>58402572</v>
      </c>
    </row>
    <row r="302" spans="5:5" x14ac:dyDescent="0.15">
      <c r="E302" s="1">
        <v>58402577</v>
      </c>
    </row>
    <row r="303" spans="5:5" x14ac:dyDescent="0.15">
      <c r="E303" s="1">
        <v>58402622</v>
      </c>
    </row>
    <row r="304" spans="5:5" x14ac:dyDescent="0.15">
      <c r="E304" s="1">
        <v>58402627</v>
      </c>
    </row>
    <row r="305" spans="5:5" x14ac:dyDescent="0.15">
      <c r="E305" s="1">
        <v>58402672</v>
      </c>
    </row>
    <row r="306" spans="5:5" x14ac:dyDescent="0.15">
      <c r="E306" s="1">
        <v>58402677</v>
      </c>
    </row>
    <row r="307" spans="5:5" x14ac:dyDescent="0.15">
      <c r="E307" s="1">
        <v>58402722</v>
      </c>
    </row>
    <row r="308" spans="5:5" x14ac:dyDescent="0.15">
      <c r="E308" s="1">
        <v>58402727</v>
      </c>
    </row>
    <row r="309" spans="5:5" x14ac:dyDescent="0.15">
      <c r="E309" s="1">
        <v>58402772</v>
      </c>
    </row>
    <row r="310" spans="5:5" x14ac:dyDescent="0.15">
      <c r="E310" s="1">
        <v>58402777</v>
      </c>
    </row>
    <row r="311" spans="5:5" x14ac:dyDescent="0.15">
      <c r="E311" s="1">
        <v>58403527</v>
      </c>
    </row>
    <row r="312" spans="5:5" x14ac:dyDescent="0.15">
      <c r="E312" s="1">
        <v>58403622</v>
      </c>
    </row>
    <row r="313" spans="5:5" x14ac:dyDescent="0.15">
      <c r="E313" s="1">
        <v>58403627</v>
      </c>
    </row>
    <row r="314" spans="5:5" x14ac:dyDescent="0.15">
      <c r="E314" s="1">
        <v>58403722</v>
      </c>
    </row>
    <row r="315" spans="5:5" x14ac:dyDescent="0.15">
      <c r="E315" s="1">
        <v>58410022</v>
      </c>
    </row>
    <row r="316" spans="5:5" x14ac:dyDescent="0.15">
      <c r="E316" s="1">
        <v>58410027</v>
      </c>
    </row>
    <row r="317" spans="5:5" x14ac:dyDescent="0.15">
      <c r="E317" s="1">
        <v>58410072</v>
      </c>
    </row>
    <row r="318" spans="5:5" x14ac:dyDescent="0.15">
      <c r="E318" s="1">
        <v>58410077</v>
      </c>
    </row>
    <row r="319" spans="5:5" x14ac:dyDescent="0.15">
      <c r="E319" s="1">
        <v>58410122</v>
      </c>
    </row>
    <row r="320" spans="5:5" x14ac:dyDescent="0.15">
      <c r="E320" s="1">
        <v>58410127</v>
      </c>
    </row>
    <row r="321" spans="5:5" x14ac:dyDescent="0.15">
      <c r="E321" s="1">
        <v>58410172</v>
      </c>
    </row>
    <row r="322" spans="5:5" x14ac:dyDescent="0.15">
      <c r="E322" s="1">
        <v>58410177</v>
      </c>
    </row>
    <row r="323" spans="5:5" x14ac:dyDescent="0.15">
      <c r="E323" s="1">
        <v>58410222</v>
      </c>
    </row>
    <row r="324" spans="5:5" x14ac:dyDescent="0.15">
      <c r="E324" s="1">
        <v>58410227</v>
      </c>
    </row>
    <row r="325" spans="5:5" x14ac:dyDescent="0.15">
      <c r="E325" s="1">
        <v>58410272</v>
      </c>
    </row>
    <row r="326" spans="5:5" x14ac:dyDescent="0.15">
      <c r="E326" s="1">
        <v>58410277</v>
      </c>
    </row>
    <row r="327" spans="5:5" x14ac:dyDescent="0.15">
      <c r="E327" s="1">
        <v>58410322</v>
      </c>
    </row>
    <row r="328" spans="5:5" x14ac:dyDescent="0.15">
      <c r="E328" s="1">
        <v>58410327</v>
      </c>
    </row>
    <row r="329" spans="5:5" x14ac:dyDescent="0.15">
      <c r="E329" s="1">
        <v>58410372</v>
      </c>
    </row>
    <row r="330" spans="5:5" x14ac:dyDescent="0.15">
      <c r="E330" s="1">
        <v>58410377</v>
      </c>
    </row>
    <row r="331" spans="5:5" x14ac:dyDescent="0.15">
      <c r="E331" s="1">
        <v>58410422</v>
      </c>
    </row>
    <row r="332" spans="5:5" x14ac:dyDescent="0.15">
      <c r="E332" s="1">
        <v>58410427</v>
      </c>
    </row>
    <row r="333" spans="5:5" x14ac:dyDescent="0.15">
      <c r="E333" s="1">
        <v>58410472</v>
      </c>
    </row>
    <row r="334" spans="5:5" x14ac:dyDescent="0.15">
      <c r="E334" s="1">
        <v>58410477</v>
      </c>
    </row>
    <row r="335" spans="5:5" x14ac:dyDescent="0.15">
      <c r="E335" s="1">
        <v>58411022</v>
      </c>
    </row>
    <row r="336" spans="5:5" x14ac:dyDescent="0.15">
      <c r="E336" s="1">
        <v>58411027</v>
      </c>
    </row>
    <row r="337" spans="5:5" x14ac:dyDescent="0.15">
      <c r="E337" s="1">
        <v>58411072</v>
      </c>
    </row>
    <row r="338" spans="5:5" x14ac:dyDescent="0.15">
      <c r="E338" s="1">
        <v>58411077</v>
      </c>
    </row>
    <row r="339" spans="5:5" x14ac:dyDescent="0.15">
      <c r="E339" s="1">
        <v>58411122</v>
      </c>
    </row>
    <row r="340" spans="5:5" x14ac:dyDescent="0.15">
      <c r="E340" s="1">
        <v>58411127</v>
      </c>
    </row>
    <row r="341" spans="5:5" x14ac:dyDescent="0.15">
      <c r="E341" s="1">
        <v>58411172</v>
      </c>
    </row>
    <row r="342" spans="5:5" x14ac:dyDescent="0.15">
      <c r="E342" s="1">
        <v>58411222</v>
      </c>
    </row>
    <row r="343" spans="5:5" x14ac:dyDescent="0.15">
      <c r="E343" s="1">
        <v>58411227</v>
      </c>
    </row>
    <row r="344" spans="5:5" x14ac:dyDescent="0.15">
      <c r="E344" s="1">
        <v>58411272</v>
      </c>
    </row>
    <row r="345" spans="5:5" x14ac:dyDescent="0.15">
      <c r="E345" s="1">
        <v>58411277</v>
      </c>
    </row>
    <row r="346" spans="5:5" x14ac:dyDescent="0.15">
      <c r="E346" s="1">
        <v>58411322</v>
      </c>
    </row>
    <row r="347" spans="5:5" x14ac:dyDescent="0.15">
      <c r="E347" s="1">
        <v>58411327</v>
      </c>
    </row>
    <row r="348" spans="5:5" x14ac:dyDescent="0.15">
      <c r="E348" s="1">
        <v>58411372</v>
      </c>
    </row>
    <row r="349" spans="5:5" x14ac:dyDescent="0.15">
      <c r="E349" s="1">
        <v>58411377</v>
      </c>
    </row>
    <row r="350" spans="5:5" x14ac:dyDescent="0.15">
      <c r="E350" s="1">
        <v>58411422</v>
      </c>
    </row>
    <row r="351" spans="5:5" x14ac:dyDescent="0.15">
      <c r="E351" s="1">
        <v>58411472</v>
      </c>
    </row>
    <row r="352" spans="5:5" x14ac:dyDescent="0.15">
      <c r="E352" s="1">
        <v>58411477</v>
      </c>
    </row>
    <row r="353" spans="5:5" x14ac:dyDescent="0.15">
      <c r="E353" s="1">
        <v>58411572</v>
      </c>
    </row>
    <row r="354" spans="5:5" x14ac:dyDescent="0.15">
      <c r="E354" s="1">
        <v>58412022</v>
      </c>
    </row>
    <row r="355" spans="5:5" x14ac:dyDescent="0.15">
      <c r="E355" s="1">
        <v>58412027</v>
      </c>
    </row>
    <row r="356" spans="5:5" x14ac:dyDescent="0.15">
      <c r="E356" s="1">
        <v>58412072</v>
      </c>
    </row>
    <row r="357" spans="5:5" x14ac:dyDescent="0.15">
      <c r="E357" s="1">
        <v>58412077</v>
      </c>
    </row>
    <row r="358" spans="5:5" x14ac:dyDescent="0.15">
      <c r="E358" s="1">
        <v>58412122</v>
      </c>
    </row>
    <row r="359" spans="5:5" x14ac:dyDescent="0.15">
      <c r="E359" s="1">
        <v>58412172</v>
      </c>
    </row>
    <row r="360" spans="5:5" x14ac:dyDescent="0.15">
      <c r="E360" s="1">
        <v>58412327</v>
      </c>
    </row>
    <row r="361" spans="5:5" x14ac:dyDescent="0.15">
      <c r="E361" s="1">
        <v>58412377</v>
      </c>
    </row>
    <row r="362" spans="5:5" x14ac:dyDescent="0.15">
      <c r="E362" s="1">
        <v>58412422</v>
      </c>
    </row>
    <row r="363" spans="5:5" x14ac:dyDescent="0.15">
      <c r="E363" s="1">
        <v>58412427</v>
      </c>
    </row>
    <row r="364" spans="5:5" x14ac:dyDescent="0.15">
      <c r="E364" s="1">
        <v>58412472</v>
      </c>
    </row>
    <row r="365" spans="5:5" x14ac:dyDescent="0.15">
      <c r="E365" s="1">
        <v>58412477</v>
      </c>
    </row>
    <row r="366" spans="5:5" x14ac:dyDescent="0.15">
      <c r="E366" s="1">
        <v>58412522</v>
      </c>
    </row>
    <row r="367" spans="5:5" x14ac:dyDescent="0.15">
      <c r="E367" s="1">
        <v>58412572</v>
      </c>
    </row>
    <row r="368" spans="5:5" x14ac:dyDescent="0.15">
      <c r="E368" s="1">
        <v>58413327</v>
      </c>
    </row>
    <row r="369" spans="5:5" x14ac:dyDescent="0.15">
      <c r="E369" s="1">
        <v>58413377</v>
      </c>
    </row>
    <row r="370" spans="5:5" x14ac:dyDescent="0.15">
      <c r="E370" s="1">
        <v>58413422</v>
      </c>
    </row>
    <row r="371" spans="5:5" x14ac:dyDescent="0.15">
      <c r="E371" s="1">
        <v>58413427</v>
      </c>
    </row>
    <row r="372" spans="5:5" x14ac:dyDescent="0.15">
      <c r="E372" s="1">
        <v>58413472</v>
      </c>
    </row>
    <row r="373" spans="5:5" x14ac:dyDescent="0.15">
      <c r="E373" s="1">
        <v>58413477</v>
      </c>
    </row>
    <row r="374" spans="5:5" x14ac:dyDescent="0.15">
      <c r="E374" s="1">
        <v>58413522</v>
      </c>
    </row>
    <row r="375" spans="5:5" x14ac:dyDescent="0.15">
      <c r="E375" s="1">
        <v>58413572</v>
      </c>
    </row>
  </sheetData>
  <sheetProtection selectLockedCells="1" selectUnlockedCells="1"/>
  <mergeCells count="10">
    <mergeCell ref="M1:M2"/>
    <mergeCell ref="A1:B1"/>
    <mergeCell ref="C1:C2"/>
    <mergeCell ref="D1:D2"/>
    <mergeCell ref="L1:L2"/>
    <mergeCell ref="G1:H1"/>
    <mergeCell ref="I1:J1"/>
    <mergeCell ref="E1:E2"/>
    <mergeCell ref="K1:K2"/>
    <mergeCell ref="F1:F2"/>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374"/>
  <sheetViews>
    <sheetView zoomScale="90" zoomScaleNormal="90" workbookViewId="0">
      <selection activeCell="F17" sqref="F17"/>
    </sheetView>
  </sheetViews>
  <sheetFormatPr defaultRowHeight="13.5" x14ac:dyDescent="0.15"/>
  <cols>
    <col min="1" max="7" width="14.625" customWidth="1"/>
  </cols>
  <sheetData>
    <row r="1" spans="1:7" x14ac:dyDescent="0.15">
      <c r="A1" s="199" t="s">
        <v>268</v>
      </c>
      <c r="B1" s="200" t="s">
        <v>137</v>
      </c>
      <c r="C1" s="200" t="s">
        <v>138</v>
      </c>
      <c r="D1" s="200" t="s">
        <v>140</v>
      </c>
      <c r="E1" s="200" t="s">
        <v>141</v>
      </c>
      <c r="F1" s="200" t="s">
        <v>139</v>
      </c>
      <c r="G1" s="200" t="s">
        <v>142</v>
      </c>
    </row>
    <row r="2" spans="1:7" x14ac:dyDescent="0.15">
      <c r="A2" s="104" t="s">
        <v>62</v>
      </c>
      <c r="B2" s="104" t="s">
        <v>54</v>
      </c>
      <c r="C2" s="104" t="s">
        <v>70</v>
      </c>
      <c r="D2" s="104" t="s">
        <v>68</v>
      </c>
      <c r="E2" s="104" t="s">
        <v>67</v>
      </c>
      <c r="F2" s="104" t="s">
        <v>59</v>
      </c>
      <c r="G2" s="104" t="s">
        <v>61</v>
      </c>
    </row>
    <row r="3" spans="1:7" x14ac:dyDescent="0.15">
      <c r="A3" s="104" t="s">
        <v>64</v>
      </c>
      <c r="B3" s="104" t="s">
        <v>55</v>
      </c>
      <c r="C3" s="104" t="s">
        <v>86</v>
      </c>
      <c r="D3" s="104"/>
      <c r="E3" s="104"/>
      <c r="F3" s="104" t="s">
        <v>69</v>
      </c>
      <c r="G3" s="104" t="s">
        <v>91</v>
      </c>
    </row>
    <row r="4" spans="1:7" x14ac:dyDescent="0.15">
      <c r="A4" s="104" t="s">
        <v>71</v>
      </c>
      <c r="B4" s="104" t="s">
        <v>56</v>
      </c>
      <c r="C4" s="104" t="s">
        <v>87</v>
      </c>
      <c r="D4" s="104"/>
      <c r="E4" s="104"/>
      <c r="F4" s="104" t="s">
        <v>90</v>
      </c>
      <c r="G4" s="104"/>
    </row>
    <row r="5" spans="1:7" x14ac:dyDescent="0.15">
      <c r="A5" s="104" t="s">
        <v>72</v>
      </c>
      <c r="B5" s="104" t="s">
        <v>57</v>
      </c>
      <c r="C5" s="104" t="s">
        <v>88</v>
      </c>
      <c r="D5" s="104"/>
      <c r="E5" s="104"/>
      <c r="F5" s="104"/>
      <c r="G5" s="104"/>
    </row>
    <row r="6" spans="1:7" x14ac:dyDescent="0.15">
      <c r="A6" s="104" t="s">
        <v>73</v>
      </c>
      <c r="B6" s="104" t="s">
        <v>58</v>
      </c>
      <c r="C6" s="104" t="s">
        <v>89</v>
      </c>
      <c r="D6" s="104"/>
      <c r="E6" s="104"/>
      <c r="F6" s="104"/>
      <c r="G6" s="104"/>
    </row>
    <row r="7" spans="1:7" x14ac:dyDescent="0.15">
      <c r="A7" s="104" t="s">
        <v>74</v>
      </c>
      <c r="B7" s="104" t="s">
        <v>60</v>
      </c>
      <c r="C7" s="104"/>
      <c r="D7" s="104"/>
      <c r="E7" s="104"/>
      <c r="F7" s="104"/>
      <c r="G7" s="104"/>
    </row>
    <row r="8" spans="1:7" x14ac:dyDescent="0.15">
      <c r="A8" s="104" t="s">
        <v>75</v>
      </c>
      <c r="B8" s="104" t="s">
        <v>63</v>
      </c>
      <c r="C8" s="104"/>
      <c r="D8" s="104"/>
      <c r="E8" s="104"/>
      <c r="F8" s="104"/>
      <c r="G8" s="104"/>
    </row>
    <row r="9" spans="1:7" x14ac:dyDescent="0.15">
      <c r="A9" s="104" t="s">
        <v>76</v>
      </c>
      <c r="B9" s="104" t="s">
        <v>65</v>
      </c>
      <c r="C9" s="104"/>
      <c r="D9" s="104"/>
      <c r="E9" s="104"/>
      <c r="F9" s="104"/>
      <c r="G9" s="104"/>
    </row>
    <row r="10" spans="1:7" x14ac:dyDescent="0.15">
      <c r="A10" s="104" t="s">
        <v>77</v>
      </c>
      <c r="B10" s="104" t="s">
        <v>66</v>
      </c>
      <c r="C10" s="104"/>
      <c r="D10" s="104"/>
      <c r="E10" s="104"/>
      <c r="F10" s="104"/>
      <c r="G10" s="104"/>
    </row>
    <row r="11" spans="1:7" x14ac:dyDescent="0.15">
      <c r="A11" s="104"/>
      <c r="B11" s="104" t="s">
        <v>3678</v>
      </c>
      <c r="C11" s="104"/>
      <c r="D11" s="104"/>
      <c r="E11" s="104"/>
      <c r="F11" s="104"/>
      <c r="G11" s="104"/>
    </row>
    <row r="12" spans="1:7" x14ac:dyDescent="0.15">
      <c r="B12" s="104" t="s">
        <v>78</v>
      </c>
      <c r="C12" s="104"/>
      <c r="D12" s="104"/>
      <c r="E12" s="104"/>
      <c r="F12" s="104"/>
      <c r="G12" s="104"/>
    </row>
    <row r="13" spans="1:7" x14ac:dyDescent="0.15">
      <c r="A13" s="104"/>
      <c r="B13" s="104" t="s">
        <v>79</v>
      </c>
      <c r="C13" s="104"/>
      <c r="D13" s="104"/>
      <c r="E13" s="104"/>
      <c r="F13" s="104"/>
      <c r="G13" s="104"/>
    </row>
    <row r="14" spans="1:7" x14ac:dyDescent="0.15">
      <c r="A14" s="104"/>
      <c r="B14" s="104" t="s">
        <v>80</v>
      </c>
      <c r="C14" s="104"/>
      <c r="D14" s="104"/>
      <c r="E14" s="104"/>
      <c r="F14" s="104"/>
      <c r="G14" s="104"/>
    </row>
    <row r="15" spans="1:7" x14ac:dyDescent="0.15">
      <c r="B15" s="104" t="s">
        <v>81</v>
      </c>
      <c r="C15" s="104"/>
      <c r="D15" s="104"/>
      <c r="E15" s="104"/>
      <c r="F15" s="104"/>
      <c r="G15" s="104"/>
    </row>
    <row r="16" spans="1:7" x14ac:dyDescent="0.15">
      <c r="B16" s="104" t="s">
        <v>82</v>
      </c>
      <c r="C16" s="104"/>
      <c r="D16" s="104"/>
      <c r="E16" s="104"/>
      <c r="F16" s="104"/>
      <c r="G16" s="104"/>
    </row>
    <row r="17" spans="1:7" x14ac:dyDescent="0.15">
      <c r="B17" s="104" t="s">
        <v>83</v>
      </c>
      <c r="C17" s="104"/>
      <c r="D17" s="104"/>
      <c r="E17" s="104"/>
      <c r="F17" s="104"/>
      <c r="G17" s="104"/>
    </row>
    <row r="18" spans="1:7" x14ac:dyDescent="0.15">
      <c r="B18" s="104" t="s">
        <v>84</v>
      </c>
      <c r="C18" s="104"/>
      <c r="D18" s="104"/>
      <c r="E18" s="104"/>
      <c r="F18" s="104"/>
      <c r="G18" s="104"/>
    </row>
    <row r="19" spans="1:7" x14ac:dyDescent="0.15">
      <c r="B19" s="104" t="s">
        <v>85</v>
      </c>
      <c r="C19" s="104"/>
      <c r="D19" s="104"/>
      <c r="E19" s="104"/>
      <c r="F19" s="104"/>
      <c r="G19" s="104"/>
    </row>
    <row r="20" spans="1:7" x14ac:dyDescent="0.15">
      <c r="B20" s="104"/>
      <c r="C20" s="104"/>
      <c r="D20" s="104"/>
      <c r="E20" s="104"/>
      <c r="F20" s="104"/>
      <c r="G20" s="104"/>
    </row>
    <row r="21" spans="1:7" x14ac:dyDescent="0.15">
      <c r="B21" s="104"/>
      <c r="C21" s="104"/>
      <c r="D21" s="104"/>
      <c r="E21" s="104"/>
      <c r="F21" s="104"/>
      <c r="G21" s="104"/>
    </row>
    <row r="22" spans="1:7" x14ac:dyDescent="0.15">
      <c r="B22" s="104"/>
      <c r="C22" s="104"/>
      <c r="D22" s="104"/>
      <c r="E22" s="104"/>
      <c r="F22" s="104"/>
      <c r="G22" s="104"/>
    </row>
    <row r="23" spans="1:7" x14ac:dyDescent="0.15">
      <c r="B23" s="104"/>
      <c r="C23" s="104"/>
      <c r="D23" s="104"/>
      <c r="E23" s="104"/>
      <c r="F23" s="104"/>
      <c r="G23" s="104"/>
    </row>
    <row r="24" spans="1:7" x14ac:dyDescent="0.15">
      <c r="B24" s="104"/>
      <c r="C24" s="104"/>
      <c r="D24" s="104"/>
      <c r="E24" s="104"/>
      <c r="F24" s="104"/>
      <c r="G24" s="104"/>
    </row>
    <row r="25" spans="1:7" x14ac:dyDescent="0.15">
      <c r="B25" s="104"/>
      <c r="C25" s="104"/>
      <c r="D25" s="104"/>
      <c r="E25" s="104"/>
      <c r="F25" s="104"/>
      <c r="G25" s="104"/>
    </row>
    <row r="26" spans="1:7" x14ac:dyDescent="0.15">
      <c r="A26" s="104"/>
      <c r="B26" s="104"/>
      <c r="C26" s="104"/>
      <c r="D26" s="104"/>
      <c r="E26" s="104"/>
      <c r="F26" s="104"/>
      <c r="G26" s="104"/>
    </row>
    <row r="27" spans="1:7" x14ac:dyDescent="0.15">
      <c r="A27" s="104"/>
      <c r="B27" s="104"/>
      <c r="C27" s="104"/>
      <c r="D27" s="104"/>
      <c r="E27" s="104"/>
      <c r="F27" s="104"/>
      <c r="G27" s="104"/>
    </row>
    <row r="28" spans="1:7" x14ac:dyDescent="0.15">
      <c r="A28" s="104"/>
      <c r="B28" s="104"/>
      <c r="C28" s="104"/>
      <c r="D28" s="104"/>
      <c r="E28" s="104"/>
      <c r="F28" s="104"/>
      <c r="G28" s="104"/>
    </row>
    <row r="29" spans="1:7" x14ac:dyDescent="0.15">
      <c r="A29" s="104"/>
      <c r="B29" s="104"/>
      <c r="C29" s="104"/>
      <c r="D29" s="104"/>
      <c r="E29" s="104"/>
      <c r="F29" s="104"/>
      <c r="G29" s="104"/>
    </row>
    <row r="30" spans="1:7" x14ac:dyDescent="0.15">
      <c r="A30" s="104"/>
      <c r="B30" s="104"/>
      <c r="C30" s="104"/>
      <c r="D30" s="104"/>
      <c r="E30" s="104"/>
      <c r="F30" s="104"/>
      <c r="G30" s="104"/>
    </row>
    <row r="31" spans="1:7" x14ac:dyDescent="0.15">
      <c r="A31" s="104"/>
      <c r="B31" s="104"/>
      <c r="C31" s="104"/>
      <c r="D31" s="104"/>
      <c r="E31" s="104"/>
      <c r="F31" s="104"/>
      <c r="G31" s="104"/>
    </row>
    <row r="32" spans="1:7" x14ac:dyDescent="0.15">
      <c r="A32" s="104"/>
      <c r="B32" s="104"/>
      <c r="C32" s="104"/>
      <c r="D32" s="104"/>
      <c r="E32" s="104"/>
      <c r="F32" s="104"/>
      <c r="G32" s="104"/>
    </row>
    <row r="33" spans="1:7" x14ac:dyDescent="0.15">
      <c r="A33" s="104"/>
      <c r="B33" s="104"/>
      <c r="C33" s="104"/>
      <c r="D33" s="104"/>
      <c r="E33" s="104"/>
      <c r="F33" s="104"/>
      <c r="G33" s="104"/>
    </row>
    <row r="34" spans="1:7" x14ac:dyDescent="0.15">
      <c r="A34" s="104"/>
      <c r="B34" s="104"/>
      <c r="C34" s="104"/>
      <c r="D34" s="104"/>
      <c r="E34" s="104"/>
      <c r="F34" s="104"/>
      <c r="G34" s="104"/>
    </row>
    <row r="35" spans="1:7" x14ac:dyDescent="0.15">
      <c r="B35" s="104"/>
      <c r="C35" s="104"/>
      <c r="D35" s="104"/>
      <c r="E35" s="104"/>
      <c r="F35" s="104"/>
      <c r="G35" s="104"/>
    </row>
    <row r="36" spans="1:7" x14ac:dyDescent="0.15">
      <c r="B36" s="104"/>
      <c r="C36" s="104"/>
      <c r="D36" s="104"/>
      <c r="E36" s="104"/>
      <c r="F36" s="104"/>
      <c r="G36" s="104"/>
    </row>
    <row r="37" spans="1:7" x14ac:dyDescent="0.15">
      <c r="B37" s="104"/>
      <c r="C37" s="104"/>
      <c r="D37" s="104"/>
      <c r="E37" s="104"/>
      <c r="F37" s="104"/>
      <c r="G37" s="104"/>
    </row>
    <row r="38" spans="1:7" x14ac:dyDescent="0.15">
      <c r="B38" s="104"/>
      <c r="C38" s="104"/>
      <c r="D38" s="104"/>
      <c r="E38" s="104"/>
      <c r="F38" s="104"/>
      <c r="G38" s="104"/>
    </row>
    <row r="39" spans="1:7" x14ac:dyDescent="0.15">
      <c r="B39" s="104"/>
      <c r="C39" s="104"/>
      <c r="D39" s="104"/>
      <c r="E39" s="104"/>
      <c r="F39" s="104"/>
      <c r="G39" s="104"/>
    </row>
    <row r="40" spans="1:7" x14ac:dyDescent="0.15">
      <c r="B40" s="104"/>
      <c r="C40" s="104"/>
      <c r="D40" s="104"/>
      <c r="E40" s="104"/>
      <c r="F40" s="104"/>
      <c r="G40" s="104"/>
    </row>
    <row r="41" spans="1:7" x14ac:dyDescent="0.15">
      <c r="A41" s="104"/>
      <c r="B41" s="104"/>
      <c r="C41" s="104"/>
      <c r="D41" s="104"/>
      <c r="E41" s="104"/>
      <c r="F41" s="104"/>
      <c r="G41" s="104"/>
    </row>
    <row r="42" spans="1:7" x14ac:dyDescent="0.15">
      <c r="A42" s="104"/>
      <c r="B42" s="104"/>
      <c r="C42" s="104"/>
      <c r="D42" s="104"/>
      <c r="E42" s="104"/>
      <c r="F42" s="104"/>
      <c r="G42" s="104"/>
    </row>
    <row r="43" spans="1:7" x14ac:dyDescent="0.15">
      <c r="A43" s="104"/>
      <c r="B43" s="104"/>
      <c r="C43" s="104"/>
      <c r="D43" s="104"/>
      <c r="E43" s="104"/>
      <c r="F43" s="104"/>
      <c r="G43" s="104"/>
    </row>
    <row r="44" spans="1:7" x14ac:dyDescent="0.15">
      <c r="A44" s="104"/>
      <c r="B44" s="104"/>
      <c r="C44" s="104"/>
      <c r="D44" s="104"/>
      <c r="E44" s="104"/>
      <c r="F44" s="104"/>
      <c r="G44" s="104"/>
    </row>
    <row r="45" spans="1:7" x14ac:dyDescent="0.15">
      <c r="A45" s="104"/>
      <c r="B45" s="104"/>
      <c r="C45" s="104"/>
      <c r="D45" s="104"/>
      <c r="E45" s="104"/>
      <c r="F45" s="104"/>
      <c r="G45" s="104"/>
    </row>
    <row r="46" spans="1:7" x14ac:dyDescent="0.15">
      <c r="A46" s="104"/>
      <c r="B46" s="104"/>
      <c r="C46" s="104"/>
      <c r="D46" s="104"/>
      <c r="E46" s="104"/>
      <c r="F46" s="104"/>
      <c r="G46" s="104"/>
    </row>
    <row r="47" spans="1:7" x14ac:dyDescent="0.15">
      <c r="A47" s="104"/>
      <c r="B47" s="104"/>
      <c r="C47" s="104"/>
      <c r="D47" s="104"/>
      <c r="E47" s="104"/>
      <c r="F47" s="104"/>
      <c r="G47" s="104"/>
    </row>
    <row r="48" spans="1:7" x14ac:dyDescent="0.15">
      <c r="A48" s="104"/>
      <c r="B48" s="104"/>
      <c r="C48" s="104"/>
      <c r="D48" s="104"/>
      <c r="E48" s="104"/>
      <c r="F48" s="104"/>
      <c r="G48" s="104"/>
    </row>
    <row r="49" spans="1:7" x14ac:dyDescent="0.15">
      <c r="A49" s="104"/>
      <c r="B49" s="104"/>
      <c r="C49" s="104"/>
      <c r="D49" s="104"/>
      <c r="E49" s="104"/>
      <c r="F49" s="104"/>
      <c r="G49" s="104"/>
    </row>
    <row r="50" spans="1:7" x14ac:dyDescent="0.15">
      <c r="A50" s="104"/>
      <c r="B50" s="104"/>
      <c r="C50" s="104"/>
      <c r="D50" s="104"/>
      <c r="E50" s="104"/>
      <c r="F50" s="104"/>
      <c r="G50" s="104"/>
    </row>
    <row r="51" spans="1:7" x14ac:dyDescent="0.15">
      <c r="A51" s="104"/>
      <c r="B51" s="104"/>
      <c r="C51" s="104"/>
      <c r="D51" s="104"/>
      <c r="E51" s="104"/>
      <c r="F51" s="104"/>
      <c r="G51" s="104"/>
    </row>
    <row r="52" spans="1:7" x14ac:dyDescent="0.15">
      <c r="A52" s="104"/>
      <c r="B52" s="104"/>
      <c r="C52" s="104"/>
      <c r="D52" s="104"/>
      <c r="E52" s="104"/>
      <c r="F52" s="104"/>
      <c r="G52" s="104"/>
    </row>
    <row r="53" spans="1:7" x14ac:dyDescent="0.15">
      <c r="A53" s="104"/>
      <c r="B53" s="104"/>
      <c r="C53" s="104"/>
      <c r="D53" s="104"/>
      <c r="E53" s="104"/>
      <c r="F53" s="104"/>
      <c r="G53" s="104"/>
    </row>
    <row r="54" spans="1:7" x14ac:dyDescent="0.15">
      <c r="A54" s="104"/>
      <c r="B54" s="104"/>
      <c r="C54" s="104"/>
      <c r="D54" s="104"/>
      <c r="E54" s="104"/>
      <c r="F54" s="104"/>
      <c r="G54" s="104"/>
    </row>
    <row r="55" spans="1:7" x14ac:dyDescent="0.15">
      <c r="A55" s="104"/>
      <c r="B55" s="104"/>
      <c r="C55" s="104"/>
      <c r="D55" s="104"/>
      <c r="E55" s="104"/>
      <c r="F55" s="104"/>
      <c r="G55" s="104"/>
    </row>
    <row r="56" spans="1:7" x14ac:dyDescent="0.15">
      <c r="A56" s="104"/>
      <c r="B56" s="104"/>
      <c r="C56" s="104"/>
      <c r="D56" s="104"/>
      <c r="E56" s="104"/>
      <c r="F56" s="104"/>
      <c r="G56" s="104"/>
    </row>
    <row r="57" spans="1:7" x14ac:dyDescent="0.15">
      <c r="A57" s="104"/>
      <c r="B57" s="104"/>
      <c r="C57" s="104"/>
      <c r="D57" s="104"/>
      <c r="E57" s="104"/>
      <c r="F57" s="104"/>
      <c r="G57" s="104"/>
    </row>
    <row r="58" spans="1:7" x14ac:dyDescent="0.15">
      <c r="A58" s="104"/>
      <c r="B58" s="104"/>
      <c r="C58" s="104"/>
      <c r="D58" s="104"/>
      <c r="E58" s="104"/>
      <c r="F58" s="104"/>
      <c r="G58" s="104"/>
    </row>
    <row r="59" spans="1:7" x14ac:dyDescent="0.15">
      <c r="A59" s="104"/>
      <c r="B59" s="104"/>
      <c r="C59" s="104"/>
      <c r="D59" s="104"/>
      <c r="E59" s="104"/>
      <c r="F59" s="104"/>
      <c r="G59" s="104"/>
    </row>
    <row r="60" spans="1:7" x14ac:dyDescent="0.15">
      <c r="A60" s="104"/>
      <c r="B60" s="104"/>
      <c r="C60" s="104"/>
      <c r="D60" s="104"/>
      <c r="E60" s="104"/>
      <c r="F60" s="104"/>
      <c r="G60" s="104"/>
    </row>
    <row r="61" spans="1:7" x14ac:dyDescent="0.15">
      <c r="A61" s="104"/>
      <c r="B61" s="104"/>
      <c r="C61" s="104"/>
      <c r="D61" s="104"/>
      <c r="E61" s="104"/>
      <c r="F61" s="104"/>
      <c r="G61" s="104"/>
    </row>
    <row r="62" spans="1:7" x14ac:dyDescent="0.15">
      <c r="A62" s="104"/>
      <c r="B62" s="104"/>
      <c r="C62" s="104"/>
      <c r="D62" s="104"/>
      <c r="E62" s="104"/>
      <c r="F62" s="104"/>
      <c r="G62" s="104"/>
    </row>
    <row r="63" spans="1:7" x14ac:dyDescent="0.15">
      <c r="A63" s="104"/>
      <c r="B63" s="104"/>
      <c r="C63" s="104"/>
      <c r="D63" s="104"/>
      <c r="E63" s="104"/>
      <c r="F63" s="104"/>
      <c r="G63" s="104"/>
    </row>
    <row r="64" spans="1:7" x14ac:dyDescent="0.15">
      <c r="A64" s="104"/>
      <c r="B64" s="104"/>
      <c r="C64" s="104"/>
      <c r="D64" s="104"/>
      <c r="E64" s="104"/>
      <c r="F64" s="104"/>
      <c r="G64" s="104"/>
    </row>
    <row r="65" spans="1:7" x14ac:dyDescent="0.15">
      <c r="A65" s="104"/>
      <c r="B65" s="104"/>
      <c r="C65" s="104"/>
      <c r="D65" s="104"/>
      <c r="E65" s="104"/>
      <c r="F65" s="104"/>
      <c r="G65" s="104"/>
    </row>
    <row r="66" spans="1:7" x14ac:dyDescent="0.15">
      <c r="A66" s="104"/>
      <c r="B66" s="104"/>
      <c r="C66" s="104"/>
      <c r="D66" s="104"/>
      <c r="E66" s="104"/>
      <c r="F66" s="104"/>
      <c r="G66" s="104"/>
    </row>
    <row r="67" spans="1:7" x14ac:dyDescent="0.15">
      <c r="A67" s="104"/>
      <c r="B67" s="104"/>
      <c r="C67" s="104"/>
      <c r="D67" s="104"/>
      <c r="E67" s="104"/>
      <c r="F67" s="104"/>
      <c r="G67" s="104"/>
    </row>
    <row r="68" spans="1:7" x14ac:dyDescent="0.15">
      <c r="A68" s="104"/>
      <c r="B68" s="104"/>
      <c r="C68" s="104"/>
      <c r="D68" s="104"/>
      <c r="E68" s="104"/>
      <c r="F68" s="104"/>
      <c r="G68" s="104"/>
    </row>
    <row r="69" spans="1:7" x14ac:dyDescent="0.15">
      <c r="A69" s="104"/>
      <c r="B69" s="104"/>
      <c r="C69" s="104"/>
      <c r="D69" s="104"/>
      <c r="E69" s="104"/>
      <c r="F69" s="104"/>
      <c r="G69" s="104"/>
    </row>
    <row r="70" spans="1:7" x14ac:dyDescent="0.15">
      <c r="A70" s="104"/>
      <c r="B70" s="104"/>
      <c r="C70" s="104"/>
      <c r="D70" s="104"/>
      <c r="E70" s="104"/>
      <c r="F70" s="104"/>
      <c r="G70" s="104"/>
    </row>
    <row r="71" spans="1:7" x14ac:dyDescent="0.15">
      <c r="A71" s="104"/>
      <c r="B71" s="104"/>
      <c r="C71" s="104"/>
      <c r="D71" s="104"/>
      <c r="E71" s="104"/>
      <c r="F71" s="104"/>
      <c r="G71" s="104"/>
    </row>
    <row r="72" spans="1:7" x14ac:dyDescent="0.15">
      <c r="A72" s="104"/>
      <c r="B72" s="104"/>
      <c r="C72" s="104"/>
      <c r="D72" s="104"/>
      <c r="E72" s="104"/>
      <c r="F72" s="104"/>
      <c r="G72" s="104"/>
    </row>
    <row r="73" spans="1:7" x14ac:dyDescent="0.15">
      <c r="A73" s="104"/>
      <c r="B73" s="104"/>
      <c r="C73" s="104"/>
      <c r="D73" s="104"/>
      <c r="E73" s="104"/>
      <c r="F73" s="104"/>
      <c r="G73" s="104"/>
    </row>
    <row r="74" spans="1:7" x14ac:dyDescent="0.15">
      <c r="A74" s="104"/>
      <c r="B74" s="104"/>
      <c r="C74" s="104"/>
      <c r="D74" s="104"/>
      <c r="E74" s="104"/>
      <c r="F74" s="104"/>
      <c r="G74" s="104"/>
    </row>
    <row r="75" spans="1:7" x14ac:dyDescent="0.15">
      <c r="A75" s="104"/>
      <c r="B75" s="104"/>
      <c r="C75" s="104"/>
      <c r="D75" s="104"/>
      <c r="E75" s="104"/>
      <c r="F75" s="104"/>
      <c r="G75" s="104"/>
    </row>
    <row r="76" spans="1:7" x14ac:dyDescent="0.15">
      <c r="A76" s="104"/>
      <c r="B76" s="104"/>
      <c r="C76" s="104"/>
      <c r="D76" s="104"/>
      <c r="E76" s="104"/>
      <c r="F76" s="104"/>
      <c r="G76" s="104"/>
    </row>
    <row r="77" spans="1:7" x14ac:dyDescent="0.15">
      <c r="A77" s="104"/>
      <c r="B77" s="104"/>
      <c r="C77" s="104"/>
      <c r="D77" s="104"/>
      <c r="E77" s="104"/>
      <c r="F77" s="104"/>
      <c r="G77" s="104"/>
    </row>
    <row r="78" spans="1:7" x14ac:dyDescent="0.15">
      <c r="A78" s="104"/>
      <c r="B78" s="104"/>
      <c r="C78" s="104"/>
      <c r="D78" s="104"/>
      <c r="E78" s="104"/>
      <c r="F78" s="104"/>
      <c r="G78" s="104"/>
    </row>
    <row r="79" spans="1:7" x14ac:dyDescent="0.15">
      <c r="A79" s="104"/>
      <c r="B79" s="104"/>
      <c r="C79" s="104"/>
      <c r="D79" s="104"/>
      <c r="E79" s="104"/>
      <c r="F79" s="104"/>
      <c r="G79" s="104"/>
    </row>
    <row r="80" spans="1:7" x14ac:dyDescent="0.15">
      <c r="A80" s="104"/>
      <c r="B80" s="104"/>
      <c r="C80" s="104"/>
      <c r="D80" s="104"/>
      <c r="E80" s="104"/>
      <c r="F80" s="104"/>
      <c r="G80" s="104"/>
    </row>
    <row r="81" spans="1:7" x14ac:dyDescent="0.15">
      <c r="A81" s="104"/>
      <c r="B81" s="104"/>
      <c r="C81" s="104"/>
      <c r="D81" s="104"/>
      <c r="E81" s="104"/>
      <c r="F81" s="104"/>
      <c r="G81" s="104"/>
    </row>
    <row r="82" spans="1:7" x14ac:dyDescent="0.15">
      <c r="A82" s="104"/>
      <c r="B82" s="104"/>
      <c r="C82" s="104"/>
      <c r="D82" s="104"/>
      <c r="E82" s="104"/>
      <c r="F82" s="104"/>
      <c r="G82" s="104"/>
    </row>
    <row r="83" spans="1:7" x14ac:dyDescent="0.15">
      <c r="A83" s="104"/>
      <c r="B83" s="104"/>
      <c r="C83" s="104"/>
      <c r="D83" s="104"/>
      <c r="E83" s="104"/>
      <c r="F83" s="104"/>
      <c r="G83" s="104"/>
    </row>
    <row r="84" spans="1:7" x14ac:dyDescent="0.15">
      <c r="A84" s="104"/>
      <c r="B84" s="104"/>
      <c r="C84" s="104"/>
      <c r="D84" s="104"/>
      <c r="E84" s="104"/>
      <c r="F84" s="104"/>
      <c r="G84" s="104"/>
    </row>
    <row r="85" spans="1:7" x14ac:dyDescent="0.15">
      <c r="A85" s="104"/>
      <c r="B85" s="104"/>
      <c r="C85" s="104"/>
      <c r="D85" s="104"/>
      <c r="E85" s="104"/>
      <c r="F85" s="104"/>
      <c r="G85" s="104"/>
    </row>
    <row r="86" spans="1:7" x14ac:dyDescent="0.15">
      <c r="A86" s="104"/>
      <c r="B86" s="104"/>
      <c r="C86" s="104"/>
      <c r="D86" s="104"/>
      <c r="E86" s="104"/>
      <c r="F86" s="104"/>
      <c r="G86" s="104"/>
    </row>
    <row r="87" spans="1:7" x14ac:dyDescent="0.15">
      <c r="A87" s="104"/>
      <c r="B87" s="104"/>
      <c r="C87" s="104"/>
      <c r="D87" s="104"/>
      <c r="E87" s="104"/>
      <c r="F87" s="104"/>
      <c r="G87" s="104"/>
    </row>
    <row r="88" spans="1:7" x14ac:dyDescent="0.15">
      <c r="A88" s="104"/>
      <c r="B88" s="104"/>
      <c r="C88" s="104"/>
      <c r="D88" s="104"/>
      <c r="E88" s="104"/>
      <c r="F88" s="104"/>
      <c r="G88" s="104"/>
    </row>
    <row r="89" spans="1:7" x14ac:dyDescent="0.15">
      <c r="A89" s="104"/>
      <c r="B89" s="104"/>
      <c r="C89" s="104"/>
      <c r="D89" s="104"/>
      <c r="E89" s="104"/>
      <c r="F89" s="104"/>
      <c r="G89" s="104"/>
    </row>
    <row r="90" spans="1:7" x14ac:dyDescent="0.15">
      <c r="A90" s="104"/>
      <c r="B90" s="104"/>
      <c r="C90" s="104"/>
      <c r="D90" s="104"/>
      <c r="E90" s="104"/>
      <c r="F90" s="104"/>
      <c r="G90" s="104"/>
    </row>
    <row r="91" spans="1:7" x14ac:dyDescent="0.15">
      <c r="A91" s="104"/>
      <c r="B91" s="104"/>
      <c r="C91" s="104"/>
      <c r="D91" s="104"/>
      <c r="E91" s="104"/>
      <c r="F91" s="104"/>
      <c r="G91" s="104"/>
    </row>
    <row r="92" spans="1:7" x14ac:dyDescent="0.15">
      <c r="A92" s="104"/>
      <c r="B92" s="104"/>
      <c r="C92" s="104"/>
      <c r="D92" s="104"/>
      <c r="E92" s="104"/>
      <c r="F92" s="104"/>
      <c r="G92" s="104"/>
    </row>
    <row r="93" spans="1:7" x14ac:dyDescent="0.15">
      <c r="A93" s="104"/>
      <c r="B93" s="104"/>
      <c r="C93" s="104"/>
      <c r="D93" s="104"/>
      <c r="E93" s="104"/>
      <c r="F93" s="104"/>
      <c r="G93" s="104"/>
    </row>
    <row r="94" spans="1:7" x14ac:dyDescent="0.15">
      <c r="A94" s="104"/>
      <c r="B94" s="104"/>
      <c r="C94" s="104"/>
      <c r="D94" s="104"/>
      <c r="E94" s="104"/>
      <c r="F94" s="104"/>
      <c r="G94" s="104"/>
    </row>
    <row r="95" spans="1:7" x14ac:dyDescent="0.15">
      <c r="A95" s="104"/>
      <c r="B95" s="104"/>
      <c r="C95" s="104"/>
      <c r="D95" s="104"/>
      <c r="E95" s="104"/>
      <c r="F95" s="104"/>
      <c r="G95" s="104"/>
    </row>
    <row r="96" spans="1:7" x14ac:dyDescent="0.15">
      <c r="A96" s="104"/>
      <c r="B96" s="104"/>
      <c r="C96" s="104"/>
      <c r="D96" s="104"/>
      <c r="E96" s="104"/>
      <c r="F96" s="104"/>
      <c r="G96" s="104"/>
    </row>
    <row r="97" spans="1:7" x14ac:dyDescent="0.15">
      <c r="A97" s="104"/>
      <c r="B97" s="104"/>
      <c r="C97" s="104"/>
      <c r="D97" s="104"/>
      <c r="E97" s="104"/>
      <c r="F97" s="104"/>
      <c r="G97" s="104"/>
    </row>
    <row r="98" spans="1:7" x14ac:dyDescent="0.15">
      <c r="A98" s="104"/>
      <c r="B98" s="104"/>
      <c r="C98" s="104"/>
      <c r="D98" s="104"/>
      <c r="E98" s="104"/>
      <c r="F98" s="104"/>
      <c r="G98" s="104"/>
    </row>
    <row r="99" spans="1:7" x14ac:dyDescent="0.15">
      <c r="A99" s="104"/>
      <c r="B99" s="104"/>
      <c r="C99" s="104"/>
      <c r="D99" s="104"/>
      <c r="E99" s="104"/>
      <c r="F99" s="104"/>
      <c r="G99" s="104"/>
    </row>
    <row r="100" spans="1:7" x14ac:dyDescent="0.15">
      <c r="A100" s="104"/>
      <c r="B100" s="104"/>
      <c r="C100" s="104"/>
      <c r="D100" s="104"/>
      <c r="E100" s="104"/>
      <c r="F100" s="104"/>
      <c r="G100" s="104"/>
    </row>
    <row r="101" spans="1:7" x14ac:dyDescent="0.15">
      <c r="A101" s="104"/>
      <c r="B101" s="104"/>
      <c r="C101" s="104"/>
      <c r="D101" s="104"/>
      <c r="E101" s="104"/>
      <c r="F101" s="104"/>
      <c r="G101" s="104"/>
    </row>
    <row r="102" spans="1:7" x14ac:dyDescent="0.15">
      <c r="A102" s="104"/>
      <c r="B102" s="104"/>
      <c r="C102" s="104"/>
      <c r="D102" s="104"/>
      <c r="E102" s="104"/>
      <c r="F102" s="104"/>
      <c r="G102" s="104"/>
    </row>
    <row r="103" spans="1:7" x14ac:dyDescent="0.15">
      <c r="A103" s="104"/>
      <c r="B103" s="104"/>
      <c r="C103" s="104"/>
      <c r="D103" s="104"/>
      <c r="E103" s="104"/>
      <c r="F103" s="104"/>
      <c r="G103" s="104"/>
    </row>
    <row r="104" spans="1:7" x14ac:dyDescent="0.15">
      <c r="A104" s="104"/>
      <c r="B104" s="104"/>
      <c r="C104" s="104"/>
      <c r="D104" s="104"/>
      <c r="E104" s="104"/>
      <c r="F104" s="104"/>
      <c r="G104" s="104"/>
    </row>
    <row r="105" spans="1:7" x14ac:dyDescent="0.15">
      <c r="A105" s="104"/>
      <c r="B105" s="104"/>
      <c r="C105" s="104"/>
      <c r="D105" s="104"/>
      <c r="E105" s="104"/>
      <c r="F105" s="104"/>
      <c r="G105" s="104"/>
    </row>
    <row r="106" spans="1:7" x14ac:dyDescent="0.15">
      <c r="A106" s="104"/>
      <c r="B106" s="104"/>
      <c r="C106" s="104"/>
      <c r="D106" s="104"/>
      <c r="E106" s="104"/>
      <c r="F106" s="104"/>
      <c r="G106" s="104"/>
    </row>
    <row r="107" spans="1:7" x14ac:dyDescent="0.15">
      <c r="A107" s="104"/>
      <c r="B107" s="104"/>
      <c r="C107" s="104"/>
      <c r="D107" s="104"/>
      <c r="E107" s="104"/>
      <c r="F107" s="104"/>
      <c r="G107" s="104"/>
    </row>
    <row r="108" spans="1:7" x14ac:dyDescent="0.15">
      <c r="A108" s="104"/>
      <c r="B108" s="104"/>
      <c r="C108" s="104"/>
      <c r="D108" s="104"/>
      <c r="E108" s="104"/>
      <c r="F108" s="104"/>
      <c r="G108" s="104"/>
    </row>
    <row r="109" spans="1:7" x14ac:dyDescent="0.15">
      <c r="A109" s="104"/>
      <c r="B109" s="104"/>
      <c r="C109" s="104"/>
      <c r="D109" s="104"/>
      <c r="E109" s="104"/>
      <c r="F109" s="104"/>
      <c r="G109" s="104"/>
    </row>
    <row r="110" spans="1:7" x14ac:dyDescent="0.15">
      <c r="A110" s="104"/>
      <c r="B110" s="104"/>
      <c r="C110" s="104"/>
      <c r="D110" s="104"/>
      <c r="E110" s="104"/>
      <c r="F110" s="104"/>
      <c r="G110" s="104"/>
    </row>
    <row r="111" spans="1:7" x14ac:dyDescent="0.15">
      <c r="A111" s="104"/>
      <c r="B111" s="104"/>
      <c r="C111" s="104"/>
      <c r="D111" s="104"/>
      <c r="E111" s="104"/>
      <c r="F111" s="104"/>
      <c r="G111" s="104"/>
    </row>
    <row r="112" spans="1:7" x14ac:dyDescent="0.15">
      <c r="A112" s="104"/>
      <c r="B112" s="104"/>
      <c r="C112" s="104"/>
      <c r="D112" s="104"/>
      <c r="E112" s="104"/>
      <c r="F112" s="104"/>
      <c r="G112" s="104"/>
    </row>
    <row r="113" spans="1:7" x14ac:dyDescent="0.15">
      <c r="A113" s="104"/>
      <c r="B113" s="104"/>
      <c r="C113" s="104"/>
      <c r="D113" s="104"/>
      <c r="E113" s="104"/>
      <c r="F113" s="104"/>
      <c r="G113" s="104"/>
    </row>
    <row r="114" spans="1:7" x14ac:dyDescent="0.15">
      <c r="A114" s="104"/>
      <c r="B114" s="104"/>
      <c r="C114" s="104"/>
      <c r="D114" s="104"/>
      <c r="E114" s="104"/>
      <c r="F114" s="104"/>
      <c r="G114" s="104"/>
    </row>
    <row r="115" spans="1:7" x14ac:dyDescent="0.15">
      <c r="A115" s="104"/>
      <c r="B115" s="104"/>
      <c r="C115" s="104"/>
      <c r="D115" s="104"/>
      <c r="E115" s="104"/>
      <c r="F115" s="104"/>
      <c r="G115" s="104"/>
    </row>
    <row r="116" spans="1:7" x14ac:dyDescent="0.15">
      <c r="A116" s="104"/>
      <c r="B116" s="104"/>
      <c r="C116" s="104"/>
      <c r="D116" s="104"/>
      <c r="E116" s="104"/>
      <c r="F116" s="104"/>
      <c r="G116" s="104"/>
    </row>
    <row r="117" spans="1:7" x14ac:dyDescent="0.15">
      <c r="A117" s="104"/>
      <c r="B117" s="104"/>
      <c r="C117" s="104"/>
      <c r="D117" s="104"/>
      <c r="E117" s="104"/>
      <c r="F117" s="104"/>
      <c r="G117" s="104"/>
    </row>
    <row r="118" spans="1:7" x14ac:dyDescent="0.15">
      <c r="A118" s="104"/>
      <c r="B118" s="104"/>
      <c r="C118" s="104"/>
      <c r="D118" s="104"/>
      <c r="E118" s="104"/>
      <c r="F118" s="104"/>
      <c r="G118" s="104"/>
    </row>
    <row r="119" spans="1:7" x14ac:dyDescent="0.15">
      <c r="A119" s="104"/>
      <c r="B119" s="104"/>
      <c r="C119" s="104"/>
      <c r="D119" s="104"/>
      <c r="E119" s="104"/>
      <c r="F119" s="104"/>
      <c r="G119" s="104"/>
    </row>
    <row r="120" spans="1:7" x14ac:dyDescent="0.15">
      <c r="A120" s="104"/>
      <c r="B120" s="104"/>
      <c r="C120" s="104"/>
      <c r="D120" s="104"/>
      <c r="E120" s="104"/>
      <c r="F120" s="104"/>
      <c r="G120" s="104"/>
    </row>
    <row r="121" spans="1:7" x14ac:dyDescent="0.15">
      <c r="A121" s="104"/>
      <c r="B121" s="104"/>
      <c r="C121" s="104"/>
      <c r="D121" s="104"/>
      <c r="E121" s="104"/>
      <c r="F121" s="104"/>
      <c r="G121" s="104"/>
    </row>
    <row r="122" spans="1:7" x14ac:dyDescent="0.15">
      <c r="A122" s="104"/>
      <c r="B122" s="104"/>
      <c r="C122" s="104"/>
      <c r="D122" s="104"/>
      <c r="E122" s="104"/>
      <c r="F122" s="104"/>
      <c r="G122" s="104"/>
    </row>
    <row r="123" spans="1:7" x14ac:dyDescent="0.15">
      <c r="A123" s="104"/>
      <c r="B123" s="104"/>
      <c r="C123" s="104"/>
      <c r="D123" s="104"/>
      <c r="E123" s="104"/>
      <c r="F123" s="104"/>
      <c r="G123" s="104"/>
    </row>
    <row r="124" spans="1:7" x14ac:dyDescent="0.15">
      <c r="A124" s="104"/>
      <c r="B124" s="104"/>
      <c r="C124" s="104"/>
      <c r="D124" s="104"/>
      <c r="E124" s="104"/>
      <c r="F124" s="104"/>
      <c r="G124" s="104"/>
    </row>
    <row r="125" spans="1:7" x14ac:dyDescent="0.15">
      <c r="A125" s="104"/>
      <c r="B125" s="104"/>
      <c r="C125" s="104"/>
      <c r="D125" s="104"/>
      <c r="E125" s="104"/>
      <c r="F125" s="104"/>
      <c r="G125" s="104"/>
    </row>
    <row r="126" spans="1:7" x14ac:dyDescent="0.15">
      <c r="A126" s="104"/>
      <c r="B126" s="104"/>
      <c r="C126" s="104"/>
      <c r="D126" s="104"/>
      <c r="E126" s="104"/>
      <c r="F126" s="104"/>
      <c r="G126" s="104"/>
    </row>
    <row r="127" spans="1:7" x14ac:dyDescent="0.15">
      <c r="A127" s="104"/>
      <c r="B127" s="104"/>
      <c r="C127" s="104"/>
      <c r="D127" s="104"/>
      <c r="E127" s="104"/>
      <c r="F127" s="104"/>
      <c r="G127" s="104"/>
    </row>
    <row r="128" spans="1:7" x14ac:dyDescent="0.15">
      <c r="A128" s="104"/>
      <c r="B128" s="104"/>
      <c r="C128" s="104"/>
      <c r="D128" s="104"/>
      <c r="E128" s="104"/>
      <c r="F128" s="104"/>
      <c r="G128" s="104"/>
    </row>
    <row r="129" spans="1:7" x14ac:dyDescent="0.15">
      <c r="A129" s="104"/>
      <c r="B129" s="104"/>
      <c r="C129" s="104"/>
      <c r="D129" s="104"/>
      <c r="E129" s="104"/>
      <c r="F129" s="104"/>
      <c r="G129" s="104"/>
    </row>
    <row r="130" spans="1:7" x14ac:dyDescent="0.15">
      <c r="A130" s="104"/>
      <c r="B130" s="104"/>
      <c r="C130" s="104"/>
      <c r="D130" s="104"/>
      <c r="E130" s="104"/>
      <c r="F130" s="104"/>
      <c r="G130" s="104"/>
    </row>
    <row r="131" spans="1:7" x14ac:dyDescent="0.15">
      <c r="A131" s="104"/>
      <c r="B131" s="104"/>
      <c r="C131" s="104"/>
      <c r="D131" s="104"/>
      <c r="E131" s="104"/>
      <c r="F131" s="104"/>
      <c r="G131" s="104"/>
    </row>
    <row r="132" spans="1:7" x14ac:dyDescent="0.15">
      <c r="A132" s="104"/>
      <c r="B132" s="104"/>
      <c r="C132" s="104"/>
      <c r="D132" s="104"/>
      <c r="E132" s="104"/>
      <c r="F132" s="104"/>
      <c r="G132" s="104"/>
    </row>
    <row r="133" spans="1:7" x14ac:dyDescent="0.15">
      <c r="A133" s="104"/>
      <c r="B133" s="104"/>
      <c r="C133" s="104"/>
      <c r="D133" s="104"/>
      <c r="E133" s="104"/>
      <c r="F133" s="104"/>
      <c r="G133" s="104"/>
    </row>
    <row r="134" spans="1:7" x14ac:dyDescent="0.15">
      <c r="A134" s="104"/>
      <c r="B134" s="104"/>
      <c r="C134" s="104"/>
      <c r="D134" s="104"/>
      <c r="E134" s="104"/>
      <c r="F134" s="104"/>
      <c r="G134" s="104"/>
    </row>
    <row r="135" spans="1:7" x14ac:dyDescent="0.15">
      <c r="A135" s="104"/>
      <c r="B135" s="104"/>
      <c r="C135" s="104"/>
      <c r="D135" s="104"/>
      <c r="E135" s="104"/>
      <c r="F135" s="104"/>
      <c r="G135" s="104"/>
    </row>
    <row r="136" spans="1:7" x14ac:dyDescent="0.15">
      <c r="A136" s="104"/>
      <c r="B136" s="104"/>
      <c r="C136" s="104"/>
      <c r="D136" s="104"/>
      <c r="E136" s="104"/>
      <c r="F136" s="104"/>
      <c r="G136" s="104"/>
    </row>
    <row r="137" spans="1:7" x14ac:dyDescent="0.15">
      <c r="A137" s="104"/>
      <c r="B137" s="104"/>
      <c r="C137" s="104"/>
      <c r="D137" s="104"/>
      <c r="E137" s="104"/>
      <c r="F137" s="104"/>
      <c r="G137" s="104"/>
    </row>
    <row r="138" spans="1:7" x14ac:dyDescent="0.15">
      <c r="A138" s="104"/>
      <c r="B138" s="104"/>
      <c r="C138" s="104"/>
      <c r="D138" s="104"/>
      <c r="E138" s="104"/>
      <c r="F138" s="104"/>
      <c r="G138" s="104"/>
    </row>
    <row r="139" spans="1:7" x14ac:dyDescent="0.15">
      <c r="A139" s="104"/>
      <c r="B139" s="104"/>
      <c r="C139" s="104"/>
      <c r="D139" s="104"/>
      <c r="E139" s="104"/>
      <c r="F139" s="104"/>
      <c r="G139" s="104"/>
    </row>
    <row r="140" spans="1:7" x14ac:dyDescent="0.15">
      <c r="A140" s="104"/>
      <c r="B140" s="104"/>
      <c r="C140" s="104"/>
      <c r="D140" s="104"/>
      <c r="E140" s="104"/>
      <c r="F140" s="104"/>
      <c r="G140" s="104"/>
    </row>
    <row r="141" spans="1:7" x14ac:dyDescent="0.15">
      <c r="A141" s="104"/>
      <c r="B141" s="104"/>
      <c r="C141" s="104"/>
      <c r="D141" s="104"/>
      <c r="E141" s="104"/>
      <c r="F141" s="104"/>
      <c r="G141" s="104"/>
    </row>
    <row r="142" spans="1:7" x14ac:dyDescent="0.15">
      <c r="A142" s="104"/>
      <c r="B142" s="104"/>
      <c r="C142" s="104"/>
      <c r="D142" s="104"/>
      <c r="E142" s="104"/>
      <c r="F142" s="104"/>
      <c r="G142" s="104"/>
    </row>
    <row r="143" spans="1:7" x14ac:dyDescent="0.15">
      <c r="A143" s="104"/>
      <c r="B143" s="104"/>
      <c r="C143" s="104"/>
      <c r="D143" s="104"/>
      <c r="E143" s="104"/>
      <c r="F143" s="104"/>
      <c r="G143" s="104"/>
    </row>
    <row r="144" spans="1:7" x14ac:dyDescent="0.15">
      <c r="A144" s="104"/>
      <c r="B144" s="104"/>
      <c r="C144" s="104"/>
      <c r="D144" s="104"/>
      <c r="E144" s="104"/>
      <c r="F144" s="104"/>
      <c r="G144" s="104"/>
    </row>
    <row r="145" spans="1:7" x14ac:dyDescent="0.15">
      <c r="A145" s="104"/>
      <c r="B145" s="104"/>
      <c r="C145" s="104"/>
      <c r="D145" s="104"/>
      <c r="E145" s="104"/>
      <c r="F145" s="104"/>
      <c r="G145" s="104"/>
    </row>
    <row r="146" spans="1:7" x14ac:dyDescent="0.15">
      <c r="A146" s="104"/>
      <c r="B146" s="104"/>
      <c r="C146" s="104"/>
      <c r="D146" s="104"/>
      <c r="E146" s="104"/>
      <c r="F146" s="104"/>
      <c r="G146" s="104"/>
    </row>
    <row r="147" spans="1:7" x14ac:dyDescent="0.15">
      <c r="A147" s="104"/>
      <c r="B147" s="104"/>
      <c r="C147" s="104"/>
      <c r="D147" s="104"/>
      <c r="E147" s="104"/>
      <c r="F147" s="104"/>
      <c r="G147" s="104"/>
    </row>
    <row r="148" spans="1:7" x14ac:dyDescent="0.15">
      <c r="A148" s="104"/>
      <c r="B148" s="104"/>
      <c r="C148" s="104"/>
      <c r="D148" s="104"/>
      <c r="E148" s="104"/>
      <c r="F148" s="104"/>
      <c r="G148" s="104"/>
    </row>
    <row r="149" spans="1:7" x14ac:dyDescent="0.15">
      <c r="A149" s="104"/>
      <c r="B149" s="104"/>
      <c r="C149" s="104"/>
      <c r="D149" s="104"/>
      <c r="E149" s="104"/>
      <c r="F149" s="104"/>
      <c r="G149" s="104"/>
    </row>
    <row r="150" spans="1:7" x14ac:dyDescent="0.15">
      <c r="A150" s="104"/>
      <c r="B150" s="104"/>
      <c r="C150" s="104"/>
      <c r="D150" s="104"/>
      <c r="E150" s="104"/>
      <c r="F150" s="104"/>
      <c r="G150" s="104"/>
    </row>
    <row r="151" spans="1:7" x14ac:dyDescent="0.15">
      <c r="A151" s="104"/>
      <c r="B151" s="104"/>
      <c r="C151" s="104"/>
      <c r="D151" s="104"/>
      <c r="E151" s="104"/>
      <c r="F151" s="104"/>
      <c r="G151" s="104"/>
    </row>
    <row r="152" spans="1:7" x14ac:dyDescent="0.15">
      <c r="A152" s="104"/>
      <c r="B152" s="104"/>
      <c r="C152" s="104"/>
      <c r="D152" s="104"/>
      <c r="E152" s="104"/>
      <c r="F152" s="104"/>
      <c r="G152" s="104"/>
    </row>
    <row r="153" spans="1:7" x14ac:dyDescent="0.15">
      <c r="A153" s="104"/>
      <c r="B153" s="104"/>
      <c r="C153" s="104"/>
      <c r="D153" s="104"/>
      <c r="E153" s="104"/>
      <c r="F153" s="104"/>
      <c r="G153" s="104"/>
    </row>
    <row r="154" spans="1:7" x14ac:dyDescent="0.15">
      <c r="A154" s="104"/>
      <c r="B154" s="104"/>
      <c r="C154" s="104"/>
      <c r="D154" s="104"/>
      <c r="E154" s="104"/>
      <c r="F154" s="104"/>
      <c r="G154" s="104"/>
    </row>
    <row r="155" spans="1:7" x14ac:dyDescent="0.15">
      <c r="A155" s="104"/>
      <c r="B155" s="104"/>
      <c r="C155" s="104"/>
      <c r="D155" s="104"/>
      <c r="E155" s="104"/>
      <c r="F155" s="104"/>
      <c r="G155" s="104"/>
    </row>
    <row r="156" spans="1:7" x14ac:dyDescent="0.15">
      <c r="A156" s="104"/>
      <c r="B156" s="104"/>
      <c r="C156" s="104"/>
      <c r="D156" s="104"/>
      <c r="E156" s="104"/>
      <c r="F156" s="104"/>
      <c r="G156" s="104"/>
    </row>
    <row r="157" spans="1:7" x14ac:dyDescent="0.15">
      <c r="A157" s="104"/>
      <c r="B157" s="104"/>
      <c r="C157" s="104"/>
      <c r="D157" s="104"/>
      <c r="E157" s="104"/>
      <c r="F157" s="104"/>
      <c r="G157" s="104"/>
    </row>
    <row r="158" spans="1:7" x14ac:dyDescent="0.15">
      <c r="A158" s="104"/>
      <c r="B158" s="104"/>
      <c r="C158" s="104"/>
      <c r="D158" s="104"/>
      <c r="E158" s="104"/>
      <c r="F158" s="104"/>
      <c r="G158" s="104"/>
    </row>
    <row r="159" spans="1:7" x14ac:dyDescent="0.15">
      <c r="A159" s="104"/>
      <c r="B159" s="104"/>
      <c r="C159" s="104"/>
      <c r="D159" s="104"/>
      <c r="E159" s="104"/>
      <c r="F159" s="104"/>
      <c r="G159" s="104"/>
    </row>
    <row r="160" spans="1:7" x14ac:dyDescent="0.15">
      <c r="A160" s="104"/>
      <c r="B160" s="104"/>
      <c r="C160" s="104"/>
      <c r="D160" s="104"/>
      <c r="E160" s="104"/>
      <c r="F160" s="104"/>
      <c r="G160" s="104"/>
    </row>
    <row r="161" spans="1:7" x14ac:dyDescent="0.15">
      <c r="A161" s="104"/>
      <c r="B161" s="104"/>
      <c r="C161" s="104"/>
      <c r="D161" s="104"/>
      <c r="E161" s="104"/>
      <c r="F161" s="104"/>
      <c r="G161" s="104"/>
    </row>
    <row r="162" spans="1:7" x14ac:dyDescent="0.15">
      <c r="A162" s="104"/>
      <c r="B162" s="104"/>
      <c r="C162" s="104"/>
      <c r="D162" s="104"/>
      <c r="E162" s="104"/>
      <c r="F162" s="104"/>
      <c r="G162" s="104"/>
    </row>
    <row r="163" spans="1:7" x14ac:dyDescent="0.15">
      <c r="A163" s="104"/>
      <c r="B163" s="104"/>
      <c r="C163" s="104"/>
      <c r="D163" s="104"/>
      <c r="E163" s="104"/>
      <c r="F163" s="104"/>
      <c r="G163" s="104"/>
    </row>
    <row r="164" spans="1:7" x14ac:dyDescent="0.15">
      <c r="A164" s="104"/>
      <c r="B164" s="104"/>
      <c r="C164" s="104"/>
      <c r="D164" s="104"/>
      <c r="E164" s="104"/>
      <c r="F164" s="104"/>
      <c r="G164" s="104"/>
    </row>
    <row r="165" spans="1:7" x14ac:dyDescent="0.15">
      <c r="A165" s="104"/>
      <c r="B165" s="104"/>
      <c r="C165" s="104"/>
      <c r="D165" s="104"/>
      <c r="E165" s="104"/>
      <c r="F165" s="104"/>
      <c r="G165" s="104"/>
    </row>
    <row r="166" spans="1:7" x14ac:dyDescent="0.15">
      <c r="A166" s="104"/>
      <c r="B166" s="104"/>
      <c r="C166" s="104"/>
      <c r="D166" s="104"/>
      <c r="E166" s="104"/>
      <c r="F166" s="104"/>
      <c r="G166" s="104"/>
    </row>
    <row r="167" spans="1:7" x14ac:dyDescent="0.15">
      <c r="A167" s="104"/>
      <c r="B167" s="104"/>
      <c r="C167" s="104"/>
      <c r="D167" s="104"/>
      <c r="E167" s="104"/>
      <c r="F167" s="104"/>
      <c r="G167" s="104"/>
    </row>
    <row r="168" spans="1:7" x14ac:dyDescent="0.15">
      <c r="A168" s="104"/>
      <c r="B168" s="104"/>
      <c r="C168" s="104"/>
      <c r="D168" s="104"/>
      <c r="E168" s="104"/>
      <c r="F168" s="104"/>
      <c r="G168" s="104"/>
    </row>
    <row r="169" spans="1:7" x14ac:dyDescent="0.15">
      <c r="A169" s="104"/>
      <c r="B169" s="104"/>
      <c r="C169" s="104"/>
      <c r="D169" s="104"/>
      <c r="E169" s="104"/>
      <c r="F169" s="104"/>
      <c r="G169" s="104"/>
    </row>
    <row r="170" spans="1:7" x14ac:dyDescent="0.15">
      <c r="A170" s="104"/>
      <c r="B170" s="104"/>
      <c r="C170" s="104"/>
      <c r="D170" s="104"/>
      <c r="E170" s="104"/>
      <c r="F170" s="104"/>
      <c r="G170" s="104"/>
    </row>
    <row r="171" spans="1:7" x14ac:dyDescent="0.15">
      <c r="A171" s="104"/>
      <c r="B171" s="104"/>
      <c r="C171" s="104"/>
      <c r="D171" s="104"/>
      <c r="E171" s="104"/>
      <c r="F171" s="104"/>
      <c r="G171" s="104"/>
    </row>
    <row r="172" spans="1:7" x14ac:dyDescent="0.15">
      <c r="A172" s="104"/>
      <c r="B172" s="104"/>
      <c r="C172" s="104"/>
      <c r="D172" s="104"/>
      <c r="E172" s="104"/>
      <c r="F172" s="104"/>
      <c r="G172" s="104"/>
    </row>
    <row r="173" spans="1:7" x14ac:dyDescent="0.15">
      <c r="A173" s="104"/>
      <c r="B173" s="104"/>
      <c r="C173" s="104"/>
      <c r="D173" s="104"/>
      <c r="E173" s="104"/>
      <c r="F173" s="104"/>
      <c r="G173" s="104"/>
    </row>
    <row r="174" spans="1:7" x14ac:dyDescent="0.15">
      <c r="A174" s="104"/>
      <c r="B174" s="104"/>
      <c r="C174" s="104"/>
      <c r="D174" s="104"/>
      <c r="E174" s="104"/>
      <c r="F174" s="104"/>
      <c r="G174" s="104"/>
    </row>
    <row r="175" spans="1:7" x14ac:dyDescent="0.15">
      <c r="A175" s="104"/>
      <c r="B175" s="104"/>
      <c r="C175" s="104"/>
      <c r="D175" s="104"/>
      <c r="E175" s="104"/>
      <c r="F175" s="104"/>
      <c r="G175" s="104"/>
    </row>
    <row r="176" spans="1:7" x14ac:dyDescent="0.15">
      <c r="A176" s="104"/>
      <c r="B176" s="104"/>
      <c r="C176" s="104"/>
      <c r="D176" s="104"/>
      <c r="E176" s="104"/>
      <c r="F176" s="104"/>
      <c r="G176" s="104"/>
    </row>
    <row r="177" spans="1:7" x14ac:dyDescent="0.15">
      <c r="A177" s="104"/>
      <c r="B177" s="104"/>
      <c r="C177" s="104"/>
      <c r="D177" s="104"/>
      <c r="E177" s="104"/>
      <c r="F177" s="104"/>
      <c r="G177" s="104"/>
    </row>
    <row r="178" spans="1:7" x14ac:dyDescent="0.15">
      <c r="A178" s="104"/>
      <c r="B178" s="104"/>
      <c r="C178" s="104"/>
      <c r="D178" s="104"/>
      <c r="E178" s="104"/>
      <c r="F178" s="104"/>
      <c r="G178" s="104"/>
    </row>
    <row r="179" spans="1:7" x14ac:dyDescent="0.15">
      <c r="A179" s="104"/>
      <c r="B179" s="104"/>
      <c r="C179" s="104"/>
      <c r="D179" s="104"/>
      <c r="E179" s="104"/>
      <c r="F179" s="104"/>
      <c r="G179" s="104"/>
    </row>
    <row r="180" spans="1:7" x14ac:dyDescent="0.15">
      <c r="A180" s="104"/>
      <c r="B180" s="104"/>
      <c r="C180" s="104"/>
      <c r="D180" s="104"/>
      <c r="E180" s="104"/>
      <c r="F180" s="104"/>
      <c r="G180" s="104"/>
    </row>
    <row r="181" spans="1:7" x14ac:dyDescent="0.15">
      <c r="A181" s="104"/>
      <c r="B181" s="104"/>
      <c r="C181" s="104"/>
      <c r="D181" s="104"/>
      <c r="E181" s="104"/>
      <c r="F181" s="104"/>
      <c r="G181" s="104"/>
    </row>
    <row r="182" spans="1:7" x14ac:dyDescent="0.15">
      <c r="A182" s="104"/>
      <c r="B182" s="104"/>
      <c r="C182" s="104"/>
      <c r="D182" s="104"/>
      <c r="E182" s="104"/>
      <c r="F182" s="104"/>
      <c r="G182" s="104"/>
    </row>
    <row r="183" spans="1:7" x14ac:dyDescent="0.15">
      <c r="A183" s="104"/>
      <c r="B183" s="104"/>
      <c r="C183" s="104"/>
      <c r="D183" s="104"/>
      <c r="E183" s="104"/>
      <c r="F183" s="104"/>
      <c r="G183" s="104"/>
    </row>
    <row r="184" spans="1:7" x14ac:dyDescent="0.15">
      <c r="A184" s="104"/>
      <c r="B184" s="104"/>
      <c r="C184" s="104"/>
      <c r="D184" s="104"/>
      <c r="E184" s="104"/>
      <c r="F184" s="104"/>
      <c r="G184" s="104"/>
    </row>
    <row r="185" spans="1:7" x14ac:dyDescent="0.15">
      <c r="A185" s="104"/>
      <c r="B185" s="104"/>
      <c r="C185" s="104"/>
      <c r="D185" s="104"/>
      <c r="E185" s="104"/>
      <c r="F185" s="104"/>
      <c r="G185" s="104"/>
    </row>
    <row r="186" spans="1:7" x14ac:dyDescent="0.15">
      <c r="A186" s="104"/>
      <c r="B186" s="104"/>
      <c r="C186" s="104"/>
      <c r="D186" s="104"/>
      <c r="E186" s="104"/>
      <c r="F186" s="104"/>
      <c r="G186" s="104"/>
    </row>
    <row r="187" spans="1:7" x14ac:dyDescent="0.15">
      <c r="A187" s="104"/>
      <c r="B187" s="104"/>
      <c r="C187" s="104"/>
      <c r="D187" s="104"/>
      <c r="E187" s="104"/>
      <c r="F187" s="104"/>
      <c r="G187" s="104"/>
    </row>
    <row r="188" spans="1:7" x14ac:dyDescent="0.15">
      <c r="A188" s="104"/>
      <c r="B188" s="104"/>
      <c r="C188" s="104"/>
      <c r="D188" s="104"/>
      <c r="E188" s="104"/>
      <c r="F188" s="104"/>
      <c r="G188" s="104"/>
    </row>
    <row r="189" spans="1:7" x14ac:dyDescent="0.15">
      <c r="A189" s="104"/>
      <c r="B189" s="104"/>
      <c r="C189" s="104"/>
      <c r="D189" s="104"/>
      <c r="E189" s="104"/>
      <c r="F189" s="104"/>
      <c r="G189" s="104"/>
    </row>
    <row r="190" spans="1:7" x14ac:dyDescent="0.15">
      <c r="A190" s="104"/>
      <c r="B190" s="104"/>
      <c r="C190" s="104"/>
      <c r="D190" s="104"/>
      <c r="E190" s="104"/>
      <c r="F190" s="104"/>
      <c r="G190" s="104"/>
    </row>
    <row r="191" spans="1:7" x14ac:dyDescent="0.15">
      <c r="A191" s="104"/>
      <c r="B191" s="104"/>
      <c r="C191" s="104"/>
      <c r="D191" s="104"/>
      <c r="E191" s="104"/>
      <c r="F191" s="104"/>
      <c r="G191" s="104"/>
    </row>
    <row r="192" spans="1:7" x14ac:dyDescent="0.15">
      <c r="A192" s="104"/>
      <c r="B192" s="104"/>
      <c r="C192" s="104"/>
      <c r="D192" s="104"/>
      <c r="E192" s="104"/>
      <c r="F192" s="104"/>
      <c r="G192" s="104"/>
    </row>
    <row r="193" spans="1:7" x14ac:dyDescent="0.15">
      <c r="A193" s="104"/>
      <c r="B193" s="104"/>
      <c r="C193" s="104"/>
      <c r="D193" s="104"/>
      <c r="E193" s="104"/>
      <c r="F193" s="104"/>
      <c r="G193" s="104"/>
    </row>
    <row r="194" spans="1:7" x14ac:dyDescent="0.15">
      <c r="A194" s="104"/>
      <c r="B194" s="104"/>
      <c r="C194" s="104"/>
      <c r="D194" s="104"/>
      <c r="E194" s="104"/>
      <c r="F194" s="104"/>
      <c r="G194" s="104"/>
    </row>
    <row r="195" spans="1:7" x14ac:dyDescent="0.15">
      <c r="A195" s="104"/>
      <c r="B195" s="104"/>
      <c r="C195" s="104"/>
      <c r="D195" s="104"/>
      <c r="E195" s="104"/>
      <c r="F195" s="104"/>
      <c r="G195" s="104"/>
    </row>
    <row r="196" spans="1:7" x14ac:dyDescent="0.15">
      <c r="A196" s="104"/>
      <c r="B196" s="104"/>
      <c r="C196" s="104"/>
      <c r="D196" s="104"/>
      <c r="E196" s="104"/>
      <c r="F196" s="104"/>
      <c r="G196" s="104"/>
    </row>
    <row r="197" spans="1:7" x14ac:dyDescent="0.15">
      <c r="A197" s="104"/>
      <c r="B197" s="104"/>
      <c r="C197" s="104"/>
      <c r="D197" s="104"/>
      <c r="E197" s="104"/>
      <c r="F197" s="104"/>
      <c r="G197" s="104"/>
    </row>
    <row r="198" spans="1:7" x14ac:dyDescent="0.15">
      <c r="A198" s="104"/>
      <c r="B198" s="104"/>
      <c r="C198" s="104"/>
      <c r="D198" s="104"/>
      <c r="E198" s="104"/>
      <c r="F198" s="104"/>
      <c r="G198" s="104"/>
    </row>
    <row r="199" spans="1:7" x14ac:dyDescent="0.15">
      <c r="A199" s="104"/>
      <c r="B199" s="104"/>
      <c r="C199" s="104"/>
      <c r="D199" s="104"/>
      <c r="E199" s="104"/>
      <c r="F199" s="104"/>
      <c r="G199" s="104"/>
    </row>
    <row r="200" spans="1:7" x14ac:dyDescent="0.15">
      <c r="A200" s="104"/>
      <c r="B200" s="104"/>
      <c r="C200" s="104"/>
      <c r="D200" s="104"/>
      <c r="E200" s="104"/>
      <c r="F200" s="104"/>
      <c r="G200" s="104"/>
    </row>
    <row r="201" spans="1:7" x14ac:dyDescent="0.15">
      <c r="A201" s="104"/>
      <c r="B201" s="104"/>
      <c r="C201" s="104"/>
      <c r="D201" s="104"/>
      <c r="E201" s="104"/>
      <c r="F201" s="104"/>
      <c r="G201" s="104"/>
    </row>
    <row r="202" spans="1:7" x14ac:dyDescent="0.15">
      <c r="A202" s="104"/>
      <c r="B202" s="104"/>
      <c r="C202" s="104"/>
      <c r="D202" s="104"/>
      <c r="E202" s="104"/>
      <c r="F202" s="104"/>
      <c r="G202" s="104"/>
    </row>
    <row r="203" spans="1:7" x14ac:dyDescent="0.15">
      <c r="A203" s="104"/>
      <c r="B203" s="104"/>
      <c r="C203" s="104"/>
      <c r="D203" s="104"/>
      <c r="E203" s="104"/>
      <c r="F203" s="104"/>
      <c r="G203" s="104"/>
    </row>
    <row r="204" spans="1:7" x14ac:dyDescent="0.15">
      <c r="A204" s="104"/>
      <c r="B204" s="104"/>
      <c r="C204" s="104"/>
      <c r="D204" s="104"/>
      <c r="E204" s="104"/>
      <c r="F204" s="104"/>
      <c r="G204" s="104"/>
    </row>
    <row r="205" spans="1:7" x14ac:dyDescent="0.15">
      <c r="A205" s="104"/>
      <c r="B205" s="104"/>
      <c r="C205" s="104"/>
      <c r="D205" s="104"/>
      <c r="E205" s="104"/>
      <c r="F205" s="104"/>
      <c r="G205" s="104"/>
    </row>
    <row r="206" spans="1:7" x14ac:dyDescent="0.15">
      <c r="A206" s="104"/>
      <c r="B206" s="104"/>
      <c r="C206" s="104"/>
      <c r="D206" s="104"/>
      <c r="E206" s="104"/>
      <c r="F206" s="104"/>
      <c r="G206" s="104"/>
    </row>
    <row r="207" spans="1:7" x14ac:dyDescent="0.15">
      <c r="A207" s="104"/>
      <c r="B207" s="104"/>
      <c r="C207" s="104"/>
      <c r="D207" s="104"/>
      <c r="E207" s="104"/>
      <c r="F207" s="104"/>
      <c r="G207" s="104"/>
    </row>
    <row r="208" spans="1:7" x14ac:dyDescent="0.15">
      <c r="A208" s="104"/>
      <c r="B208" s="104"/>
      <c r="C208" s="104"/>
      <c r="D208" s="104"/>
      <c r="E208" s="104"/>
      <c r="F208" s="104"/>
      <c r="G208" s="104"/>
    </row>
    <row r="209" spans="1:7" x14ac:dyDescent="0.15">
      <c r="A209" s="104"/>
      <c r="B209" s="104"/>
      <c r="C209" s="104"/>
      <c r="D209" s="104"/>
      <c r="E209" s="104"/>
      <c r="F209" s="104"/>
      <c r="G209" s="104"/>
    </row>
    <row r="210" spans="1:7" x14ac:dyDescent="0.15">
      <c r="A210" s="104"/>
      <c r="B210" s="104"/>
      <c r="C210" s="104"/>
      <c r="D210" s="104"/>
      <c r="E210" s="104"/>
      <c r="F210" s="104"/>
      <c r="G210" s="104"/>
    </row>
    <row r="211" spans="1:7" x14ac:dyDescent="0.15">
      <c r="A211" s="104"/>
      <c r="B211" s="104"/>
      <c r="C211" s="104"/>
      <c r="D211" s="104"/>
      <c r="E211" s="104"/>
      <c r="F211" s="104"/>
      <c r="G211" s="104"/>
    </row>
    <row r="212" spans="1:7" x14ac:dyDescent="0.15">
      <c r="A212" s="104"/>
      <c r="B212" s="104"/>
      <c r="C212" s="104"/>
      <c r="D212" s="104"/>
      <c r="E212" s="104"/>
      <c r="F212" s="104"/>
      <c r="G212" s="104"/>
    </row>
    <row r="213" spans="1:7" x14ac:dyDescent="0.15">
      <c r="A213" s="104"/>
      <c r="B213" s="104"/>
      <c r="C213" s="104"/>
      <c r="D213" s="104"/>
      <c r="E213" s="104"/>
      <c r="F213" s="104"/>
      <c r="G213" s="104"/>
    </row>
    <row r="214" spans="1:7" x14ac:dyDescent="0.15">
      <c r="A214" s="104"/>
      <c r="B214" s="104"/>
      <c r="C214" s="104"/>
      <c r="D214" s="104"/>
      <c r="E214" s="104"/>
      <c r="F214" s="104"/>
      <c r="G214" s="104"/>
    </row>
    <row r="215" spans="1:7" x14ac:dyDescent="0.15">
      <c r="A215" s="104"/>
      <c r="B215" s="104"/>
      <c r="C215" s="104"/>
      <c r="D215" s="104"/>
      <c r="E215" s="104"/>
      <c r="F215" s="104"/>
      <c r="G215" s="104"/>
    </row>
    <row r="216" spans="1:7" x14ac:dyDescent="0.15">
      <c r="A216" s="104"/>
      <c r="B216" s="104"/>
      <c r="C216" s="104"/>
      <c r="D216" s="104"/>
      <c r="E216" s="104"/>
      <c r="F216" s="104"/>
      <c r="G216" s="104"/>
    </row>
    <row r="217" spans="1:7" x14ac:dyDescent="0.15">
      <c r="A217" s="104"/>
      <c r="B217" s="104"/>
      <c r="C217" s="104"/>
      <c r="D217" s="104"/>
      <c r="E217" s="104"/>
      <c r="F217" s="104"/>
      <c r="G217" s="104"/>
    </row>
    <row r="218" spans="1:7" x14ac:dyDescent="0.15">
      <c r="A218" s="104"/>
      <c r="B218" s="104"/>
      <c r="C218" s="104"/>
      <c r="D218" s="104"/>
      <c r="E218" s="104"/>
      <c r="F218" s="104"/>
      <c r="G218" s="104"/>
    </row>
    <row r="219" spans="1:7" x14ac:dyDescent="0.15">
      <c r="A219" s="104"/>
      <c r="B219" s="104"/>
      <c r="C219" s="104"/>
      <c r="D219" s="104"/>
      <c r="E219" s="104"/>
      <c r="F219" s="104"/>
      <c r="G219" s="104"/>
    </row>
    <row r="220" spans="1:7" x14ac:dyDescent="0.15">
      <c r="A220" s="104"/>
      <c r="B220" s="104"/>
      <c r="C220" s="104"/>
      <c r="D220" s="104"/>
      <c r="E220" s="104"/>
      <c r="F220" s="104"/>
      <c r="G220" s="104"/>
    </row>
    <row r="221" spans="1:7" x14ac:dyDescent="0.15">
      <c r="A221" s="104"/>
      <c r="B221" s="104"/>
      <c r="C221" s="104"/>
      <c r="D221" s="104"/>
      <c r="E221" s="104"/>
      <c r="F221" s="104"/>
      <c r="G221" s="104"/>
    </row>
    <row r="222" spans="1:7" x14ac:dyDescent="0.15">
      <c r="A222" s="104"/>
      <c r="B222" s="104"/>
      <c r="C222" s="104"/>
      <c r="D222" s="104"/>
      <c r="E222" s="104"/>
      <c r="F222" s="104"/>
      <c r="G222" s="104"/>
    </row>
    <row r="223" spans="1:7" x14ac:dyDescent="0.15">
      <c r="A223" s="104"/>
      <c r="B223" s="104"/>
      <c r="C223" s="104"/>
      <c r="D223" s="104"/>
      <c r="E223" s="104"/>
      <c r="F223" s="104"/>
      <c r="G223" s="104"/>
    </row>
    <row r="224" spans="1:7" x14ac:dyDescent="0.15">
      <c r="A224" s="104"/>
      <c r="B224" s="104"/>
      <c r="C224" s="104"/>
      <c r="D224" s="104"/>
      <c r="E224" s="104"/>
      <c r="F224" s="104"/>
      <c r="G224" s="104"/>
    </row>
    <row r="225" spans="1:7" x14ac:dyDescent="0.15">
      <c r="A225" s="104"/>
      <c r="B225" s="104"/>
      <c r="C225" s="104"/>
      <c r="D225" s="104"/>
      <c r="E225" s="104"/>
      <c r="F225" s="104"/>
      <c r="G225" s="104"/>
    </row>
    <row r="226" spans="1:7" x14ac:dyDescent="0.15">
      <c r="A226" s="104"/>
      <c r="B226" s="104"/>
      <c r="C226" s="104"/>
      <c r="D226" s="104"/>
      <c r="E226" s="104"/>
      <c r="F226" s="104"/>
      <c r="G226" s="104"/>
    </row>
    <row r="227" spans="1:7" x14ac:dyDescent="0.15">
      <c r="A227" s="104"/>
      <c r="B227" s="104"/>
      <c r="C227" s="104"/>
      <c r="D227" s="104"/>
      <c r="E227" s="104"/>
      <c r="F227" s="104"/>
      <c r="G227" s="104"/>
    </row>
    <row r="228" spans="1:7" x14ac:dyDescent="0.15">
      <c r="A228" s="104"/>
      <c r="B228" s="104"/>
      <c r="C228" s="104"/>
      <c r="D228" s="104"/>
      <c r="E228" s="104"/>
      <c r="F228" s="104"/>
      <c r="G228" s="104"/>
    </row>
    <row r="229" spans="1:7" x14ac:dyDescent="0.15">
      <c r="A229" s="104"/>
      <c r="B229" s="104"/>
      <c r="C229" s="104"/>
      <c r="D229" s="104"/>
      <c r="E229" s="104"/>
      <c r="F229" s="104"/>
      <c r="G229" s="104"/>
    </row>
    <row r="230" spans="1:7" x14ac:dyDescent="0.15">
      <c r="A230" s="104"/>
      <c r="B230" s="104"/>
      <c r="C230" s="104"/>
      <c r="D230" s="104"/>
      <c r="E230" s="104"/>
      <c r="F230" s="104"/>
      <c r="G230" s="104"/>
    </row>
    <row r="231" spans="1:7" x14ac:dyDescent="0.15">
      <c r="A231" s="104"/>
      <c r="B231" s="104"/>
      <c r="C231" s="104"/>
      <c r="D231" s="104"/>
      <c r="E231" s="104"/>
      <c r="F231" s="104"/>
      <c r="G231" s="104"/>
    </row>
    <row r="232" spans="1:7" x14ac:dyDescent="0.15">
      <c r="A232" s="104"/>
      <c r="B232" s="104"/>
      <c r="C232" s="104"/>
      <c r="D232" s="104"/>
      <c r="E232" s="104"/>
      <c r="F232" s="104"/>
      <c r="G232" s="104"/>
    </row>
    <row r="233" spans="1:7" x14ac:dyDescent="0.15">
      <c r="A233" s="104"/>
      <c r="B233" s="104"/>
      <c r="C233" s="104"/>
      <c r="D233" s="104"/>
      <c r="E233" s="104"/>
      <c r="F233" s="104"/>
      <c r="G233" s="104"/>
    </row>
    <row r="234" spans="1:7" x14ac:dyDescent="0.15">
      <c r="A234" s="104"/>
      <c r="B234" s="104"/>
      <c r="C234" s="104"/>
      <c r="D234" s="104"/>
      <c r="E234" s="104"/>
      <c r="F234" s="104"/>
      <c r="G234" s="104"/>
    </row>
    <row r="235" spans="1:7" x14ac:dyDescent="0.15">
      <c r="A235" s="104"/>
      <c r="B235" s="104"/>
      <c r="C235" s="104"/>
      <c r="D235" s="104"/>
      <c r="E235" s="104"/>
      <c r="F235" s="104"/>
      <c r="G235" s="104"/>
    </row>
    <row r="236" spans="1:7" x14ac:dyDescent="0.15">
      <c r="A236" s="104"/>
      <c r="B236" s="104"/>
      <c r="C236" s="104"/>
      <c r="D236" s="104"/>
      <c r="E236" s="104"/>
      <c r="F236" s="104"/>
      <c r="G236" s="104"/>
    </row>
    <row r="237" spans="1:7" x14ac:dyDescent="0.15">
      <c r="A237" s="104"/>
      <c r="B237" s="104"/>
      <c r="C237" s="104"/>
      <c r="D237" s="104"/>
      <c r="E237" s="104"/>
      <c r="F237" s="104"/>
      <c r="G237" s="104"/>
    </row>
    <row r="238" spans="1:7" x14ac:dyDescent="0.15">
      <c r="A238" s="104"/>
      <c r="B238" s="104"/>
      <c r="C238" s="104"/>
      <c r="D238" s="104"/>
      <c r="E238" s="104"/>
      <c r="F238" s="104"/>
      <c r="G238" s="104"/>
    </row>
    <row r="239" spans="1:7" x14ac:dyDescent="0.15">
      <c r="A239" s="104"/>
      <c r="B239" s="104"/>
      <c r="C239" s="104"/>
      <c r="D239" s="104"/>
      <c r="E239" s="104"/>
      <c r="F239" s="104"/>
      <c r="G239" s="104"/>
    </row>
    <row r="240" spans="1:7" x14ac:dyDescent="0.15">
      <c r="A240" s="104"/>
      <c r="B240" s="104"/>
      <c r="C240" s="104"/>
      <c r="D240" s="104"/>
      <c r="E240" s="104"/>
      <c r="F240" s="104"/>
      <c r="G240" s="104"/>
    </row>
    <row r="241" spans="1:7" x14ac:dyDescent="0.15">
      <c r="A241" s="104"/>
      <c r="B241" s="104"/>
      <c r="C241" s="104"/>
      <c r="D241" s="104"/>
      <c r="E241" s="104"/>
      <c r="F241" s="104"/>
      <c r="G241" s="104"/>
    </row>
    <row r="242" spans="1:7" x14ac:dyDescent="0.15">
      <c r="A242" s="104"/>
      <c r="B242" s="104"/>
      <c r="C242" s="104"/>
      <c r="D242" s="104"/>
      <c r="E242" s="104"/>
      <c r="F242" s="104"/>
      <c r="G242" s="104"/>
    </row>
    <row r="243" spans="1:7" x14ac:dyDescent="0.15">
      <c r="A243" s="104"/>
      <c r="B243" s="104"/>
      <c r="C243" s="104"/>
      <c r="D243" s="104"/>
      <c r="E243" s="104"/>
      <c r="F243" s="104"/>
      <c r="G243" s="104"/>
    </row>
    <row r="244" spans="1:7" x14ac:dyDescent="0.15">
      <c r="A244" s="104"/>
      <c r="B244" s="104"/>
      <c r="C244" s="104"/>
      <c r="D244" s="104"/>
      <c r="E244" s="104"/>
      <c r="F244" s="104"/>
      <c r="G244" s="104"/>
    </row>
    <row r="245" spans="1:7" x14ac:dyDescent="0.15">
      <c r="A245" s="104"/>
      <c r="B245" s="104"/>
      <c r="C245" s="104"/>
      <c r="D245" s="104"/>
      <c r="E245" s="104"/>
      <c r="F245" s="104"/>
      <c r="G245" s="104"/>
    </row>
    <row r="246" spans="1:7" x14ac:dyDescent="0.15">
      <c r="A246" s="104"/>
      <c r="B246" s="104"/>
      <c r="C246" s="104"/>
      <c r="D246" s="104"/>
      <c r="E246" s="104"/>
      <c r="F246" s="104"/>
      <c r="G246" s="104"/>
    </row>
    <row r="247" spans="1:7" x14ac:dyDescent="0.15">
      <c r="A247" s="104"/>
      <c r="B247" s="104"/>
      <c r="C247" s="104"/>
      <c r="D247" s="104"/>
      <c r="E247" s="104"/>
      <c r="F247" s="104"/>
      <c r="G247" s="104"/>
    </row>
    <row r="248" spans="1:7" x14ac:dyDescent="0.15">
      <c r="A248" s="104"/>
      <c r="B248" s="104"/>
      <c r="C248" s="104"/>
      <c r="D248" s="104"/>
      <c r="E248" s="104"/>
      <c r="F248" s="104"/>
      <c r="G248" s="104"/>
    </row>
    <row r="249" spans="1:7" x14ac:dyDescent="0.15">
      <c r="A249" s="104"/>
      <c r="B249" s="104"/>
      <c r="C249" s="104"/>
      <c r="D249" s="104"/>
      <c r="E249" s="104"/>
      <c r="F249" s="104"/>
      <c r="G249" s="104"/>
    </row>
    <row r="250" spans="1:7" x14ac:dyDescent="0.15">
      <c r="A250" s="104"/>
      <c r="B250" s="104"/>
      <c r="C250" s="104"/>
      <c r="D250" s="104"/>
      <c r="E250" s="104"/>
      <c r="F250" s="104"/>
      <c r="G250" s="104"/>
    </row>
    <row r="251" spans="1:7" x14ac:dyDescent="0.15">
      <c r="A251" s="104"/>
      <c r="B251" s="104"/>
      <c r="C251" s="104"/>
      <c r="D251" s="104"/>
      <c r="E251" s="104"/>
      <c r="F251" s="104"/>
      <c r="G251" s="104"/>
    </row>
    <row r="252" spans="1:7" x14ac:dyDescent="0.15">
      <c r="A252" s="104"/>
      <c r="B252" s="104"/>
      <c r="C252" s="104"/>
      <c r="D252" s="104"/>
      <c r="E252" s="104"/>
      <c r="F252" s="104"/>
      <c r="G252" s="104"/>
    </row>
    <row r="253" spans="1:7" x14ac:dyDescent="0.15">
      <c r="A253" s="104"/>
      <c r="B253" s="104"/>
      <c r="C253" s="104"/>
      <c r="D253" s="104"/>
      <c r="E253" s="104"/>
      <c r="F253" s="104"/>
      <c r="G253" s="104"/>
    </row>
    <row r="254" spans="1:7" x14ac:dyDescent="0.15">
      <c r="A254" s="104"/>
      <c r="B254" s="104"/>
      <c r="C254" s="104"/>
      <c r="D254" s="104"/>
      <c r="E254" s="104"/>
      <c r="F254" s="104"/>
      <c r="G254" s="104"/>
    </row>
    <row r="255" spans="1:7" x14ac:dyDescent="0.15">
      <c r="A255" s="104"/>
      <c r="B255" s="104"/>
      <c r="C255" s="104"/>
      <c r="D255" s="104"/>
      <c r="E255" s="104"/>
      <c r="F255" s="104"/>
      <c r="G255" s="104"/>
    </row>
    <row r="256" spans="1:7" x14ac:dyDescent="0.15">
      <c r="A256" s="104"/>
      <c r="B256" s="104"/>
      <c r="C256" s="104"/>
      <c r="D256" s="104"/>
      <c r="E256" s="104"/>
      <c r="F256" s="104"/>
      <c r="G256" s="104"/>
    </row>
    <row r="257" spans="1:7" x14ac:dyDescent="0.15">
      <c r="A257" s="104"/>
      <c r="B257" s="104"/>
      <c r="C257" s="104"/>
      <c r="D257" s="104"/>
      <c r="E257" s="104"/>
      <c r="F257" s="104"/>
      <c r="G257" s="104"/>
    </row>
    <row r="258" spans="1:7" x14ac:dyDescent="0.15">
      <c r="A258" s="104"/>
      <c r="B258" s="104"/>
      <c r="C258" s="104"/>
      <c r="D258" s="104"/>
      <c r="E258" s="104"/>
      <c r="F258" s="104"/>
      <c r="G258" s="104"/>
    </row>
    <row r="259" spans="1:7" x14ac:dyDescent="0.15">
      <c r="A259" s="104"/>
      <c r="B259" s="104"/>
      <c r="C259" s="104"/>
      <c r="D259" s="104"/>
      <c r="E259" s="104"/>
      <c r="F259" s="104"/>
      <c r="G259" s="104"/>
    </row>
    <row r="260" spans="1:7" x14ac:dyDescent="0.15">
      <c r="A260" s="104"/>
      <c r="B260" s="104"/>
      <c r="C260" s="104"/>
      <c r="D260" s="104"/>
      <c r="E260" s="104"/>
      <c r="F260" s="104"/>
      <c r="G260" s="104"/>
    </row>
    <row r="261" spans="1:7" x14ac:dyDescent="0.15">
      <c r="A261" s="104"/>
      <c r="B261" s="104"/>
      <c r="C261" s="104"/>
      <c r="D261" s="104"/>
      <c r="E261" s="104"/>
      <c r="F261" s="104"/>
      <c r="G261" s="104"/>
    </row>
    <row r="262" spans="1:7" x14ac:dyDescent="0.15">
      <c r="A262" s="104"/>
      <c r="B262" s="104"/>
      <c r="C262" s="104"/>
      <c r="D262" s="104"/>
      <c r="E262" s="104"/>
      <c r="F262" s="104"/>
      <c r="G262" s="104"/>
    </row>
    <row r="263" spans="1:7" x14ac:dyDescent="0.15">
      <c r="A263" s="104"/>
      <c r="B263" s="104"/>
      <c r="C263" s="104"/>
      <c r="D263" s="104"/>
      <c r="E263" s="104"/>
      <c r="F263" s="104"/>
      <c r="G263" s="104"/>
    </row>
    <row r="264" spans="1:7" x14ac:dyDescent="0.15">
      <c r="A264" s="104"/>
      <c r="B264" s="104"/>
      <c r="C264" s="104"/>
      <c r="D264" s="104"/>
      <c r="E264" s="104"/>
      <c r="F264" s="104"/>
      <c r="G264" s="104"/>
    </row>
    <row r="265" spans="1:7" x14ac:dyDescent="0.15">
      <c r="A265" s="104"/>
      <c r="B265" s="104"/>
      <c r="C265" s="104"/>
      <c r="D265" s="104"/>
      <c r="E265" s="104"/>
      <c r="F265" s="104"/>
      <c r="G265" s="104"/>
    </row>
    <row r="266" spans="1:7" x14ac:dyDescent="0.15">
      <c r="A266" s="104"/>
      <c r="B266" s="104"/>
      <c r="C266" s="104"/>
      <c r="D266" s="104"/>
      <c r="E266" s="104"/>
      <c r="F266" s="104"/>
      <c r="G266" s="104"/>
    </row>
    <row r="267" spans="1:7" x14ac:dyDescent="0.15">
      <c r="A267" s="104"/>
      <c r="B267" s="104"/>
      <c r="C267" s="104"/>
      <c r="D267" s="104"/>
      <c r="E267" s="104"/>
      <c r="F267" s="104"/>
      <c r="G267" s="104"/>
    </row>
    <row r="268" spans="1:7" x14ac:dyDescent="0.15">
      <c r="A268" s="104"/>
      <c r="B268" s="104"/>
      <c r="C268" s="104"/>
      <c r="D268" s="104"/>
      <c r="E268" s="104"/>
      <c r="F268" s="104"/>
      <c r="G268" s="104"/>
    </row>
    <row r="269" spans="1:7" x14ac:dyDescent="0.15">
      <c r="A269" s="104"/>
      <c r="B269" s="104"/>
      <c r="C269" s="104"/>
      <c r="D269" s="104"/>
      <c r="E269" s="104"/>
      <c r="F269" s="104"/>
      <c r="G269" s="104"/>
    </row>
    <row r="270" spans="1:7" x14ac:dyDescent="0.15">
      <c r="A270" s="104"/>
      <c r="B270" s="104"/>
      <c r="C270" s="104"/>
      <c r="D270" s="104"/>
      <c r="E270" s="104"/>
      <c r="F270" s="104"/>
      <c r="G270" s="104"/>
    </row>
    <row r="271" spans="1:7" x14ac:dyDescent="0.15">
      <c r="A271" s="104"/>
      <c r="B271" s="104"/>
      <c r="C271" s="104"/>
      <c r="D271" s="104"/>
      <c r="E271" s="104"/>
      <c r="F271" s="104"/>
      <c r="G271" s="104"/>
    </row>
    <row r="272" spans="1:7" x14ac:dyDescent="0.15">
      <c r="A272" s="104"/>
      <c r="B272" s="104"/>
      <c r="C272" s="104"/>
      <c r="D272" s="104"/>
      <c r="E272" s="104"/>
      <c r="F272" s="104"/>
      <c r="G272" s="104"/>
    </row>
    <row r="273" spans="1:7" x14ac:dyDescent="0.15">
      <c r="A273" s="104"/>
      <c r="B273" s="104"/>
      <c r="C273" s="104"/>
      <c r="D273" s="104"/>
      <c r="E273" s="104"/>
      <c r="F273" s="104"/>
      <c r="G273" s="104"/>
    </row>
    <row r="274" spans="1:7" x14ac:dyDescent="0.15">
      <c r="A274" s="104"/>
      <c r="B274" s="104"/>
      <c r="C274" s="104"/>
      <c r="D274" s="104"/>
      <c r="E274" s="104"/>
      <c r="F274" s="104"/>
      <c r="G274" s="104"/>
    </row>
    <row r="275" spans="1:7" x14ac:dyDescent="0.15">
      <c r="A275" s="104"/>
      <c r="B275" s="104"/>
      <c r="C275" s="104"/>
      <c r="D275" s="104"/>
      <c r="E275" s="104"/>
      <c r="F275" s="104"/>
      <c r="G275" s="104"/>
    </row>
    <row r="276" spans="1:7" x14ac:dyDescent="0.15">
      <c r="A276" s="104"/>
      <c r="B276" s="104"/>
      <c r="C276" s="104"/>
      <c r="D276" s="104"/>
      <c r="E276" s="104"/>
      <c r="F276" s="104"/>
      <c r="G276" s="104"/>
    </row>
    <row r="277" spans="1:7" x14ac:dyDescent="0.15">
      <c r="A277" s="104"/>
      <c r="B277" s="104"/>
      <c r="C277" s="104"/>
      <c r="D277" s="104"/>
      <c r="E277" s="104"/>
      <c r="F277" s="104"/>
      <c r="G277" s="104"/>
    </row>
    <row r="278" spans="1:7" x14ac:dyDescent="0.15">
      <c r="A278" s="104"/>
      <c r="B278" s="104"/>
      <c r="C278" s="104"/>
      <c r="D278" s="104"/>
      <c r="E278" s="104"/>
      <c r="F278" s="104"/>
      <c r="G278" s="104"/>
    </row>
    <row r="279" spans="1:7" x14ac:dyDescent="0.15">
      <c r="A279" s="104"/>
      <c r="B279" s="104"/>
      <c r="C279" s="104"/>
      <c r="D279" s="104"/>
      <c r="E279" s="104"/>
      <c r="F279" s="104"/>
      <c r="G279" s="104"/>
    </row>
    <row r="280" spans="1:7" x14ac:dyDescent="0.15">
      <c r="A280" s="104"/>
      <c r="B280" s="104"/>
      <c r="C280" s="104"/>
      <c r="D280" s="104"/>
      <c r="E280" s="104"/>
      <c r="F280" s="104"/>
      <c r="G280" s="104"/>
    </row>
    <row r="281" spans="1:7" x14ac:dyDescent="0.15">
      <c r="A281" s="104"/>
      <c r="B281" s="104"/>
      <c r="C281" s="104"/>
      <c r="D281" s="104"/>
      <c r="E281" s="104"/>
      <c r="F281" s="104"/>
      <c r="G281" s="104"/>
    </row>
    <row r="282" spans="1:7" x14ac:dyDescent="0.15">
      <c r="A282" s="104"/>
      <c r="B282" s="104"/>
      <c r="C282" s="104"/>
      <c r="D282" s="104"/>
      <c r="E282" s="104"/>
      <c r="F282" s="104"/>
      <c r="G282" s="104"/>
    </row>
    <row r="283" spans="1:7" x14ac:dyDescent="0.15">
      <c r="A283" s="104"/>
      <c r="B283" s="104"/>
      <c r="C283" s="104"/>
      <c r="D283" s="104"/>
      <c r="E283" s="104"/>
      <c r="F283" s="104"/>
      <c r="G283" s="104"/>
    </row>
    <row r="284" spans="1:7" x14ac:dyDescent="0.15">
      <c r="A284" s="104"/>
      <c r="B284" s="104"/>
      <c r="C284" s="104"/>
      <c r="D284" s="104"/>
      <c r="E284" s="104"/>
      <c r="F284" s="104"/>
      <c r="G284" s="104"/>
    </row>
    <row r="285" spans="1:7" x14ac:dyDescent="0.15">
      <c r="A285" s="104"/>
      <c r="B285" s="104"/>
      <c r="C285" s="104"/>
      <c r="D285" s="104"/>
      <c r="E285" s="104"/>
      <c r="F285" s="104"/>
      <c r="G285" s="104"/>
    </row>
    <row r="286" spans="1:7" x14ac:dyDescent="0.15">
      <c r="A286" s="104"/>
      <c r="B286" s="104"/>
      <c r="C286" s="104"/>
      <c r="D286" s="104"/>
      <c r="E286" s="104"/>
      <c r="F286" s="104"/>
      <c r="G286" s="104"/>
    </row>
    <row r="287" spans="1:7" x14ac:dyDescent="0.15">
      <c r="A287" s="104"/>
      <c r="B287" s="104"/>
      <c r="C287" s="104"/>
      <c r="D287" s="104"/>
      <c r="E287" s="104"/>
      <c r="F287" s="104"/>
      <c r="G287" s="104"/>
    </row>
    <row r="288" spans="1:7" x14ac:dyDescent="0.15">
      <c r="A288" s="104"/>
      <c r="B288" s="104"/>
      <c r="C288" s="104"/>
      <c r="D288" s="104"/>
      <c r="E288" s="104"/>
      <c r="F288" s="104"/>
      <c r="G288" s="104"/>
    </row>
    <row r="289" spans="1:7" x14ac:dyDescent="0.15">
      <c r="A289" s="104"/>
      <c r="B289" s="104"/>
      <c r="C289" s="104"/>
      <c r="D289" s="104"/>
      <c r="E289" s="104"/>
      <c r="F289" s="104"/>
      <c r="G289" s="104"/>
    </row>
    <row r="290" spans="1:7" x14ac:dyDescent="0.15">
      <c r="A290" s="104"/>
      <c r="B290" s="104"/>
      <c r="C290" s="104"/>
      <c r="D290" s="104"/>
      <c r="E290" s="104"/>
      <c r="F290" s="104"/>
      <c r="G290" s="104"/>
    </row>
    <row r="291" spans="1:7" x14ac:dyDescent="0.15">
      <c r="A291" s="104"/>
      <c r="B291" s="104"/>
      <c r="C291" s="104"/>
      <c r="D291" s="104"/>
      <c r="E291" s="104"/>
      <c r="F291" s="104"/>
      <c r="G291" s="104"/>
    </row>
    <row r="292" spans="1:7" x14ac:dyDescent="0.15">
      <c r="A292" s="104"/>
      <c r="B292" s="104"/>
      <c r="C292" s="104"/>
      <c r="D292" s="104"/>
      <c r="E292" s="104"/>
      <c r="F292" s="104"/>
      <c r="G292" s="104"/>
    </row>
    <row r="293" spans="1:7" x14ac:dyDescent="0.15">
      <c r="A293" s="104"/>
      <c r="B293" s="104"/>
      <c r="C293" s="104"/>
      <c r="D293" s="104"/>
      <c r="E293" s="104"/>
      <c r="F293" s="104"/>
      <c r="G293" s="104"/>
    </row>
    <row r="294" spans="1:7" x14ac:dyDescent="0.15">
      <c r="A294" s="104"/>
      <c r="B294" s="104"/>
      <c r="C294" s="104"/>
      <c r="D294" s="104"/>
      <c r="E294" s="104"/>
      <c r="F294" s="104"/>
      <c r="G294" s="104"/>
    </row>
    <row r="295" spans="1:7" x14ac:dyDescent="0.15">
      <c r="A295" s="104"/>
      <c r="B295" s="104"/>
      <c r="C295" s="104"/>
      <c r="D295" s="104"/>
      <c r="E295" s="104"/>
      <c r="F295" s="104"/>
      <c r="G295" s="104"/>
    </row>
    <row r="296" spans="1:7" x14ac:dyDescent="0.15">
      <c r="A296" s="104"/>
      <c r="B296" s="104"/>
      <c r="C296" s="104"/>
      <c r="D296" s="104"/>
      <c r="E296" s="104"/>
      <c r="F296" s="104"/>
      <c r="G296" s="104"/>
    </row>
    <row r="297" spans="1:7" x14ac:dyDescent="0.15">
      <c r="A297" s="104"/>
      <c r="B297" s="104"/>
      <c r="C297" s="104"/>
      <c r="D297" s="104"/>
      <c r="E297" s="104"/>
      <c r="F297" s="104"/>
      <c r="G297" s="104"/>
    </row>
    <row r="298" spans="1:7" x14ac:dyDescent="0.15">
      <c r="A298" s="104"/>
      <c r="B298" s="104"/>
      <c r="C298" s="104"/>
      <c r="D298" s="104"/>
      <c r="E298" s="104"/>
      <c r="F298" s="104"/>
      <c r="G298" s="104"/>
    </row>
    <row r="299" spans="1:7" x14ac:dyDescent="0.15">
      <c r="A299" s="104"/>
      <c r="B299" s="104"/>
      <c r="C299" s="104"/>
      <c r="D299" s="104"/>
      <c r="E299" s="104"/>
      <c r="F299" s="104"/>
      <c r="G299" s="104"/>
    </row>
    <row r="300" spans="1:7" x14ac:dyDescent="0.15">
      <c r="A300" s="104"/>
      <c r="B300" s="104"/>
      <c r="C300" s="104"/>
      <c r="D300" s="104"/>
      <c r="E300" s="104"/>
      <c r="F300" s="104"/>
      <c r="G300" s="104"/>
    </row>
    <row r="301" spans="1:7" x14ac:dyDescent="0.15">
      <c r="A301" s="104"/>
      <c r="B301" s="104"/>
      <c r="C301" s="104"/>
      <c r="D301" s="104"/>
      <c r="E301" s="104"/>
      <c r="F301" s="104"/>
      <c r="G301" s="104"/>
    </row>
    <row r="302" spans="1:7" x14ac:dyDescent="0.15">
      <c r="A302" s="104"/>
      <c r="B302" s="104"/>
      <c r="C302" s="104"/>
      <c r="D302" s="104"/>
      <c r="E302" s="104"/>
      <c r="F302" s="104"/>
      <c r="G302" s="104"/>
    </row>
    <row r="303" spans="1:7" x14ac:dyDescent="0.15">
      <c r="A303" s="104"/>
      <c r="B303" s="104"/>
      <c r="C303" s="104"/>
      <c r="D303" s="104"/>
      <c r="E303" s="104"/>
      <c r="F303" s="104"/>
      <c r="G303" s="104"/>
    </row>
    <row r="304" spans="1:7" x14ac:dyDescent="0.15">
      <c r="A304" s="104"/>
      <c r="B304" s="104"/>
      <c r="C304" s="104"/>
      <c r="D304" s="104"/>
      <c r="E304" s="104"/>
      <c r="F304" s="104"/>
      <c r="G304" s="104"/>
    </row>
    <row r="305" spans="1:7" x14ac:dyDescent="0.15">
      <c r="A305" s="104"/>
      <c r="B305" s="104"/>
      <c r="C305" s="104"/>
      <c r="D305" s="104"/>
      <c r="E305" s="104"/>
      <c r="F305" s="104"/>
      <c r="G305" s="104"/>
    </row>
    <row r="306" spans="1:7" x14ac:dyDescent="0.15">
      <c r="A306" s="104"/>
      <c r="B306" s="104"/>
      <c r="C306" s="104"/>
      <c r="D306" s="104"/>
      <c r="E306" s="104"/>
      <c r="F306" s="104"/>
      <c r="G306" s="104"/>
    </row>
    <row r="307" spans="1:7" x14ac:dyDescent="0.15">
      <c r="A307" s="104"/>
      <c r="B307" s="104"/>
      <c r="C307" s="104"/>
      <c r="D307" s="104"/>
      <c r="E307" s="104"/>
      <c r="F307" s="104"/>
      <c r="G307" s="104"/>
    </row>
    <row r="308" spans="1:7" x14ac:dyDescent="0.15">
      <c r="A308" s="104"/>
      <c r="B308" s="104"/>
      <c r="C308" s="104"/>
      <c r="D308" s="104"/>
      <c r="E308" s="104"/>
      <c r="F308" s="104"/>
      <c r="G308" s="104"/>
    </row>
    <row r="309" spans="1:7" x14ac:dyDescent="0.15">
      <c r="A309" s="104"/>
      <c r="B309" s="104"/>
      <c r="C309" s="104"/>
      <c r="D309" s="104"/>
      <c r="E309" s="104"/>
      <c r="F309" s="104"/>
      <c r="G309" s="104"/>
    </row>
    <row r="310" spans="1:7" x14ac:dyDescent="0.15">
      <c r="A310" s="104"/>
      <c r="B310" s="104"/>
      <c r="C310" s="104"/>
      <c r="D310" s="104"/>
      <c r="E310" s="104"/>
      <c r="F310" s="104"/>
      <c r="G310" s="104"/>
    </row>
    <row r="311" spans="1:7" x14ac:dyDescent="0.15">
      <c r="A311" s="104"/>
      <c r="B311" s="104"/>
      <c r="C311" s="104"/>
      <c r="D311" s="104"/>
      <c r="E311" s="104"/>
      <c r="F311" s="104"/>
      <c r="G311" s="104"/>
    </row>
    <row r="312" spans="1:7" x14ac:dyDescent="0.15">
      <c r="A312" s="104"/>
      <c r="B312" s="104"/>
      <c r="C312" s="104"/>
      <c r="D312" s="104"/>
      <c r="E312" s="104"/>
      <c r="F312" s="104"/>
      <c r="G312" s="104"/>
    </row>
    <row r="313" spans="1:7" x14ac:dyDescent="0.15">
      <c r="A313" s="104"/>
      <c r="B313" s="104"/>
      <c r="C313" s="104"/>
      <c r="D313" s="104"/>
      <c r="E313" s="104"/>
      <c r="F313" s="104"/>
      <c r="G313" s="104"/>
    </row>
    <row r="314" spans="1:7" x14ac:dyDescent="0.15">
      <c r="A314" s="104"/>
      <c r="B314" s="104"/>
      <c r="C314" s="104"/>
      <c r="D314" s="104"/>
      <c r="E314" s="104"/>
      <c r="F314" s="104"/>
      <c r="G314" s="104"/>
    </row>
    <row r="315" spans="1:7" x14ac:dyDescent="0.15">
      <c r="A315" s="104"/>
      <c r="B315" s="104"/>
      <c r="C315" s="104"/>
      <c r="D315" s="104"/>
      <c r="E315" s="104"/>
      <c r="F315" s="104"/>
      <c r="G315" s="104"/>
    </row>
    <row r="316" spans="1:7" x14ac:dyDescent="0.15">
      <c r="A316" s="104"/>
      <c r="B316" s="104"/>
      <c r="C316" s="104"/>
      <c r="D316" s="104"/>
      <c r="E316" s="104"/>
      <c r="F316" s="104"/>
      <c r="G316" s="104"/>
    </row>
    <row r="317" spans="1:7" x14ac:dyDescent="0.15">
      <c r="A317" s="104"/>
      <c r="B317" s="104"/>
      <c r="C317" s="104"/>
      <c r="D317" s="104"/>
      <c r="E317" s="104"/>
      <c r="F317" s="104"/>
      <c r="G317" s="104"/>
    </row>
    <row r="318" spans="1:7" x14ac:dyDescent="0.15">
      <c r="A318" s="104"/>
      <c r="B318" s="104"/>
      <c r="C318" s="104"/>
      <c r="D318" s="104"/>
      <c r="E318" s="104"/>
      <c r="F318" s="104"/>
      <c r="G318" s="104"/>
    </row>
    <row r="319" spans="1:7" x14ac:dyDescent="0.15">
      <c r="A319" s="104"/>
      <c r="B319" s="104"/>
      <c r="C319" s="104"/>
      <c r="D319" s="104"/>
      <c r="E319" s="104"/>
      <c r="F319" s="104"/>
      <c r="G319" s="104"/>
    </row>
    <row r="320" spans="1:7" x14ac:dyDescent="0.15">
      <c r="A320" s="104"/>
      <c r="B320" s="104"/>
      <c r="C320" s="104"/>
      <c r="D320" s="104"/>
      <c r="E320" s="104"/>
      <c r="F320" s="104"/>
      <c r="G320" s="104"/>
    </row>
    <row r="321" spans="1:7" x14ac:dyDescent="0.15">
      <c r="A321" s="104"/>
      <c r="B321" s="104"/>
      <c r="C321" s="104"/>
      <c r="D321" s="104"/>
      <c r="E321" s="104"/>
      <c r="F321" s="104"/>
      <c r="G321" s="104"/>
    </row>
    <row r="322" spans="1:7" x14ac:dyDescent="0.15">
      <c r="A322" s="104"/>
      <c r="B322" s="104"/>
      <c r="C322" s="104"/>
      <c r="D322" s="104"/>
      <c r="E322" s="104"/>
      <c r="F322" s="104"/>
      <c r="G322" s="104"/>
    </row>
    <row r="323" spans="1:7" x14ac:dyDescent="0.15">
      <c r="A323" s="104"/>
      <c r="B323" s="104"/>
      <c r="C323" s="104"/>
      <c r="D323" s="104"/>
      <c r="E323" s="104"/>
      <c r="F323" s="104"/>
      <c r="G323" s="104"/>
    </row>
    <row r="324" spans="1:7" x14ac:dyDescent="0.15">
      <c r="A324" s="104"/>
      <c r="B324" s="104"/>
      <c r="C324" s="104"/>
      <c r="D324" s="104"/>
      <c r="E324" s="104"/>
      <c r="F324" s="104"/>
      <c r="G324" s="104"/>
    </row>
    <row r="325" spans="1:7" x14ac:dyDescent="0.15">
      <c r="A325" s="104"/>
      <c r="B325" s="104"/>
      <c r="C325" s="104"/>
      <c r="D325" s="104"/>
      <c r="E325" s="104"/>
      <c r="F325" s="104"/>
      <c r="G325" s="104"/>
    </row>
    <row r="326" spans="1:7" x14ac:dyDescent="0.15">
      <c r="A326" s="104"/>
      <c r="B326" s="104"/>
      <c r="C326" s="104"/>
      <c r="D326" s="104"/>
      <c r="E326" s="104"/>
      <c r="F326" s="104"/>
      <c r="G326" s="104"/>
    </row>
    <row r="327" spans="1:7" x14ac:dyDescent="0.15">
      <c r="A327" s="104"/>
      <c r="B327" s="104"/>
      <c r="C327" s="104"/>
      <c r="D327" s="104"/>
      <c r="E327" s="104"/>
      <c r="F327" s="104"/>
      <c r="G327" s="104"/>
    </row>
    <row r="328" spans="1:7" x14ac:dyDescent="0.15">
      <c r="A328" s="104"/>
      <c r="B328" s="104"/>
      <c r="C328" s="104"/>
      <c r="D328" s="104"/>
      <c r="E328" s="104"/>
      <c r="F328" s="104"/>
      <c r="G328" s="104"/>
    </row>
    <row r="329" spans="1:7" x14ac:dyDescent="0.15">
      <c r="A329" s="104"/>
      <c r="B329" s="104"/>
      <c r="C329" s="104"/>
      <c r="D329" s="104"/>
      <c r="E329" s="104"/>
      <c r="F329" s="104"/>
      <c r="G329" s="104"/>
    </row>
    <row r="330" spans="1:7" x14ac:dyDescent="0.15">
      <c r="A330" s="104"/>
      <c r="B330" s="104"/>
      <c r="C330" s="104"/>
      <c r="D330" s="104"/>
      <c r="E330" s="104"/>
      <c r="F330" s="104"/>
      <c r="G330" s="104"/>
    </row>
    <row r="331" spans="1:7" x14ac:dyDescent="0.15">
      <c r="A331" s="104"/>
      <c r="B331" s="104"/>
      <c r="C331" s="104"/>
      <c r="D331" s="104"/>
      <c r="E331" s="104"/>
      <c r="F331" s="104"/>
      <c r="G331" s="104"/>
    </row>
    <row r="332" spans="1:7" x14ac:dyDescent="0.15">
      <c r="A332" s="104"/>
      <c r="B332" s="104"/>
      <c r="C332" s="104"/>
      <c r="D332" s="104"/>
      <c r="E332" s="104"/>
      <c r="F332" s="104"/>
      <c r="G332" s="104"/>
    </row>
    <row r="333" spans="1:7" x14ac:dyDescent="0.15">
      <c r="A333" s="104"/>
      <c r="B333" s="104"/>
      <c r="C333" s="104"/>
      <c r="D333" s="104"/>
      <c r="E333" s="104"/>
      <c r="F333" s="104"/>
      <c r="G333" s="104"/>
    </row>
    <row r="334" spans="1:7" x14ac:dyDescent="0.15">
      <c r="A334" s="104"/>
      <c r="B334" s="104"/>
      <c r="C334" s="104"/>
      <c r="D334" s="104"/>
      <c r="E334" s="104"/>
      <c r="F334" s="104"/>
      <c r="G334" s="104"/>
    </row>
    <row r="335" spans="1:7" x14ac:dyDescent="0.15">
      <c r="A335" s="104"/>
      <c r="B335" s="104"/>
      <c r="C335" s="104"/>
      <c r="D335" s="104"/>
      <c r="E335" s="104"/>
      <c r="F335" s="104"/>
      <c r="G335" s="104"/>
    </row>
    <row r="336" spans="1:7" x14ac:dyDescent="0.15">
      <c r="A336" s="104"/>
      <c r="B336" s="104"/>
      <c r="C336" s="104"/>
      <c r="D336" s="104"/>
      <c r="E336" s="104"/>
      <c r="F336" s="104"/>
      <c r="G336" s="104"/>
    </row>
    <row r="337" spans="1:7" x14ac:dyDescent="0.15">
      <c r="A337" s="104"/>
      <c r="B337" s="104"/>
      <c r="C337" s="104"/>
      <c r="D337" s="104"/>
      <c r="E337" s="104"/>
      <c r="F337" s="104"/>
      <c r="G337" s="104"/>
    </row>
    <row r="338" spans="1:7" x14ac:dyDescent="0.15">
      <c r="A338" s="104"/>
      <c r="B338" s="104"/>
      <c r="C338" s="104"/>
      <c r="D338" s="104"/>
      <c r="E338" s="104"/>
      <c r="F338" s="104"/>
      <c r="G338" s="104"/>
    </row>
    <row r="339" spans="1:7" x14ac:dyDescent="0.15">
      <c r="A339" s="104"/>
      <c r="B339" s="104"/>
      <c r="C339" s="104"/>
      <c r="D339" s="104"/>
      <c r="E339" s="104"/>
      <c r="F339" s="104"/>
      <c r="G339" s="104"/>
    </row>
    <row r="340" spans="1:7" x14ac:dyDescent="0.15">
      <c r="A340" s="104"/>
      <c r="B340" s="104"/>
      <c r="C340" s="104"/>
      <c r="D340" s="104"/>
      <c r="E340" s="104"/>
      <c r="F340" s="104"/>
      <c r="G340" s="104"/>
    </row>
    <row r="341" spans="1:7" x14ac:dyDescent="0.15">
      <c r="A341" s="104"/>
      <c r="B341" s="104"/>
      <c r="C341" s="104"/>
      <c r="D341" s="104"/>
      <c r="E341" s="104"/>
      <c r="F341" s="104"/>
      <c r="G341" s="104"/>
    </row>
    <row r="342" spans="1:7" x14ac:dyDescent="0.15">
      <c r="A342" s="104"/>
      <c r="B342" s="104"/>
      <c r="C342" s="104"/>
      <c r="D342" s="104"/>
      <c r="E342" s="104"/>
      <c r="F342" s="104"/>
      <c r="G342" s="104"/>
    </row>
    <row r="343" spans="1:7" x14ac:dyDescent="0.15">
      <c r="A343" s="104"/>
      <c r="B343" s="104"/>
      <c r="C343" s="104"/>
      <c r="D343" s="104"/>
      <c r="E343" s="104"/>
      <c r="F343" s="104"/>
      <c r="G343" s="104"/>
    </row>
    <row r="344" spans="1:7" x14ac:dyDescent="0.15">
      <c r="A344" s="104"/>
      <c r="B344" s="104"/>
      <c r="C344" s="104"/>
      <c r="D344" s="104"/>
      <c r="E344" s="104"/>
      <c r="F344" s="104"/>
      <c r="G344" s="104"/>
    </row>
    <row r="345" spans="1:7" x14ac:dyDescent="0.15">
      <c r="A345" s="104"/>
      <c r="B345" s="104"/>
      <c r="C345" s="104"/>
      <c r="D345" s="104"/>
      <c r="E345" s="104"/>
      <c r="F345" s="104"/>
      <c r="G345" s="104"/>
    </row>
    <row r="346" spans="1:7" x14ac:dyDescent="0.15">
      <c r="A346" s="104"/>
      <c r="B346" s="104"/>
      <c r="C346" s="104"/>
      <c r="D346" s="104"/>
      <c r="E346" s="104"/>
      <c r="F346" s="104"/>
      <c r="G346" s="104"/>
    </row>
    <row r="347" spans="1:7" x14ac:dyDescent="0.15">
      <c r="A347" s="104"/>
      <c r="B347" s="104"/>
      <c r="C347" s="104"/>
      <c r="D347" s="104"/>
      <c r="E347" s="104"/>
      <c r="F347" s="104"/>
      <c r="G347" s="104"/>
    </row>
    <row r="348" spans="1:7" x14ac:dyDescent="0.15">
      <c r="A348" s="104"/>
      <c r="B348" s="104"/>
      <c r="C348" s="104"/>
      <c r="D348" s="104"/>
      <c r="E348" s="104"/>
      <c r="F348" s="104"/>
      <c r="G348" s="104"/>
    </row>
    <row r="349" spans="1:7" x14ac:dyDescent="0.15">
      <c r="A349" s="104"/>
      <c r="B349" s="104"/>
      <c r="C349" s="104"/>
      <c r="D349" s="104"/>
      <c r="E349" s="104"/>
      <c r="F349" s="104"/>
      <c r="G349" s="104"/>
    </row>
    <row r="350" spans="1:7" x14ac:dyDescent="0.15">
      <c r="A350" s="104"/>
      <c r="B350" s="104"/>
      <c r="C350" s="104"/>
      <c r="D350" s="104"/>
      <c r="E350" s="104"/>
      <c r="F350" s="104"/>
      <c r="G350" s="104"/>
    </row>
    <row r="351" spans="1:7" x14ac:dyDescent="0.15">
      <c r="A351" s="104"/>
      <c r="B351" s="104"/>
      <c r="C351" s="104"/>
      <c r="D351" s="104"/>
      <c r="E351" s="104"/>
      <c r="F351" s="104"/>
      <c r="G351" s="104"/>
    </row>
    <row r="352" spans="1:7" x14ac:dyDescent="0.15">
      <c r="A352" s="104"/>
      <c r="B352" s="104"/>
      <c r="C352" s="104"/>
      <c r="D352" s="104"/>
      <c r="E352" s="104"/>
      <c r="F352" s="104"/>
      <c r="G352" s="104"/>
    </row>
    <row r="353" spans="1:7" x14ac:dyDescent="0.15">
      <c r="A353" s="104"/>
      <c r="B353" s="104"/>
      <c r="C353" s="104"/>
      <c r="D353" s="104"/>
      <c r="E353" s="104"/>
      <c r="F353" s="104"/>
      <c r="G353" s="104"/>
    </row>
    <row r="354" spans="1:7" x14ac:dyDescent="0.15">
      <c r="A354" s="104"/>
      <c r="B354" s="104"/>
      <c r="C354" s="104"/>
      <c r="D354" s="104"/>
      <c r="E354" s="104"/>
      <c r="F354" s="104"/>
      <c r="G354" s="104"/>
    </row>
    <row r="355" spans="1:7" x14ac:dyDescent="0.15">
      <c r="A355" s="104"/>
      <c r="B355" s="104"/>
      <c r="C355" s="104"/>
      <c r="D355" s="104"/>
      <c r="E355" s="104"/>
      <c r="F355" s="104"/>
      <c r="G355" s="104"/>
    </row>
    <row r="356" spans="1:7" x14ac:dyDescent="0.15">
      <c r="A356" s="104"/>
      <c r="B356" s="104"/>
      <c r="C356" s="104"/>
      <c r="D356" s="104"/>
      <c r="E356" s="104"/>
      <c r="F356" s="104"/>
      <c r="G356" s="104"/>
    </row>
    <row r="357" spans="1:7" x14ac:dyDescent="0.15">
      <c r="A357" s="104"/>
      <c r="B357" s="104"/>
      <c r="C357" s="104"/>
      <c r="D357" s="104"/>
      <c r="E357" s="104"/>
      <c r="F357" s="104"/>
      <c r="G357" s="104"/>
    </row>
    <row r="358" spans="1:7" x14ac:dyDescent="0.15">
      <c r="A358" s="104"/>
      <c r="B358" s="104"/>
      <c r="C358" s="104"/>
      <c r="D358" s="104"/>
      <c r="E358" s="104"/>
      <c r="F358" s="104"/>
      <c r="G358" s="104"/>
    </row>
    <row r="359" spans="1:7" x14ac:dyDescent="0.15">
      <c r="A359" s="104"/>
      <c r="B359" s="104"/>
      <c r="C359" s="104"/>
      <c r="D359" s="104"/>
      <c r="E359" s="104"/>
      <c r="F359" s="104"/>
      <c r="G359" s="104"/>
    </row>
    <row r="360" spans="1:7" x14ac:dyDescent="0.15">
      <c r="A360" s="104"/>
      <c r="B360" s="104"/>
      <c r="C360" s="104"/>
      <c r="D360" s="104"/>
      <c r="E360" s="104"/>
      <c r="F360" s="104"/>
      <c r="G360" s="104"/>
    </row>
    <row r="361" spans="1:7" x14ac:dyDescent="0.15">
      <c r="A361" s="104"/>
      <c r="B361" s="104"/>
      <c r="C361" s="104"/>
      <c r="D361" s="104"/>
      <c r="E361" s="104"/>
      <c r="F361" s="104"/>
      <c r="G361" s="104"/>
    </row>
    <row r="362" spans="1:7" x14ac:dyDescent="0.15">
      <c r="A362" s="104"/>
      <c r="B362" s="104"/>
      <c r="C362" s="104"/>
      <c r="D362" s="104"/>
      <c r="E362" s="104"/>
      <c r="F362" s="104"/>
      <c r="G362" s="104"/>
    </row>
    <row r="363" spans="1:7" x14ac:dyDescent="0.15">
      <c r="A363" s="104"/>
      <c r="B363" s="104"/>
      <c r="C363" s="104"/>
      <c r="D363" s="104"/>
      <c r="E363" s="104"/>
      <c r="F363" s="104"/>
      <c r="G363" s="104"/>
    </row>
    <row r="364" spans="1:7" x14ac:dyDescent="0.15">
      <c r="A364" s="104"/>
      <c r="B364" s="104"/>
      <c r="C364" s="104"/>
      <c r="D364" s="104"/>
      <c r="E364" s="104"/>
      <c r="F364" s="104"/>
      <c r="G364" s="104"/>
    </row>
    <row r="365" spans="1:7" x14ac:dyDescent="0.15">
      <c r="A365" s="104"/>
      <c r="B365" s="104"/>
      <c r="C365" s="104"/>
      <c r="D365" s="104"/>
      <c r="E365" s="104"/>
      <c r="F365" s="104"/>
      <c r="G365" s="104"/>
    </row>
    <row r="366" spans="1:7" x14ac:dyDescent="0.15">
      <c r="A366" s="104"/>
      <c r="B366" s="104"/>
      <c r="C366" s="104"/>
      <c r="D366" s="104"/>
      <c r="E366" s="104"/>
      <c r="F366" s="104"/>
      <c r="G366" s="104"/>
    </row>
    <row r="367" spans="1:7" x14ac:dyDescent="0.15">
      <c r="A367" s="104"/>
      <c r="B367" s="104"/>
      <c r="C367" s="104"/>
      <c r="D367" s="104"/>
      <c r="E367" s="104"/>
      <c r="F367" s="104"/>
      <c r="G367" s="104"/>
    </row>
    <row r="368" spans="1:7" x14ac:dyDescent="0.15">
      <c r="A368" s="104"/>
      <c r="B368" s="104"/>
      <c r="C368" s="104"/>
      <c r="D368" s="104"/>
      <c r="E368" s="104"/>
      <c r="F368" s="104"/>
      <c r="G368" s="104"/>
    </row>
    <row r="369" spans="1:7" x14ac:dyDescent="0.15">
      <c r="A369" s="104"/>
      <c r="B369" s="104"/>
      <c r="C369" s="104"/>
      <c r="D369" s="104"/>
      <c r="E369" s="104"/>
      <c r="F369" s="104"/>
      <c r="G369" s="104"/>
    </row>
    <row r="370" spans="1:7" x14ac:dyDescent="0.15">
      <c r="A370" s="104"/>
      <c r="B370" s="104"/>
      <c r="C370" s="104"/>
      <c r="D370" s="104"/>
      <c r="E370" s="104"/>
      <c r="F370" s="104"/>
      <c r="G370" s="104"/>
    </row>
    <row r="371" spans="1:7" x14ac:dyDescent="0.15">
      <c r="A371" s="104"/>
      <c r="B371" s="104"/>
      <c r="C371" s="104"/>
      <c r="D371" s="104"/>
      <c r="E371" s="104"/>
      <c r="F371" s="104"/>
      <c r="G371" s="104"/>
    </row>
    <row r="372" spans="1:7" x14ac:dyDescent="0.15">
      <c r="A372" s="104"/>
      <c r="B372" s="104"/>
      <c r="C372" s="104"/>
      <c r="D372" s="104"/>
      <c r="E372" s="104"/>
      <c r="F372" s="104"/>
      <c r="G372" s="104"/>
    </row>
    <row r="373" spans="1:7" x14ac:dyDescent="0.15">
      <c r="A373" s="104"/>
      <c r="B373" s="104"/>
      <c r="C373" s="104"/>
      <c r="D373" s="104"/>
      <c r="E373" s="104"/>
      <c r="F373" s="104"/>
      <c r="G373" s="104"/>
    </row>
    <row r="374" spans="1:7" x14ac:dyDescent="0.15">
      <c r="A374" s="104"/>
      <c r="B374" s="104"/>
      <c r="C374" s="104"/>
      <c r="D374" s="104"/>
      <c r="E374" s="104"/>
      <c r="F374" s="104"/>
      <c r="G374" s="104"/>
    </row>
  </sheetData>
  <sheetProtection selectLockedCells="1" selectUnlockedCells="1"/>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5"/>
  <sheetViews>
    <sheetView showZeros="0" view="pageBreakPreview" topLeftCell="A16" zoomScaleNormal="70" zoomScaleSheetLayoutView="100" workbookViewId="0">
      <selection activeCell="C1" sqref="C1:S1"/>
    </sheetView>
  </sheetViews>
  <sheetFormatPr defaultRowHeight="13.5" outlineLevelRow="1" x14ac:dyDescent="0.15"/>
  <cols>
    <col min="1" max="1" width="4.5" customWidth="1"/>
    <col min="2" max="2" width="8.375" customWidth="1"/>
    <col min="3" max="3" width="11.125" bestFit="1" customWidth="1"/>
    <col min="5" max="5" width="9.875" bestFit="1" customWidth="1"/>
    <col min="6" max="17" width="6.625" customWidth="1"/>
    <col min="19" max="19" width="8.375" style="1" bestFit="1" customWidth="1"/>
    <col min="20" max="20" width="8.375" style="1" customWidth="1"/>
    <col min="22" max="22" width="10.875" bestFit="1" customWidth="1"/>
  </cols>
  <sheetData>
    <row r="1" spans="1:21" ht="18.75" x14ac:dyDescent="0.15">
      <c r="A1" s="201"/>
      <c r="B1" s="1"/>
      <c r="C1" s="442" t="s">
        <v>171</v>
      </c>
      <c r="D1" s="442"/>
      <c r="E1" s="442"/>
      <c r="F1" s="442"/>
      <c r="G1" s="442"/>
      <c r="H1" s="442"/>
      <c r="I1" s="442"/>
      <c r="J1" s="442"/>
      <c r="K1" s="442"/>
      <c r="L1" s="442"/>
      <c r="M1" s="442"/>
      <c r="N1" s="442"/>
      <c r="O1" s="442"/>
      <c r="P1" s="442"/>
      <c r="Q1" s="442"/>
      <c r="R1" s="442"/>
      <c r="S1" s="442"/>
      <c r="T1" s="71"/>
    </row>
    <row r="2" spans="1:21" ht="14.25" thickBot="1" x14ac:dyDescent="0.2">
      <c r="A2" s="201"/>
      <c r="B2" s="1"/>
      <c r="S2" s="64"/>
      <c r="T2" s="64"/>
    </row>
    <row r="3" spans="1:21" ht="14.25" thickBot="1" x14ac:dyDescent="0.2">
      <c r="A3" s="201"/>
      <c r="B3" s="1"/>
      <c r="C3" s="224" t="s">
        <v>172</v>
      </c>
      <c r="D3" s="440"/>
      <c r="E3" s="441"/>
      <c r="F3" s="273" t="s">
        <v>173</v>
      </c>
      <c r="G3" s="273" t="s">
        <v>174</v>
      </c>
      <c r="H3" s="273" t="s">
        <v>175</v>
      </c>
      <c r="I3" s="273" t="s">
        <v>176</v>
      </c>
      <c r="J3" s="273" t="s">
        <v>177</v>
      </c>
      <c r="K3" s="273" t="s">
        <v>178</v>
      </c>
      <c r="L3" s="273" t="s">
        <v>179</v>
      </c>
      <c r="M3" s="273" t="s">
        <v>180</v>
      </c>
      <c r="N3" s="273" t="s">
        <v>181</v>
      </c>
      <c r="O3" s="273" t="s">
        <v>182</v>
      </c>
      <c r="P3" s="273" t="s">
        <v>183</v>
      </c>
      <c r="Q3" s="125" t="s">
        <v>184</v>
      </c>
      <c r="R3" s="225" t="s">
        <v>161</v>
      </c>
      <c r="S3" s="272" t="s">
        <v>1276</v>
      </c>
      <c r="T3" s="276" t="s">
        <v>185</v>
      </c>
    </row>
    <row r="4" spans="1:21" ht="13.5" customHeight="1" outlineLevel="1" x14ac:dyDescent="0.15">
      <c r="A4" s="201"/>
      <c r="B4" s="1"/>
      <c r="C4" s="41"/>
      <c r="D4" s="432" t="s">
        <v>191</v>
      </c>
      <c r="E4" s="433"/>
      <c r="F4" s="160"/>
      <c r="G4" s="160">
        <v>15</v>
      </c>
      <c r="H4" s="160">
        <v>7</v>
      </c>
      <c r="I4" s="160">
        <v>13</v>
      </c>
      <c r="J4" s="160">
        <v>34</v>
      </c>
      <c r="K4" s="160">
        <v>8</v>
      </c>
      <c r="L4" s="160">
        <v>3</v>
      </c>
      <c r="M4" s="160">
        <v>1</v>
      </c>
      <c r="N4" s="160"/>
      <c r="O4" s="160"/>
      <c r="P4" s="160"/>
      <c r="Q4" s="161"/>
      <c r="R4" s="162">
        <f t="shared" ref="R4:R38" si="0">SUM(F4:Q4)</f>
        <v>81</v>
      </c>
      <c r="S4" s="29"/>
      <c r="T4" s="33"/>
    </row>
    <row r="5" spans="1:21" ht="13.5" customHeight="1" outlineLevel="1" x14ac:dyDescent="0.15">
      <c r="A5" s="201"/>
      <c r="B5" s="1"/>
      <c r="C5" s="32" t="s">
        <v>186</v>
      </c>
      <c r="D5" s="430" t="s">
        <v>187</v>
      </c>
      <c r="E5" s="431"/>
      <c r="F5" s="163"/>
      <c r="G5" s="163">
        <v>2</v>
      </c>
      <c r="H5" s="163">
        <v>1</v>
      </c>
      <c r="I5" s="163">
        <v>1</v>
      </c>
      <c r="J5" s="163">
        <v>15</v>
      </c>
      <c r="K5" s="163">
        <v>6</v>
      </c>
      <c r="L5" s="163">
        <v>1</v>
      </c>
      <c r="M5" s="163">
        <v>2</v>
      </c>
      <c r="N5" s="163"/>
      <c r="O5" s="163"/>
      <c r="P5" s="163"/>
      <c r="Q5" s="164"/>
      <c r="R5" s="165">
        <f t="shared" si="0"/>
        <v>28</v>
      </c>
      <c r="S5" s="270" t="s">
        <v>189</v>
      </c>
      <c r="T5" s="34" t="s">
        <v>189</v>
      </c>
      <c r="U5">
        <v>17</v>
      </c>
    </row>
    <row r="6" spans="1:21" outlineLevel="1" x14ac:dyDescent="0.15">
      <c r="A6" s="201"/>
      <c r="B6" s="1"/>
      <c r="C6" s="22">
        <v>-2005</v>
      </c>
      <c r="D6" s="23"/>
      <c r="E6" s="38" t="s">
        <v>188</v>
      </c>
      <c r="F6" s="163"/>
      <c r="G6" s="163"/>
      <c r="H6" s="163"/>
      <c r="I6" s="163"/>
      <c r="J6" s="163"/>
      <c r="K6" s="163"/>
      <c r="L6" s="163"/>
      <c r="M6" s="163"/>
      <c r="N6" s="163"/>
      <c r="O6" s="163"/>
      <c r="P6" s="163">
        <v>1</v>
      </c>
      <c r="Q6" s="164"/>
      <c r="R6" s="165">
        <f t="shared" si="0"/>
        <v>1</v>
      </c>
      <c r="S6" s="270">
        <v>4.7</v>
      </c>
      <c r="T6" s="34">
        <v>4.3</v>
      </c>
    </row>
    <row r="7" spans="1:21" ht="14.25" customHeight="1" outlineLevel="1" thickBot="1" x14ac:dyDescent="0.2">
      <c r="A7" s="201"/>
      <c r="B7" s="1"/>
      <c r="C7" s="42"/>
      <c r="D7" s="420" t="s">
        <v>190</v>
      </c>
      <c r="E7" s="421"/>
      <c r="F7" s="166"/>
      <c r="G7" s="166">
        <v>1</v>
      </c>
      <c r="H7" s="166"/>
      <c r="I7" s="166"/>
      <c r="J7" s="166">
        <v>2</v>
      </c>
      <c r="K7" s="166"/>
      <c r="L7" s="166"/>
      <c r="M7" s="166"/>
      <c r="N7" s="166"/>
      <c r="O7" s="166"/>
      <c r="P7" s="166"/>
      <c r="Q7" s="167"/>
      <c r="R7" s="168">
        <f t="shared" si="0"/>
        <v>3</v>
      </c>
      <c r="S7" s="271"/>
      <c r="T7" s="36"/>
    </row>
    <row r="8" spans="1:21" ht="13.5" customHeight="1" outlineLevel="1" x14ac:dyDescent="0.15">
      <c r="A8" s="201"/>
      <c r="B8" s="1"/>
      <c r="C8" s="44"/>
      <c r="D8" s="432" t="s">
        <v>191</v>
      </c>
      <c r="E8" s="433"/>
      <c r="F8" s="169">
        <v>1</v>
      </c>
      <c r="G8" s="169">
        <v>15</v>
      </c>
      <c r="H8" s="169">
        <v>22</v>
      </c>
      <c r="I8" s="169">
        <v>93</v>
      </c>
      <c r="J8" s="169">
        <v>173</v>
      </c>
      <c r="K8" s="169">
        <v>182</v>
      </c>
      <c r="L8" s="169">
        <v>69</v>
      </c>
      <c r="M8" s="169">
        <v>41</v>
      </c>
      <c r="N8" s="169">
        <v>4</v>
      </c>
      <c r="O8" s="169">
        <v>8</v>
      </c>
      <c r="P8" s="169">
        <v>4</v>
      </c>
      <c r="Q8" s="170">
        <v>0</v>
      </c>
      <c r="R8" s="162">
        <f t="shared" si="0"/>
        <v>612</v>
      </c>
      <c r="S8" s="29"/>
      <c r="T8" s="33"/>
    </row>
    <row r="9" spans="1:21" ht="13.5" customHeight="1" outlineLevel="1" x14ac:dyDescent="0.15">
      <c r="A9" s="201"/>
      <c r="B9" s="1"/>
      <c r="C9" s="32" t="s">
        <v>192</v>
      </c>
      <c r="D9" s="430" t="s">
        <v>187</v>
      </c>
      <c r="E9" s="431"/>
      <c r="F9" s="163">
        <v>1</v>
      </c>
      <c r="G9" s="163">
        <v>3</v>
      </c>
      <c r="H9" s="163">
        <v>8</v>
      </c>
      <c r="I9" s="163">
        <v>13</v>
      </c>
      <c r="J9" s="163">
        <v>54</v>
      </c>
      <c r="K9" s="163">
        <v>65</v>
      </c>
      <c r="L9" s="163">
        <v>42</v>
      </c>
      <c r="M9" s="163">
        <v>22</v>
      </c>
      <c r="N9" s="163">
        <v>2</v>
      </c>
      <c r="O9" s="163">
        <v>1</v>
      </c>
      <c r="P9" s="163">
        <v>0</v>
      </c>
      <c r="Q9" s="164">
        <v>0</v>
      </c>
      <c r="R9" s="165">
        <f t="shared" si="0"/>
        <v>211</v>
      </c>
      <c r="S9" s="270" t="s">
        <v>3709</v>
      </c>
      <c r="T9" s="34" t="s">
        <v>3709</v>
      </c>
      <c r="U9">
        <v>18</v>
      </c>
    </row>
    <row r="10" spans="1:21" outlineLevel="1" x14ac:dyDescent="0.15">
      <c r="A10" s="201"/>
      <c r="B10" s="1"/>
      <c r="C10" s="22">
        <v>-2006</v>
      </c>
      <c r="D10" s="23"/>
      <c r="E10" s="38" t="s">
        <v>188</v>
      </c>
      <c r="F10" s="163"/>
      <c r="G10" s="163"/>
      <c r="H10" s="163"/>
      <c r="I10" s="163"/>
      <c r="J10" s="163">
        <v>1</v>
      </c>
      <c r="K10" s="163">
        <v>6</v>
      </c>
      <c r="L10" s="163">
        <v>3</v>
      </c>
      <c r="M10" s="163"/>
      <c r="N10" s="163">
        <v>1</v>
      </c>
      <c r="O10" s="163"/>
      <c r="P10" s="163"/>
      <c r="Q10" s="164"/>
      <c r="R10" s="165">
        <f t="shared" si="0"/>
        <v>11</v>
      </c>
      <c r="S10" s="334">
        <v>1</v>
      </c>
      <c r="T10" s="34">
        <v>0.2</v>
      </c>
    </row>
    <row r="11" spans="1:21" ht="14.25" customHeight="1" outlineLevel="1" thickBot="1" x14ac:dyDescent="0.2">
      <c r="A11" s="201"/>
      <c r="B11" s="1"/>
      <c r="C11" s="42"/>
      <c r="D11" s="420" t="s">
        <v>190</v>
      </c>
      <c r="E11" s="421"/>
      <c r="F11" s="166"/>
      <c r="G11" s="166"/>
      <c r="H11" s="166">
        <v>1</v>
      </c>
      <c r="I11" s="166"/>
      <c r="J11" s="166">
        <v>2</v>
      </c>
      <c r="K11" s="166">
        <v>1</v>
      </c>
      <c r="L11" s="166">
        <v>1</v>
      </c>
      <c r="M11" s="166"/>
      <c r="N11" s="166"/>
      <c r="O11" s="166"/>
      <c r="P11" s="166"/>
      <c r="Q11" s="167"/>
      <c r="R11" s="168">
        <f t="shared" si="0"/>
        <v>5</v>
      </c>
      <c r="S11" s="271"/>
      <c r="T11" s="36"/>
    </row>
    <row r="12" spans="1:21" s="23" customFormat="1" ht="14.25" customHeight="1" outlineLevel="1" x14ac:dyDescent="0.15">
      <c r="A12" s="201"/>
      <c r="B12" s="1"/>
      <c r="C12" s="41"/>
      <c r="D12" s="432" t="s">
        <v>191</v>
      </c>
      <c r="E12" s="433"/>
      <c r="F12" s="169">
        <v>3</v>
      </c>
      <c r="G12" s="169">
        <v>19</v>
      </c>
      <c r="H12" s="169">
        <v>37</v>
      </c>
      <c r="I12" s="169">
        <v>51</v>
      </c>
      <c r="J12" s="169">
        <v>113</v>
      </c>
      <c r="K12" s="169">
        <v>34</v>
      </c>
      <c r="L12" s="169">
        <v>6</v>
      </c>
      <c r="M12" s="169">
        <v>3</v>
      </c>
      <c r="N12" s="169">
        <v>1</v>
      </c>
      <c r="O12" s="169">
        <v>1</v>
      </c>
      <c r="P12" s="169">
        <v>0</v>
      </c>
      <c r="Q12" s="170">
        <v>2</v>
      </c>
      <c r="R12" s="162">
        <f t="shared" si="0"/>
        <v>270</v>
      </c>
      <c r="S12" s="29"/>
      <c r="T12" s="33"/>
    </row>
    <row r="13" spans="1:21" s="23" customFormat="1" ht="14.25" customHeight="1" outlineLevel="1" x14ac:dyDescent="0.15">
      <c r="A13" s="201"/>
      <c r="B13" s="1"/>
      <c r="C13" s="32" t="s">
        <v>263</v>
      </c>
      <c r="D13" s="430" t="s">
        <v>187</v>
      </c>
      <c r="E13" s="431"/>
      <c r="F13" s="163">
        <v>0</v>
      </c>
      <c r="G13" s="163">
        <v>0</v>
      </c>
      <c r="H13" s="163">
        <v>0</v>
      </c>
      <c r="I13" s="163">
        <v>0</v>
      </c>
      <c r="J13" s="163">
        <v>12</v>
      </c>
      <c r="K13" s="163">
        <v>7</v>
      </c>
      <c r="L13" s="163">
        <v>0</v>
      </c>
      <c r="M13" s="163">
        <v>0</v>
      </c>
      <c r="N13" s="163">
        <v>0</v>
      </c>
      <c r="O13" s="163">
        <v>0</v>
      </c>
      <c r="P13" s="163">
        <v>0</v>
      </c>
      <c r="Q13" s="164">
        <v>0</v>
      </c>
      <c r="R13" s="165">
        <f t="shared" si="0"/>
        <v>19</v>
      </c>
      <c r="S13" s="270" t="s">
        <v>194</v>
      </c>
      <c r="T13" s="34" t="s">
        <v>194</v>
      </c>
      <c r="U13" s="23">
        <v>19</v>
      </c>
    </row>
    <row r="14" spans="1:21" s="23" customFormat="1" ht="14.25" customHeight="1" outlineLevel="1" x14ac:dyDescent="0.15">
      <c r="A14" s="201"/>
      <c r="B14" s="1"/>
      <c r="C14" s="22">
        <v>-2007</v>
      </c>
      <c r="E14" s="38" t="s">
        <v>188</v>
      </c>
      <c r="F14" s="163"/>
      <c r="G14" s="163"/>
      <c r="H14" s="163"/>
      <c r="I14" s="163"/>
      <c r="J14" s="163"/>
      <c r="K14" s="163"/>
      <c r="L14" s="163"/>
      <c r="M14" s="163"/>
      <c r="N14" s="163"/>
      <c r="O14" s="163"/>
      <c r="P14" s="163"/>
      <c r="Q14" s="164"/>
      <c r="R14" s="165">
        <f t="shared" si="0"/>
        <v>0</v>
      </c>
      <c r="S14" s="270">
        <v>1.5</v>
      </c>
      <c r="T14" s="34">
        <v>1.3</v>
      </c>
    </row>
    <row r="15" spans="1:21" s="23" customFormat="1" ht="14.25" customHeight="1" outlineLevel="1" thickBot="1" x14ac:dyDescent="0.2">
      <c r="A15" s="201"/>
      <c r="B15" s="1"/>
      <c r="C15" s="42"/>
      <c r="D15" s="420" t="s">
        <v>190</v>
      </c>
      <c r="E15" s="421"/>
      <c r="F15" s="166"/>
      <c r="G15" s="166"/>
      <c r="H15" s="166"/>
      <c r="I15" s="166"/>
      <c r="J15" s="166"/>
      <c r="K15" s="166"/>
      <c r="L15" s="166"/>
      <c r="M15" s="166"/>
      <c r="N15" s="166"/>
      <c r="O15" s="166"/>
      <c r="P15" s="166"/>
      <c r="Q15" s="167"/>
      <c r="R15" s="168">
        <f t="shared" si="0"/>
        <v>0</v>
      </c>
      <c r="S15" s="271"/>
      <c r="T15" s="36"/>
    </row>
    <row r="16" spans="1:21" s="23" customFormat="1" ht="14.25" customHeight="1" outlineLevel="1" x14ac:dyDescent="0.15">
      <c r="A16" s="201"/>
      <c r="B16" s="1"/>
      <c r="C16" s="41"/>
      <c r="D16" s="432" t="s">
        <v>191</v>
      </c>
      <c r="E16" s="433"/>
      <c r="F16" s="169">
        <v>13</v>
      </c>
      <c r="G16" s="169">
        <v>49</v>
      </c>
      <c r="H16" s="169">
        <v>61</v>
      </c>
      <c r="I16" s="169">
        <v>86</v>
      </c>
      <c r="J16" s="169">
        <v>142</v>
      </c>
      <c r="K16" s="169">
        <v>54</v>
      </c>
      <c r="L16" s="169">
        <v>10</v>
      </c>
      <c r="M16" s="169">
        <v>17</v>
      </c>
      <c r="N16" s="169">
        <v>2</v>
      </c>
      <c r="O16" s="169">
        <v>2</v>
      </c>
      <c r="P16" s="169">
        <v>1</v>
      </c>
      <c r="Q16" s="170">
        <v>2</v>
      </c>
      <c r="R16" s="162">
        <f t="shared" si="0"/>
        <v>439</v>
      </c>
      <c r="S16" s="29"/>
      <c r="T16" s="33"/>
    </row>
    <row r="17" spans="1:21" s="23" customFormat="1" ht="14.25" customHeight="1" outlineLevel="1" x14ac:dyDescent="0.15">
      <c r="A17" s="201"/>
      <c r="B17" s="1"/>
      <c r="C17" s="32" t="s">
        <v>195</v>
      </c>
      <c r="D17" s="430" t="s">
        <v>187</v>
      </c>
      <c r="E17" s="431"/>
      <c r="F17" s="163">
        <v>0</v>
      </c>
      <c r="G17" s="163">
        <v>1</v>
      </c>
      <c r="H17" s="163">
        <v>1</v>
      </c>
      <c r="I17" s="163">
        <v>0</v>
      </c>
      <c r="J17" s="163">
        <v>26</v>
      </c>
      <c r="K17" s="163">
        <v>12</v>
      </c>
      <c r="L17" s="163">
        <v>2</v>
      </c>
      <c r="M17" s="163">
        <v>3</v>
      </c>
      <c r="N17" s="163">
        <v>1</v>
      </c>
      <c r="O17" s="163">
        <v>0</v>
      </c>
      <c r="P17" s="163">
        <v>0</v>
      </c>
      <c r="Q17" s="164">
        <v>0</v>
      </c>
      <c r="R17" s="165">
        <f t="shared" si="0"/>
        <v>46</v>
      </c>
      <c r="S17" s="270" t="s">
        <v>189</v>
      </c>
      <c r="T17" s="34" t="s">
        <v>194</v>
      </c>
      <c r="U17" s="23">
        <v>20</v>
      </c>
    </row>
    <row r="18" spans="1:21" s="23" customFormat="1" ht="14.25" customHeight="1" outlineLevel="1" x14ac:dyDescent="0.15">
      <c r="A18" s="201"/>
      <c r="B18" s="1"/>
      <c r="C18" s="22">
        <v>-2008</v>
      </c>
      <c r="E18" s="38" t="s">
        <v>188</v>
      </c>
      <c r="F18" s="163"/>
      <c r="G18" s="163"/>
      <c r="H18" s="163"/>
      <c r="I18" s="163"/>
      <c r="J18" s="163"/>
      <c r="K18" s="163"/>
      <c r="L18" s="163"/>
      <c r="M18" s="163"/>
      <c r="N18" s="163"/>
      <c r="O18" s="163"/>
      <c r="P18" s="163"/>
      <c r="Q18" s="164"/>
      <c r="R18" s="165">
        <f t="shared" si="0"/>
        <v>0</v>
      </c>
      <c r="S18" s="270">
        <v>3.7</v>
      </c>
      <c r="T18" s="34">
        <v>1.7</v>
      </c>
    </row>
    <row r="19" spans="1:21" s="23" customFormat="1" ht="14.25" customHeight="1" outlineLevel="1" thickBot="1" x14ac:dyDescent="0.2">
      <c r="A19" s="201"/>
      <c r="B19" s="1"/>
      <c r="C19" s="42"/>
      <c r="D19" s="420" t="s">
        <v>190</v>
      </c>
      <c r="E19" s="421"/>
      <c r="F19" s="166"/>
      <c r="G19" s="166"/>
      <c r="H19" s="166"/>
      <c r="I19" s="166"/>
      <c r="J19" s="166">
        <v>1</v>
      </c>
      <c r="K19" s="166"/>
      <c r="L19" s="166"/>
      <c r="M19" s="166"/>
      <c r="N19" s="166"/>
      <c r="O19" s="166"/>
      <c r="P19" s="166"/>
      <c r="Q19" s="167"/>
      <c r="R19" s="168">
        <f t="shared" si="0"/>
        <v>1</v>
      </c>
      <c r="S19" s="271"/>
      <c r="T19" s="36"/>
    </row>
    <row r="20" spans="1:21" s="99" customFormat="1" ht="14.25" customHeight="1" outlineLevel="1" x14ac:dyDescent="0.15">
      <c r="A20" s="201"/>
      <c r="B20" s="1"/>
      <c r="C20" s="31"/>
      <c r="D20" s="122" t="s">
        <v>191</v>
      </c>
      <c r="E20" s="115"/>
      <c r="F20" s="196">
        <v>5</v>
      </c>
      <c r="G20" s="196">
        <v>26</v>
      </c>
      <c r="H20" s="196">
        <v>30</v>
      </c>
      <c r="I20" s="196">
        <v>61</v>
      </c>
      <c r="J20" s="196">
        <v>128</v>
      </c>
      <c r="K20" s="196">
        <v>36</v>
      </c>
      <c r="L20" s="196">
        <v>8</v>
      </c>
      <c r="M20" s="196">
        <v>1</v>
      </c>
      <c r="N20" s="196">
        <v>2</v>
      </c>
      <c r="O20" s="196">
        <v>0</v>
      </c>
      <c r="P20" s="196"/>
      <c r="Q20" s="197">
        <v>1</v>
      </c>
      <c r="R20" s="198">
        <v>298</v>
      </c>
      <c r="S20" s="270"/>
      <c r="T20" s="34"/>
    </row>
    <row r="21" spans="1:21" s="99" customFormat="1" ht="14.25" customHeight="1" outlineLevel="1" x14ac:dyDescent="0.15">
      <c r="A21" s="201"/>
      <c r="B21" s="1"/>
      <c r="C21" s="32" t="s">
        <v>196</v>
      </c>
      <c r="D21" s="343" t="s">
        <v>187</v>
      </c>
      <c r="E21" s="343"/>
      <c r="F21" s="181">
        <v>0</v>
      </c>
      <c r="G21" s="181">
        <v>1</v>
      </c>
      <c r="H21" s="181">
        <v>3</v>
      </c>
      <c r="I21" s="181">
        <v>4</v>
      </c>
      <c r="J21" s="181">
        <v>18</v>
      </c>
      <c r="K21" s="181">
        <v>8</v>
      </c>
      <c r="L21" s="181">
        <v>2</v>
      </c>
      <c r="M21" s="181">
        <v>0</v>
      </c>
      <c r="N21" s="181">
        <v>0</v>
      </c>
      <c r="O21" s="181">
        <v>0</v>
      </c>
      <c r="P21" s="181">
        <v>0</v>
      </c>
      <c r="Q21" s="182">
        <v>0</v>
      </c>
      <c r="R21" s="183">
        <v>36</v>
      </c>
      <c r="S21" s="270"/>
      <c r="T21" s="34" t="s">
        <v>242</v>
      </c>
      <c r="U21" s="99">
        <v>21</v>
      </c>
    </row>
    <row r="22" spans="1:21" s="99" customFormat="1" ht="14.25" customHeight="1" outlineLevel="1" x14ac:dyDescent="0.15">
      <c r="A22" s="201"/>
      <c r="B22" s="1"/>
      <c r="C22" s="22">
        <v>-2009</v>
      </c>
      <c r="E22" s="100" t="s">
        <v>188</v>
      </c>
      <c r="F22" s="181"/>
      <c r="G22" s="181"/>
      <c r="H22" s="181"/>
      <c r="I22" s="181"/>
      <c r="J22" s="181"/>
      <c r="K22" s="181">
        <v>1</v>
      </c>
      <c r="L22" s="181"/>
      <c r="M22" s="181"/>
      <c r="N22" s="181"/>
      <c r="O22" s="181"/>
      <c r="P22" s="181"/>
      <c r="Q22" s="182"/>
      <c r="R22" s="183">
        <v>1</v>
      </c>
      <c r="S22" s="270"/>
      <c r="T22" s="43">
        <v>2</v>
      </c>
    </row>
    <row r="23" spans="1:21" s="104" customFormat="1" ht="14.25" customHeight="1" outlineLevel="1" thickBot="1" x14ac:dyDescent="0.2">
      <c r="A23" s="201"/>
      <c r="B23" s="1"/>
      <c r="C23" s="105"/>
      <c r="D23" s="341" t="s">
        <v>190</v>
      </c>
      <c r="E23" s="342"/>
      <c r="F23" s="181"/>
      <c r="G23" s="181"/>
      <c r="H23" s="181"/>
      <c r="I23" s="181"/>
      <c r="J23" s="181">
        <v>1</v>
      </c>
      <c r="K23" s="181"/>
      <c r="L23" s="181"/>
      <c r="M23" s="181"/>
      <c r="N23" s="181"/>
      <c r="O23" s="181"/>
      <c r="P23" s="181"/>
      <c r="Q23" s="182"/>
      <c r="R23" s="183">
        <v>1</v>
      </c>
      <c r="S23" s="271"/>
      <c r="T23" s="34"/>
    </row>
    <row r="24" spans="1:21" ht="13.5" customHeight="1" outlineLevel="1" x14ac:dyDescent="0.15">
      <c r="A24" s="201"/>
      <c r="B24" s="1"/>
      <c r="C24" s="41"/>
      <c r="D24" s="432" t="s">
        <v>191</v>
      </c>
      <c r="E24" s="433"/>
      <c r="F24" s="169">
        <v>11</v>
      </c>
      <c r="G24" s="169">
        <v>50</v>
      </c>
      <c r="H24" s="169">
        <v>50</v>
      </c>
      <c r="I24" s="169">
        <v>74</v>
      </c>
      <c r="J24" s="169">
        <v>132</v>
      </c>
      <c r="K24" s="169">
        <v>105</v>
      </c>
      <c r="L24" s="169">
        <v>67</v>
      </c>
      <c r="M24" s="169">
        <v>43</v>
      </c>
      <c r="N24" s="169">
        <v>4</v>
      </c>
      <c r="O24" s="169">
        <v>1</v>
      </c>
      <c r="P24" s="169">
        <v>0</v>
      </c>
      <c r="Q24" s="170">
        <v>1</v>
      </c>
      <c r="R24" s="162">
        <f t="shared" si="0"/>
        <v>538</v>
      </c>
      <c r="S24" s="270"/>
      <c r="T24" s="85"/>
    </row>
    <row r="25" spans="1:21" ht="13.5" customHeight="1" outlineLevel="1" x14ac:dyDescent="0.15">
      <c r="A25" s="201"/>
      <c r="B25" s="1"/>
      <c r="C25" s="32" t="s">
        <v>197</v>
      </c>
      <c r="D25" s="430" t="s">
        <v>187</v>
      </c>
      <c r="E25" s="431"/>
      <c r="F25" s="163">
        <v>0</v>
      </c>
      <c r="G25" s="163">
        <v>0</v>
      </c>
      <c r="H25" s="163">
        <v>0</v>
      </c>
      <c r="I25" s="163">
        <v>1</v>
      </c>
      <c r="J25" s="163">
        <v>22</v>
      </c>
      <c r="K25" s="163">
        <v>27</v>
      </c>
      <c r="L25" s="163">
        <v>13</v>
      </c>
      <c r="M25" s="163">
        <v>9</v>
      </c>
      <c r="N25" s="163">
        <v>2</v>
      </c>
      <c r="O25" s="163">
        <v>0</v>
      </c>
      <c r="P25" s="163">
        <v>0</v>
      </c>
      <c r="Q25" s="164">
        <v>0</v>
      </c>
      <c r="R25" s="165">
        <f t="shared" si="0"/>
        <v>74</v>
      </c>
      <c r="S25" s="270" t="s">
        <v>242</v>
      </c>
      <c r="T25" s="86" t="s">
        <v>3709</v>
      </c>
      <c r="U25" s="65">
        <v>22</v>
      </c>
    </row>
    <row r="26" spans="1:21" outlineLevel="1" x14ac:dyDescent="0.15">
      <c r="A26" s="201"/>
      <c r="B26" s="1"/>
      <c r="C26" s="22">
        <v>-2010</v>
      </c>
      <c r="D26" s="23"/>
      <c r="E26" s="38" t="s">
        <v>188</v>
      </c>
      <c r="F26" s="163"/>
      <c r="G26" s="163"/>
      <c r="H26" s="163"/>
      <c r="I26" s="163"/>
      <c r="J26" s="163">
        <v>1</v>
      </c>
      <c r="K26" s="163">
        <v>1</v>
      </c>
      <c r="L26" s="163"/>
      <c r="M26" s="163"/>
      <c r="N26" s="163"/>
      <c r="O26" s="163"/>
      <c r="P26" s="163"/>
      <c r="Q26" s="164"/>
      <c r="R26" s="165">
        <f t="shared" si="0"/>
        <v>2</v>
      </c>
      <c r="S26" s="270">
        <v>3.2</v>
      </c>
      <c r="T26" s="87">
        <v>0.5</v>
      </c>
    </row>
    <row r="27" spans="1:21" ht="14.25" customHeight="1" outlineLevel="1" thickBot="1" x14ac:dyDescent="0.2">
      <c r="A27" s="201"/>
      <c r="B27" s="1"/>
      <c r="C27" s="42"/>
      <c r="D27" s="420" t="s">
        <v>190</v>
      </c>
      <c r="E27" s="421"/>
      <c r="F27" s="166"/>
      <c r="G27" s="166"/>
      <c r="H27" s="166"/>
      <c r="I27" s="166"/>
      <c r="J27" s="166"/>
      <c r="K27" s="166">
        <v>2</v>
      </c>
      <c r="L27" s="166">
        <v>1</v>
      </c>
      <c r="M27" s="166"/>
      <c r="N27" s="166"/>
      <c r="O27" s="166"/>
      <c r="P27" s="166"/>
      <c r="Q27" s="167"/>
      <c r="R27" s="168">
        <f t="shared" si="0"/>
        <v>3</v>
      </c>
      <c r="S27" s="271"/>
      <c r="T27" s="88"/>
    </row>
    <row r="28" spans="1:21" ht="13.5" customHeight="1" outlineLevel="1" x14ac:dyDescent="0.15">
      <c r="A28" s="201"/>
      <c r="B28" s="1"/>
      <c r="C28" s="72"/>
      <c r="D28" s="438" t="s">
        <v>191</v>
      </c>
      <c r="E28" s="439"/>
      <c r="F28" s="171">
        <v>6</v>
      </c>
      <c r="G28" s="171">
        <v>27</v>
      </c>
      <c r="H28" s="171">
        <v>37</v>
      </c>
      <c r="I28" s="171">
        <v>57</v>
      </c>
      <c r="J28" s="171">
        <v>77</v>
      </c>
      <c r="K28" s="171">
        <v>23</v>
      </c>
      <c r="L28" s="171">
        <v>15</v>
      </c>
      <c r="M28" s="171">
        <v>12</v>
      </c>
      <c r="N28" s="171">
        <v>7</v>
      </c>
      <c r="O28" s="171">
        <v>0</v>
      </c>
      <c r="P28" s="171">
        <v>0</v>
      </c>
      <c r="Q28" s="172">
        <v>1</v>
      </c>
      <c r="R28" s="173">
        <f t="shared" si="0"/>
        <v>262</v>
      </c>
      <c r="S28" s="270"/>
      <c r="T28" s="89"/>
    </row>
    <row r="29" spans="1:21" ht="13.5" customHeight="1" outlineLevel="1" x14ac:dyDescent="0.15">
      <c r="A29" s="201"/>
      <c r="B29" s="1"/>
      <c r="C29" s="73" t="s">
        <v>199</v>
      </c>
      <c r="D29" s="443" t="s">
        <v>198</v>
      </c>
      <c r="E29" s="444"/>
      <c r="F29" s="174"/>
      <c r="G29" s="174">
        <v>3</v>
      </c>
      <c r="H29" s="174">
        <v>2</v>
      </c>
      <c r="I29" s="174">
        <v>5</v>
      </c>
      <c r="J29" s="174">
        <v>24</v>
      </c>
      <c r="K29" s="174">
        <v>9</v>
      </c>
      <c r="L29" s="174">
        <v>1</v>
      </c>
      <c r="M29" s="174"/>
      <c r="N29" s="174">
        <v>1</v>
      </c>
      <c r="O29" s="174"/>
      <c r="P29" s="174"/>
      <c r="Q29" s="175"/>
      <c r="R29" s="176">
        <f t="shared" si="0"/>
        <v>45</v>
      </c>
      <c r="S29" s="270" t="s">
        <v>189</v>
      </c>
      <c r="T29" s="89" t="s">
        <v>194</v>
      </c>
      <c r="U29" s="65">
        <v>23</v>
      </c>
    </row>
    <row r="30" spans="1:21" ht="13.5" customHeight="1" outlineLevel="1" x14ac:dyDescent="0.15">
      <c r="A30" s="201"/>
      <c r="B30" s="1"/>
      <c r="C30" s="74">
        <v>-2011</v>
      </c>
      <c r="D30" s="434" t="s">
        <v>187</v>
      </c>
      <c r="E30" s="435"/>
      <c r="F30" s="174">
        <v>0</v>
      </c>
      <c r="G30" s="174">
        <v>1</v>
      </c>
      <c r="H30" s="174">
        <v>2</v>
      </c>
      <c r="I30" s="174">
        <v>2</v>
      </c>
      <c r="J30" s="174">
        <v>13</v>
      </c>
      <c r="K30" s="174">
        <v>3</v>
      </c>
      <c r="L30" s="174">
        <v>2</v>
      </c>
      <c r="M30" s="174">
        <v>0</v>
      </c>
      <c r="N30" s="174">
        <v>0</v>
      </c>
      <c r="O30" s="174">
        <v>0</v>
      </c>
      <c r="P30" s="174">
        <v>0</v>
      </c>
      <c r="Q30" s="175">
        <v>0</v>
      </c>
      <c r="R30" s="176">
        <f t="shared" si="0"/>
        <v>23</v>
      </c>
      <c r="S30" s="270">
        <v>3.7</v>
      </c>
      <c r="T30" s="89">
        <v>1.5</v>
      </c>
    </row>
    <row r="31" spans="1:21" outlineLevel="1" x14ac:dyDescent="0.15">
      <c r="A31" s="201"/>
      <c r="B31" s="1"/>
      <c r="C31" s="72"/>
      <c r="D31" s="65"/>
      <c r="E31" s="75" t="s">
        <v>188</v>
      </c>
      <c r="F31" s="174"/>
      <c r="G31" s="174"/>
      <c r="H31" s="174"/>
      <c r="I31" s="174"/>
      <c r="J31" s="174"/>
      <c r="K31" s="174"/>
      <c r="L31" s="174"/>
      <c r="M31" s="174"/>
      <c r="N31" s="174"/>
      <c r="O31" s="174"/>
      <c r="P31" s="174"/>
      <c r="Q31" s="175"/>
      <c r="R31" s="176">
        <f t="shared" si="0"/>
        <v>0</v>
      </c>
      <c r="S31" s="270"/>
      <c r="T31" s="89"/>
    </row>
    <row r="32" spans="1:21" ht="14.25" customHeight="1" outlineLevel="1" thickBot="1" x14ac:dyDescent="0.2">
      <c r="A32" s="201"/>
      <c r="B32" s="1"/>
      <c r="C32" s="72"/>
      <c r="D32" s="436" t="s">
        <v>190</v>
      </c>
      <c r="E32" s="437"/>
      <c r="F32" s="177"/>
      <c r="G32" s="177">
        <v>2</v>
      </c>
      <c r="H32" s="177"/>
      <c r="I32" s="177">
        <v>1</v>
      </c>
      <c r="J32" s="177"/>
      <c r="K32" s="177"/>
      <c r="L32" s="177"/>
      <c r="M32" s="177"/>
      <c r="N32" s="177"/>
      <c r="O32" s="177"/>
      <c r="P32" s="177"/>
      <c r="Q32" s="178"/>
      <c r="R32" s="179">
        <f t="shared" si="0"/>
        <v>3</v>
      </c>
      <c r="S32" s="270"/>
      <c r="T32" s="89"/>
    </row>
    <row r="33" spans="1:33" x14ac:dyDescent="0.15">
      <c r="A33" s="201"/>
      <c r="B33" s="1"/>
      <c r="C33" s="41"/>
      <c r="D33" s="432" t="s">
        <v>191</v>
      </c>
      <c r="E33" s="433"/>
      <c r="F33" s="169">
        <v>18</v>
      </c>
      <c r="G33" s="169">
        <v>94</v>
      </c>
      <c r="H33" s="169">
        <v>153</v>
      </c>
      <c r="I33" s="169">
        <v>173</v>
      </c>
      <c r="J33" s="169">
        <v>208</v>
      </c>
      <c r="K33" s="169">
        <v>170</v>
      </c>
      <c r="L33" s="169">
        <v>58</v>
      </c>
      <c r="M33" s="169">
        <v>26</v>
      </c>
      <c r="N33" s="169">
        <v>6</v>
      </c>
      <c r="O33" s="169">
        <v>1</v>
      </c>
      <c r="P33" s="169">
        <v>0</v>
      </c>
      <c r="Q33" s="170">
        <v>1</v>
      </c>
      <c r="R33" s="162">
        <f t="shared" si="0"/>
        <v>908</v>
      </c>
      <c r="S33" s="29"/>
      <c r="T33" s="33"/>
    </row>
    <row r="34" spans="1:33" x14ac:dyDescent="0.15">
      <c r="A34" s="201"/>
      <c r="B34" s="1"/>
      <c r="C34" s="35"/>
      <c r="D34" s="428" t="s">
        <v>198</v>
      </c>
      <c r="E34" s="429"/>
      <c r="F34" s="163">
        <v>0</v>
      </c>
      <c r="G34" s="163">
        <v>10</v>
      </c>
      <c r="H34" s="163">
        <v>15</v>
      </c>
      <c r="I34" s="163">
        <v>23</v>
      </c>
      <c r="J34" s="163">
        <v>49</v>
      </c>
      <c r="K34" s="163">
        <v>53</v>
      </c>
      <c r="L34" s="163">
        <v>17</v>
      </c>
      <c r="M34" s="163">
        <v>3</v>
      </c>
      <c r="N34" s="163">
        <v>0</v>
      </c>
      <c r="O34" s="163">
        <v>0</v>
      </c>
      <c r="P34" s="163">
        <v>0</v>
      </c>
      <c r="Q34" s="164">
        <v>0</v>
      </c>
      <c r="R34" s="165">
        <f t="shared" si="0"/>
        <v>170</v>
      </c>
      <c r="S34" s="270"/>
      <c r="T34" s="34"/>
    </row>
    <row r="35" spans="1:33" x14ac:dyDescent="0.15">
      <c r="A35" s="201"/>
      <c r="B35" s="1"/>
      <c r="C35" s="32" t="s">
        <v>250</v>
      </c>
      <c r="D35" s="430" t="s">
        <v>187</v>
      </c>
      <c r="E35" s="431"/>
      <c r="F35" s="163">
        <v>0</v>
      </c>
      <c r="G35" s="163">
        <v>4</v>
      </c>
      <c r="H35" s="163">
        <v>8</v>
      </c>
      <c r="I35" s="163">
        <v>16</v>
      </c>
      <c r="J35" s="163">
        <v>26</v>
      </c>
      <c r="K35" s="163">
        <v>24</v>
      </c>
      <c r="L35" s="163">
        <v>8</v>
      </c>
      <c r="M35" s="163">
        <v>2</v>
      </c>
      <c r="N35" s="163">
        <v>0</v>
      </c>
      <c r="O35" s="163">
        <v>0</v>
      </c>
      <c r="P35" s="163">
        <v>0</v>
      </c>
      <c r="Q35" s="164">
        <v>0</v>
      </c>
      <c r="R35" s="165">
        <f t="shared" si="0"/>
        <v>88</v>
      </c>
      <c r="S35" s="270" t="s">
        <v>242</v>
      </c>
      <c r="T35" s="34" t="s">
        <v>242</v>
      </c>
      <c r="U35" s="65">
        <v>24</v>
      </c>
    </row>
    <row r="36" spans="1:33" x14ac:dyDescent="0.15">
      <c r="A36" s="201"/>
      <c r="B36" s="1"/>
      <c r="C36" s="22">
        <v>-2012</v>
      </c>
      <c r="D36" s="23"/>
      <c r="E36" s="40" t="s">
        <v>188</v>
      </c>
      <c r="F36" s="163">
        <v>0</v>
      </c>
      <c r="G36" s="163">
        <v>0</v>
      </c>
      <c r="H36" s="163">
        <v>0</v>
      </c>
      <c r="I36" s="163">
        <v>0</v>
      </c>
      <c r="J36" s="163">
        <v>1</v>
      </c>
      <c r="K36" s="163">
        <v>0</v>
      </c>
      <c r="L36" s="163">
        <v>0</v>
      </c>
      <c r="M36" s="163">
        <v>0</v>
      </c>
      <c r="N36" s="163">
        <v>0</v>
      </c>
      <c r="O36" s="163">
        <v>0</v>
      </c>
      <c r="P36" s="163">
        <v>0</v>
      </c>
      <c r="Q36" s="164">
        <v>0</v>
      </c>
      <c r="R36" s="165">
        <f t="shared" si="0"/>
        <v>1</v>
      </c>
      <c r="S36" s="270">
        <v>2.8</v>
      </c>
      <c r="T36" s="89">
        <v>2.2000000000000002</v>
      </c>
    </row>
    <row r="37" spans="1:33" x14ac:dyDescent="0.15">
      <c r="A37" s="201"/>
      <c r="B37" s="1"/>
      <c r="C37" s="28"/>
      <c r="D37" s="428" t="s">
        <v>200</v>
      </c>
      <c r="E37" s="429"/>
      <c r="F37" s="163">
        <v>0</v>
      </c>
      <c r="G37" s="163">
        <v>0</v>
      </c>
      <c r="H37" s="163">
        <v>1</v>
      </c>
      <c r="I37" s="163">
        <v>0</v>
      </c>
      <c r="J37" s="163">
        <v>2</v>
      </c>
      <c r="K37" s="163">
        <v>0</v>
      </c>
      <c r="L37" s="163">
        <v>0</v>
      </c>
      <c r="M37" s="163">
        <v>0</v>
      </c>
      <c r="N37" s="163">
        <v>0</v>
      </c>
      <c r="O37" s="163">
        <v>0</v>
      </c>
      <c r="P37" s="163">
        <v>0</v>
      </c>
      <c r="Q37" s="164">
        <v>0</v>
      </c>
      <c r="R37" s="165">
        <f t="shared" si="0"/>
        <v>3</v>
      </c>
      <c r="S37" s="270"/>
      <c r="T37" s="89"/>
    </row>
    <row r="38" spans="1:33" ht="14.25" thickBot="1" x14ac:dyDescent="0.2">
      <c r="A38" s="201"/>
      <c r="B38" s="1"/>
      <c r="C38" s="42"/>
      <c r="D38" s="420" t="s">
        <v>190</v>
      </c>
      <c r="E38" s="421"/>
      <c r="F38" s="166">
        <v>0</v>
      </c>
      <c r="G38" s="166">
        <v>0</v>
      </c>
      <c r="H38" s="166">
        <v>0</v>
      </c>
      <c r="I38" s="166">
        <v>0</v>
      </c>
      <c r="J38" s="166">
        <v>0</v>
      </c>
      <c r="K38" s="166">
        <v>0</v>
      </c>
      <c r="L38" s="166">
        <v>0</v>
      </c>
      <c r="M38" s="166">
        <v>0</v>
      </c>
      <c r="N38" s="166">
        <v>0</v>
      </c>
      <c r="O38" s="166">
        <v>0</v>
      </c>
      <c r="P38" s="166">
        <v>0</v>
      </c>
      <c r="Q38" s="167">
        <v>0</v>
      </c>
      <c r="R38" s="168">
        <f t="shared" si="0"/>
        <v>0</v>
      </c>
      <c r="S38" s="271"/>
      <c r="T38" s="274"/>
    </row>
    <row r="39" spans="1:33" x14ac:dyDescent="0.15">
      <c r="A39" s="201"/>
      <c r="B39" s="1"/>
      <c r="C39" s="41"/>
      <c r="D39" s="432" t="s">
        <v>191</v>
      </c>
      <c r="E39" s="433"/>
      <c r="F39" s="169">
        <v>13</v>
      </c>
      <c r="G39" s="169">
        <v>66</v>
      </c>
      <c r="H39" s="169">
        <v>106</v>
      </c>
      <c r="I39" s="169">
        <v>104</v>
      </c>
      <c r="J39" s="169">
        <v>140</v>
      </c>
      <c r="K39" s="169">
        <v>50</v>
      </c>
      <c r="L39" s="169">
        <v>13</v>
      </c>
      <c r="M39" s="169">
        <v>7</v>
      </c>
      <c r="N39" s="169">
        <v>9</v>
      </c>
      <c r="O39" s="169">
        <v>2</v>
      </c>
      <c r="P39" s="169">
        <v>1</v>
      </c>
      <c r="Q39" s="170">
        <v>1</v>
      </c>
      <c r="R39" s="162">
        <f t="shared" ref="R39:R44" si="1">SUM(F39:Q39)</f>
        <v>512</v>
      </c>
      <c r="S39" s="270"/>
      <c r="T39" s="275"/>
    </row>
    <row r="40" spans="1:33" x14ac:dyDescent="0.15">
      <c r="A40" s="201"/>
      <c r="B40" s="1"/>
      <c r="C40" s="35"/>
      <c r="D40" s="428" t="s">
        <v>198</v>
      </c>
      <c r="E40" s="429"/>
      <c r="F40" s="163">
        <v>1</v>
      </c>
      <c r="G40" s="163">
        <v>4</v>
      </c>
      <c r="H40" s="163">
        <v>1</v>
      </c>
      <c r="I40" s="163">
        <v>5</v>
      </c>
      <c r="J40" s="163">
        <v>22</v>
      </c>
      <c r="K40" s="163">
        <v>14</v>
      </c>
      <c r="L40" s="163">
        <v>4</v>
      </c>
      <c r="M40" s="163">
        <v>2</v>
      </c>
      <c r="N40" s="163">
        <v>3</v>
      </c>
      <c r="O40" s="163">
        <v>0</v>
      </c>
      <c r="P40" s="163">
        <v>0</v>
      </c>
      <c r="Q40" s="164">
        <v>0</v>
      </c>
      <c r="R40" s="165">
        <f t="shared" si="1"/>
        <v>56</v>
      </c>
      <c r="S40" s="270"/>
      <c r="T40" s="89"/>
    </row>
    <row r="41" spans="1:33" x14ac:dyDescent="0.15">
      <c r="A41" s="201"/>
      <c r="B41" s="1"/>
      <c r="C41" s="32" t="s">
        <v>249</v>
      </c>
      <c r="D41" s="422" t="s">
        <v>187</v>
      </c>
      <c r="E41" s="423"/>
      <c r="F41" s="163">
        <v>1</v>
      </c>
      <c r="G41" s="163">
        <v>2</v>
      </c>
      <c r="H41" s="163">
        <v>0</v>
      </c>
      <c r="I41" s="163">
        <v>0</v>
      </c>
      <c r="J41" s="163">
        <v>9</v>
      </c>
      <c r="K41" s="163">
        <v>8</v>
      </c>
      <c r="L41" s="163">
        <v>1</v>
      </c>
      <c r="M41" s="163">
        <v>1</v>
      </c>
      <c r="N41" s="163">
        <v>0</v>
      </c>
      <c r="O41" s="163">
        <v>0</v>
      </c>
      <c r="P41" s="163">
        <v>0</v>
      </c>
      <c r="Q41" s="164">
        <v>0</v>
      </c>
      <c r="R41" s="165">
        <f t="shared" si="1"/>
        <v>22</v>
      </c>
      <c r="S41" s="270" t="s">
        <v>1279</v>
      </c>
      <c r="T41" s="89" t="s">
        <v>189</v>
      </c>
      <c r="U41" s="65">
        <v>25</v>
      </c>
    </row>
    <row r="42" spans="1:33" x14ac:dyDescent="0.15">
      <c r="A42" s="201"/>
      <c r="B42" s="1"/>
      <c r="C42" s="22">
        <v>-2013</v>
      </c>
      <c r="D42" s="23"/>
      <c r="E42" s="40" t="s">
        <v>188</v>
      </c>
      <c r="F42" s="163">
        <v>0</v>
      </c>
      <c r="G42" s="163">
        <v>0</v>
      </c>
      <c r="H42" s="163">
        <v>0</v>
      </c>
      <c r="I42" s="163">
        <v>0</v>
      </c>
      <c r="J42" s="163">
        <v>0</v>
      </c>
      <c r="K42" s="163">
        <v>0</v>
      </c>
      <c r="L42" s="163">
        <v>0</v>
      </c>
      <c r="M42" s="163">
        <v>0</v>
      </c>
      <c r="N42" s="163">
        <v>0</v>
      </c>
      <c r="O42" s="163">
        <v>0</v>
      </c>
      <c r="P42" s="163">
        <v>0</v>
      </c>
      <c r="Q42" s="164">
        <v>0</v>
      </c>
      <c r="R42" s="165">
        <f t="shared" si="1"/>
        <v>0</v>
      </c>
      <c r="S42" s="270">
        <v>3.7</v>
      </c>
      <c r="T42" s="90">
        <v>5</v>
      </c>
    </row>
    <row r="43" spans="1:33" x14ac:dyDescent="0.15">
      <c r="A43" s="201"/>
      <c r="B43" s="1"/>
      <c r="C43" s="28"/>
      <c r="D43" s="424" t="s">
        <v>200</v>
      </c>
      <c r="E43" s="424"/>
      <c r="F43" s="163">
        <v>0</v>
      </c>
      <c r="G43" s="163">
        <v>0</v>
      </c>
      <c r="H43" s="163">
        <v>1</v>
      </c>
      <c r="I43" s="163">
        <v>0</v>
      </c>
      <c r="J43" s="163">
        <v>0</v>
      </c>
      <c r="K43" s="163">
        <v>0</v>
      </c>
      <c r="L43" s="163">
        <v>0</v>
      </c>
      <c r="M43" s="163">
        <v>0</v>
      </c>
      <c r="N43" s="163">
        <v>0</v>
      </c>
      <c r="O43" s="163">
        <v>0</v>
      </c>
      <c r="P43" s="163">
        <v>0</v>
      </c>
      <c r="Q43" s="164">
        <v>0</v>
      </c>
      <c r="R43" s="165">
        <f t="shared" si="1"/>
        <v>1</v>
      </c>
      <c r="S43" s="270"/>
      <c r="T43" s="34"/>
    </row>
    <row r="44" spans="1:33" ht="14.25" thickBot="1" x14ac:dyDescent="0.2">
      <c r="A44" s="201"/>
      <c r="B44" s="1"/>
      <c r="C44" s="42"/>
      <c r="D44" s="425" t="s">
        <v>190</v>
      </c>
      <c r="E44" s="425"/>
      <c r="F44" s="166">
        <v>0</v>
      </c>
      <c r="G44" s="166">
        <v>0</v>
      </c>
      <c r="H44" s="166">
        <v>0</v>
      </c>
      <c r="I44" s="166">
        <v>0</v>
      </c>
      <c r="J44" s="166">
        <v>2</v>
      </c>
      <c r="K44" s="166">
        <v>0</v>
      </c>
      <c r="L44" s="166">
        <v>0</v>
      </c>
      <c r="M44" s="166">
        <v>1</v>
      </c>
      <c r="N44" s="166">
        <v>0</v>
      </c>
      <c r="O44" s="166">
        <v>0</v>
      </c>
      <c r="P44" s="166">
        <v>0</v>
      </c>
      <c r="Q44" s="167">
        <v>0</v>
      </c>
      <c r="R44" s="168">
        <f t="shared" si="1"/>
        <v>3</v>
      </c>
      <c r="S44" s="270"/>
      <c r="T44" s="36"/>
    </row>
    <row r="45" spans="1:33" x14ac:dyDescent="0.15">
      <c r="A45" s="201"/>
      <c r="B45" s="1"/>
      <c r="C45" s="41"/>
      <c r="D45" s="426" t="s">
        <v>191</v>
      </c>
      <c r="E45" s="426"/>
      <c r="F45" s="169">
        <v>20</v>
      </c>
      <c r="G45" s="169">
        <v>72</v>
      </c>
      <c r="H45" s="169">
        <v>118</v>
      </c>
      <c r="I45" s="169">
        <v>228</v>
      </c>
      <c r="J45" s="169">
        <v>259</v>
      </c>
      <c r="K45" s="169">
        <v>143</v>
      </c>
      <c r="L45" s="169">
        <v>30</v>
      </c>
      <c r="M45" s="169">
        <v>24</v>
      </c>
      <c r="N45" s="169">
        <v>4</v>
      </c>
      <c r="O45" s="169">
        <v>2</v>
      </c>
      <c r="P45" s="169">
        <v>0</v>
      </c>
      <c r="Q45" s="170">
        <v>4</v>
      </c>
      <c r="R45" s="162">
        <v>904</v>
      </c>
      <c r="S45" s="29"/>
      <c r="T45" s="251"/>
      <c r="V45" s="64"/>
      <c r="W45" s="64"/>
      <c r="X45" s="64"/>
      <c r="Y45" s="64"/>
      <c r="Z45" s="64"/>
      <c r="AA45" s="64"/>
      <c r="AB45" s="64"/>
      <c r="AC45" s="64"/>
      <c r="AD45" s="64"/>
      <c r="AE45" s="64"/>
      <c r="AF45" s="64"/>
      <c r="AG45" s="64"/>
    </row>
    <row r="46" spans="1:33" x14ac:dyDescent="0.15">
      <c r="A46" s="201"/>
      <c r="B46" s="1"/>
      <c r="C46" s="35"/>
      <c r="D46" s="424" t="s">
        <v>198</v>
      </c>
      <c r="E46" s="424"/>
      <c r="F46" s="163">
        <v>0</v>
      </c>
      <c r="G46" s="163">
        <v>6</v>
      </c>
      <c r="H46" s="163">
        <v>3</v>
      </c>
      <c r="I46" s="163">
        <v>19</v>
      </c>
      <c r="J46" s="163">
        <v>64</v>
      </c>
      <c r="K46" s="163">
        <v>42</v>
      </c>
      <c r="L46" s="163">
        <v>4</v>
      </c>
      <c r="M46" s="163">
        <v>3</v>
      </c>
      <c r="N46" s="163">
        <v>0</v>
      </c>
      <c r="O46" s="163">
        <v>0</v>
      </c>
      <c r="P46" s="163">
        <v>0</v>
      </c>
      <c r="Q46" s="164">
        <v>0</v>
      </c>
      <c r="R46" s="165">
        <v>141</v>
      </c>
      <c r="S46" s="270"/>
      <c r="T46" s="252"/>
      <c r="V46" s="64"/>
      <c r="W46" s="64"/>
      <c r="X46" s="64"/>
      <c r="Y46" s="64"/>
      <c r="Z46" s="64"/>
      <c r="AA46" s="64"/>
      <c r="AB46" s="64"/>
      <c r="AC46" s="64"/>
      <c r="AD46" s="64"/>
      <c r="AE46" s="64"/>
      <c r="AF46" s="64"/>
      <c r="AG46" s="64"/>
    </row>
    <row r="47" spans="1:33" x14ac:dyDescent="0.15">
      <c r="A47" s="201"/>
      <c r="B47" s="1"/>
      <c r="C47" s="32" t="s">
        <v>262</v>
      </c>
      <c r="D47" s="427" t="s">
        <v>187</v>
      </c>
      <c r="E47" s="427"/>
      <c r="F47" s="163">
        <v>0</v>
      </c>
      <c r="G47" s="163">
        <v>1</v>
      </c>
      <c r="H47" s="163">
        <v>2</v>
      </c>
      <c r="I47" s="163">
        <v>11</v>
      </c>
      <c r="J47" s="163">
        <v>35</v>
      </c>
      <c r="K47" s="163">
        <v>25</v>
      </c>
      <c r="L47" s="163">
        <v>1</v>
      </c>
      <c r="M47" s="163">
        <v>0</v>
      </c>
      <c r="N47" s="163">
        <v>0</v>
      </c>
      <c r="O47" s="163">
        <v>0</v>
      </c>
      <c r="P47" s="163">
        <v>0</v>
      </c>
      <c r="Q47" s="164">
        <v>0</v>
      </c>
      <c r="R47" s="165">
        <v>75</v>
      </c>
      <c r="S47" s="270" t="s">
        <v>1278</v>
      </c>
      <c r="T47" s="252" t="s">
        <v>3709</v>
      </c>
      <c r="U47" s="230">
        <v>26</v>
      </c>
      <c r="V47" s="64"/>
      <c r="W47" s="64"/>
      <c r="X47" s="64"/>
      <c r="Y47" s="64"/>
      <c r="Z47" s="64"/>
      <c r="AA47" s="64"/>
      <c r="AB47" s="64"/>
      <c r="AC47" s="64"/>
      <c r="AD47" s="64"/>
      <c r="AE47" s="64"/>
      <c r="AF47" s="64"/>
      <c r="AG47" s="64"/>
    </row>
    <row r="48" spans="1:33" x14ac:dyDescent="0.15">
      <c r="A48" s="201"/>
      <c r="B48" s="1"/>
      <c r="C48" s="22">
        <v>-2014</v>
      </c>
      <c r="D48" s="23"/>
      <c r="E48" s="40" t="s">
        <v>188</v>
      </c>
      <c r="F48" s="163">
        <v>0</v>
      </c>
      <c r="G48" s="163">
        <v>0</v>
      </c>
      <c r="H48" s="163">
        <v>0</v>
      </c>
      <c r="I48" s="163">
        <v>0</v>
      </c>
      <c r="J48" s="163">
        <v>0</v>
      </c>
      <c r="K48" s="163">
        <v>0</v>
      </c>
      <c r="L48" s="163">
        <v>0</v>
      </c>
      <c r="M48" s="163">
        <v>0</v>
      </c>
      <c r="N48" s="163">
        <v>0</v>
      </c>
      <c r="O48" s="163">
        <v>0</v>
      </c>
      <c r="P48" s="163">
        <v>0</v>
      </c>
      <c r="Q48" s="164">
        <v>0</v>
      </c>
      <c r="R48" s="165">
        <v>0</v>
      </c>
      <c r="S48" s="270">
        <v>1.3</v>
      </c>
      <c r="T48" s="253">
        <v>0.8</v>
      </c>
      <c r="V48" s="64"/>
      <c r="W48" s="64"/>
      <c r="X48" s="64"/>
      <c r="Y48" s="64"/>
      <c r="Z48" s="64"/>
      <c r="AA48" s="64"/>
      <c r="AB48" s="64"/>
      <c r="AC48" s="64"/>
      <c r="AD48" s="64"/>
      <c r="AE48" s="64"/>
      <c r="AF48" s="64"/>
      <c r="AG48" s="64"/>
    </row>
    <row r="49" spans="1:33" x14ac:dyDescent="0.15">
      <c r="A49" s="201"/>
      <c r="B49" s="1"/>
      <c r="C49" s="28"/>
      <c r="D49" s="424" t="s">
        <v>200</v>
      </c>
      <c r="E49" s="424"/>
      <c r="F49" s="163">
        <v>0</v>
      </c>
      <c r="G49" s="163">
        <v>1</v>
      </c>
      <c r="H49" s="163">
        <v>0</v>
      </c>
      <c r="I49" s="163">
        <v>0</v>
      </c>
      <c r="J49" s="163">
        <v>0</v>
      </c>
      <c r="K49" s="163">
        <v>0</v>
      </c>
      <c r="L49" s="163">
        <v>0</v>
      </c>
      <c r="M49" s="163">
        <v>0</v>
      </c>
      <c r="N49" s="163">
        <v>0</v>
      </c>
      <c r="O49" s="163">
        <v>0</v>
      </c>
      <c r="P49" s="163">
        <v>0</v>
      </c>
      <c r="Q49" s="164">
        <v>0</v>
      </c>
      <c r="R49" s="165">
        <v>1</v>
      </c>
      <c r="S49" s="270"/>
      <c r="T49" s="252" t="s">
        <v>411</v>
      </c>
      <c r="V49" s="64"/>
      <c r="W49" s="64"/>
      <c r="X49" s="64"/>
      <c r="Y49" s="64"/>
      <c r="Z49" s="64"/>
      <c r="AA49" s="64"/>
      <c r="AB49" s="64"/>
      <c r="AC49" s="64"/>
      <c r="AD49" s="64"/>
      <c r="AE49" s="64"/>
      <c r="AF49" s="64"/>
      <c r="AG49" s="64"/>
    </row>
    <row r="50" spans="1:33" ht="14.25" thickBot="1" x14ac:dyDescent="0.2">
      <c r="A50" s="201"/>
      <c r="B50" s="1"/>
      <c r="C50" s="42"/>
      <c r="D50" s="425" t="s">
        <v>190</v>
      </c>
      <c r="E50" s="425"/>
      <c r="F50" s="166">
        <v>0</v>
      </c>
      <c r="G50" s="166">
        <v>0</v>
      </c>
      <c r="H50" s="166">
        <v>2</v>
      </c>
      <c r="I50" s="166">
        <v>0</v>
      </c>
      <c r="J50" s="166">
        <v>1</v>
      </c>
      <c r="K50" s="166">
        <v>1</v>
      </c>
      <c r="L50" s="166">
        <v>0</v>
      </c>
      <c r="M50" s="166">
        <v>0</v>
      </c>
      <c r="N50" s="166">
        <v>0</v>
      </c>
      <c r="O50" s="166">
        <v>0</v>
      </c>
      <c r="P50" s="166">
        <v>0</v>
      </c>
      <c r="Q50" s="166">
        <v>0</v>
      </c>
      <c r="R50" s="168">
        <v>4</v>
      </c>
      <c r="S50" s="271"/>
      <c r="T50" s="254"/>
      <c r="V50" s="64"/>
      <c r="W50" s="64"/>
      <c r="X50" s="64"/>
      <c r="Y50" s="64"/>
      <c r="Z50" s="64"/>
      <c r="AA50" s="64"/>
      <c r="AB50" s="64"/>
      <c r="AC50" s="64"/>
      <c r="AD50" s="64"/>
      <c r="AE50" s="64"/>
      <c r="AF50" s="64"/>
      <c r="AG50" s="64"/>
    </row>
    <row r="51" spans="1:33" x14ac:dyDescent="0.15">
      <c r="A51" s="201"/>
      <c r="B51" s="1"/>
      <c r="C51" s="41"/>
      <c r="D51" s="426" t="s">
        <v>191</v>
      </c>
      <c r="E51" s="426"/>
      <c r="F51" s="169">
        <v>34</v>
      </c>
      <c r="G51" s="169">
        <v>92</v>
      </c>
      <c r="H51" s="169">
        <v>118</v>
      </c>
      <c r="I51" s="169">
        <v>97</v>
      </c>
      <c r="J51" s="169">
        <v>98</v>
      </c>
      <c r="K51" s="169">
        <v>28</v>
      </c>
      <c r="L51" s="169">
        <v>16</v>
      </c>
      <c r="M51" s="169">
        <v>9</v>
      </c>
      <c r="N51" s="169">
        <v>5</v>
      </c>
      <c r="O51" s="169">
        <v>1</v>
      </c>
      <c r="P51" s="169">
        <v>1</v>
      </c>
      <c r="Q51" s="170">
        <v>5</v>
      </c>
      <c r="R51" s="162">
        <v>504</v>
      </c>
      <c r="S51" s="270"/>
      <c r="T51" s="33"/>
      <c r="V51" s="91"/>
      <c r="W51" s="91"/>
      <c r="X51" s="91"/>
      <c r="Y51" s="91"/>
      <c r="Z51" s="91"/>
      <c r="AA51" s="91"/>
      <c r="AB51" s="91"/>
      <c r="AC51" s="91"/>
      <c r="AD51" s="91"/>
      <c r="AE51" s="91"/>
      <c r="AF51" s="91"/>
      <c r="AG51" s="91"/>
    </row>
    <row r="52" spans="1:33" x14ac:dyDescent="0.15">
      <c r="A52" s="201"/>
      <c r="B52" s="1"/>
      <c r="C52" s="35"/>
      <c r="D52" s="424" t="s">
        <v>198</v>
      </c>
      <c r="E52" s="424"/>
      <c r="F52" s="163">
        <v>5</v>
      </c>
      <c r="G52" s="163">
        <v>3</v>
      </c>
      <c r="H52" s="163">
        <v>4</v>
      </c>
      <c r="I52" s="163">
        <v>5</v>
      </c>
      <c r="J52" s="163">
        <v>23</v>
      </c>
      <c r="K52" s="163">
        <v>11</v>
      </c>
      <c r="L52" s="163">
        <v>3</v>
      </c>
      <c r="M52" s="163">
        <v>0</v>
      </c>
      <c r="N52" s="163">
        <v>0</v>
      </c>
      <c r="O52" s="163">
        <v>0</v>
      </c>
      <c r="P52" s="163">
        <v>0</v>
      </c>
      <c r="Q52" s="164">
        <v>0</v>
      </c>
      <c r="R52" s="165">
        <v>54</v>
      </c>
      <c r="S52" s="270"/>
      <c r="T52" s="34"/>
      <c r="U52" s="209"/>
      <c r="V52" s="210"/>
      <c r="W52" s="210"/>
      <c r="X52" s="210"/>
      <c r="Y52" s="210"/>
      <c r="Z52" s="210"/>
      <c r="AA52" s="210"/>
      <c r="AB52" s="210"/>
      <c r="AC52" s="210"/>
      <c r="AD52" s="210"/>
      <c r="AE52" s="210"/>
      <c r="AF52" s="210"/>
      <c r="AG52" s="210"/>
    </row>
    <row r="53" spans="1:33" x14ac:dyDescent="0.15">
      <c r="A53" s="201"/>
      <c r="B53" s="1"/>
      <c r="C53" s="32" t="s">
        <v>337</v>
      </c>
      <c r="D53" s="427" t="s">
        <v>187</v>
      </c>
      <c r="E53" s="427"/>
      <c r="F53" s="163">
        <v>3</v>
      </c>
      <c r="G53" s="163">
        <v>3</v>
      </c>
      <c r="H53" s="163">
        <v>2</v>
      </c>
      <c r="I53" s="163">
        <v>4</v>
      </c>
      <c r="J53" s="163">
        <v>11</v>
      </c>
      <c r="K53" s="163">
        <v>9</v>
      </c>
      <c r="L53" s="163">
        <v>4</v>
      </c>
      <c r="M53" s="163">
        <v>0</v>
      </c>
      <c r="N53" s="163">
        <v>0</v>
      </c>
      <c r="O53" s="163">
        <v>0</v>
      </c>
      <c r="P53" s="163">
        <v>0</v>
      </c>
      <c r="Q53" s="164">
        <v>0</v>
      </c>
      <c r="R53" s="165">
        <v>36</v>
      </c>
      <c r="S53" s="270" t="s">
        <v>1277</v>
      </c>
      <c r="T53" s="34" t="s">
        <v>358</v>
      </c>
      <c r="U53">
        <v>27</v>
      </c>
    </row>
    <row r="54" spans="1:33" x14ac:dyDescent="0.15">
      <c r="A54" s="201"/>
      <c r="B54" s="1"/>
      <c r="C54" s="22">
        <v>-2015</v>
      </c>
      <c r="D54" s="23"/>
      <c r="E54" s="40" t="s">
        <v>188</v>
      </c>
      <c r="F54" s="163">
        <v>1</v>
      </c>
      <c r="G54" s="163">
        <v>0</v>
      </c>
      <c r="H54" s="163">
        <v>1</v>
      </c>
      <c r="I54" s="163">
        <v>1</v>
      </c>
      <c r="J54" s="163">
        <v>0</v>
      </c>
      <c r="K54" s="163">
        <v>0</v>
      </c>
      <c r="L54" s="163">
        <v>0</v>
      </c>
      <c r="M54" s="163">
        <v>0</v>
      </c>
      <c r="N54" s="163">
        <v>0</v>
      </c>
      <c r="O54" s="163">
        <v>0</v>
      </c>
      <c r="P54" s="163">
        <v>0</v>
      </c>
      <c r="Q54" s="164">
        <v>0</v>
      </c>
      <c r="R54" s="165">
        <v>3</v>
      </c>
      <c r="S54" s="270">
        <v>3.3</v>
      </c>
      <c r="T54" s="90">
        <v>3.4</v>
      </c>
    </row>
    <row r="55" spans="1:33" x14ac:dyDescent="0.15">
      <c r="A55" s="201"/>
      <c r="B55" s="1"/>
      <c r="C55" s="28"/>
      <c r="D55" s="424" t="s">
        <v>200</v>
      </c>
      <c r="E55" s="424"/>
      <c r="F55" s="163">
        <v>0</v>
      </c>
      <c r="G55" s="163">
        <v>1</v>
      </c>
      <c r="H55" s="163">
        <v>0</v>
      </c>
      <c r="I55" s="163">
        <v>0</v>
      </c>
      <c r="J55" s="163">
        <v>0</v>
      </c>
      <c r="K55" s="163">
        <v>0</v>
      </c>
      <c r="L55" s="163">
        <v>0</v>
      </c>
      <c r="M55" s="163">
        <v>0</v>
      </c>
      <c r="N55" s="163">
        <v>0</v>
      </c>
      <c r="O55" s="163">
        <v>0</v>
      </c>
      <c r="P55" s="163">
        <v>0</v>
      </c>
      <c r="Q55" s="164">
        <v>0</v>
      </c>
      <c r="R55" s="165">
        <v>1</v>
      </c>
      <c r="S55" s="270"/>
      <c r="T55" s="34" t="s">
        <v>412</v>
      </c>
    </row>
    <row r="56" spans="1:33" ht="14.25" thickBot="1" x14ac:dyDescent="0.2">
      <c r="A56" s="201"/>
      <c r="B56" s="1"/>
      <c r="C56" s="42"/>
      <c r="D56" s="425" t="s">
        <v>190</v>
      </c>
      <c r="E56" s="425"/>
      <c r="F56" s="166">
        <v>0</v>
      </c>
      <c r="G56" s="166">
        <v>1</v>
      </c>
      <c r="H56" s="166">
        <v>0</v>
      </c>
      <c r="I56" s="166">
        <v>0</v>
      </c>
      <c r="J56" s="166">
        <v>0</v>
      </c>
      <c r="K56" s="166">
        <v>0</v>
      </c>
      <c r="L56" s="166">
        <v>0</v>
      </c>
      <c r="M56" s="166">
        <v>0</v>
      </c>
      <c r="N56" s="166">
        <v>0</v>
      </c>
      <c r="O56" s="166">
        <v>0</v>
      </c>
      <c r="P56" s="166">
        <v>0</v>
      </c>
      <c r="Q56" s="166">
        <v>0</v>
      </c>
      <c r="R56" s="168">
        <v>1</v>
      </c>
      <c r="S56" s="270"/>
      <c r="T56" s="36"/>
    </row>
    <row r="57" spans="1:33" x14ac:dyDescent="0.15">
      <c r="A57" s="201"/>
      <c r="B57" s="1"/>
      <c r="C57" s="307"/>
      <c r="D57" s="289" t="s">
        <v>191</v>
      </c>
      <c r="E57" s="290"/>
      <c r="F57" s="169">
        <v>46</v>
      </c>
      <c r="G57" s="169">
        <v>162</v>
      </c>
      <c r="H57" s="169">
        <v>263</v>
      </c>
      <c r="I57" s="169">
        <v>295</v>
      </c>
      <c r="J57" s="169">
        <v>239</v>
      </c>
      <c r="K57" s="169">
        <v>212</v>
      </c>
      <c r="L57" s="169">
        <v>204</v>
      </c>
      <c r="M57" s="169">
        <v>176</v>
      </c>
      <c r="N57" s="169">
        <v>26</v>
      </c>
      <c r="O57" s="169">
        <v>5</v>
      </c>
      <c r="P57" s="169">
        <v>1</v>
      </c>
      <c r="Q57" s="169">
        <v>13</v>
      </c>
      <c r="R57" s="162">
        <v>1642</v>
      </c>
      <c r="S57" s="29"/>
      <c r="T57" s="251"/>
    </row>
    <row r="58" spans="1:33" x14ac:dyDescent="0.15">
      <c r="A58" s="201"/>
      <c r="B58" s="1"/>
      <c r="C58" s="307"/>
      <c r="D58" s="287" t="s">
        <v>198</v>
      </c>
      <c r="E58" s="288"/>
      <c r="F58" s="163">
        <v>4</v>
      </c>
      <c r="G58" s="163">
        <v>10</v>
      </c>
      <c r="H58" s="163">
        <v>16</v>
      </c>
      <c r="I58" s="163">
        <v>28</v>
      </c>
      <c r="J58" s="163">
        <v>62</v>
      </c>
      <c r="K58" s="163">
        <v>48</v>
      </c>
      <c r="L58" s="163">
        <v>35</v>
      </c>
      <c r="M58" s="163">
        <v>29</v>
      </c>
      <c r="N58" s="163">
        <v>8</v>
      </c>
      <c r="O58" s="163">
        <v>0</v>
      </c>
      <c r="P58" s="163">
        <v>0</v>
      </c>
      <c r="Q58" s="163">
        <v>1</v>
      </c>
      <c r="R58" s="165">
        <v>241</v>
      </c>
      <c r="S58" s="270"/>
      <c r="T58" s="252"/>
    </row>
    <row r="59" spans="1:33" x14ac:dyDescent="0.15">
      <c r="A59" s="201"/>
      <c r="B59" s="1"/>
      <c r="C59" s="32" t="s">
        <v>371</v>
      </c>
      <c r="D59" s="291" t="s">
        <v>187</v>
      </c>
      <c r="E59" s="288"/>
      <c r="F59" s="163">
        <v>3</v>
      </c>
      <c r="G59" s="163">
        <v>6</v>
      </c>
      <c r="H59" s="163">
        <v>5</v>
      </c>
      <c r="I59" s="163">
        <v>13</v>
      </c>
      <c r="J59" s="163">
        <v>39</v>
      </c>
      <c r="K59" s="163">
        <v>28</v>
      </c>
      <c r="L59" s="163">
        <v>19</v>
      </c>
      <c r="M59" s="163">
        <v>16</v>
      </c>
      <c r="N59" s="163">
        <v>3</v>
      </c>
      <c r="O59" s="163">
        <v>0</v>
      </c>
      <c r="P59" s="163">
        <v>0</v>
      </c>
      <c r="Q59" s="163">
        <v>0</v>
      </c>
      <c r="R59" s="165">
        <v>132</v>
      </c>
      <c r="S59" s="270" t="s">
        <v>3709</v>
      </c>
      <c r="T59" s="252" t="s">
        <v>3709</v>
      </c>
    </row>
    <row r="60" spans="1:33" x14ac:dyDescent="0.15">
      <c r="A60" s="201"/>
      <c r="B60" s="1"/>
      <c r="C60" s="22">
        <v>-2016</v>
      </c>
      <c r="D60" s="309"/>
      <c r="E60" s="328" t="s">
        <v>188</v>
      </c>
      <c r="F60" s="163">
        <v>1</v>
      </c>
      <c r="G60" s="163">
        <v>0</v>
      </c>
      <c r="H60" s="163">
        <v>0</v>
      </c>
      <c r="I60" s="163">
        <v>0</v>
      </c>
      <c r="J60" s="163">
        <v>0</v>
      </c>
      <c r="K60" s="163">
        <v>1</v>
      </c>
      <c r="L60" s="163">
        <v>0</v>
      </c>
      <c r="M60" s="163">
        <v>0</v>
      </c>
      <c r="N60" s="163">
        <v>0</v>
      </c>
      <c r="O60" s="163">
        <v>0</v>
      </c>
      <c r="P60" s="163">
        <v>0</v>
      </c>
      <c r="Q60" s="163">
        <v>0</v>
      </c>
      <c r="R60" s="165">
        <v>2</v>
      </c>
      <c r="S60" s="270">
        <v>0.5</v>
      </c>
      <c r="T60" s="326" t="s">
        <v>3711</v>
      </c>
    </row>
    <row r="61" spans="1:33" x14ac:dyDescent="0.15">
      <c r="A61" s="201"/>
      <c r="B61" s="1"/>
      <c r="C61" s="307"/>
      <c r="D61" s="287" t="s">
        <v>200</v>
      </c>
      <c r="E61" s="288"/>
      <c r="F61" s="163">
        <v>0</v>
      </c>
      <c r="G61" s="163">
        <v>1</v>
      </c>
      <c r="H61" s="163">
        <v>2</v>
      </c>
      <c r="I61" s="163">
        <v>0</v>
      </c>
      <c r="J61" s="163">
        <v>0</v>
      </c>
      <c r="K61" s="163">
        <v>1</v>
      </c>
      <c r="L61" s="163">
        <v>0</v>
      </c>
      <c r="M61" s="163">
        <v>0</v>
      </c>
      <c r="N61" s="163">
        <v>0</v>
      </c>
      <c r="O61" s="163">
        <v>0</v>
      </c>
      <c r="P61" s="163">
        <v>0</v>
      </c>
      <c r="Q61" s="163">
        <v>0</v>
      </c>
      <c r="R61" s="165">
        <v>4</v>
      </c>
      <c r="S61" s="270"/>
      <c r="T61" s="252" t="s">
        <v>411</v>
      </c>
    </row>
    <row r="62" spans="1:33" ht="14.25" thickBot="1" x14ac:dyDescent="0.2">
      <c r="A62" s="201"/>
      <c r="B62" s="1"/>
      <c r="C62" s="307"/>
      <c r="D62" s="292" t="s">
        <v>190</v>
      </c>
      <c r="E62" s="293"/>
      <c r="F62" s="166">
        <v>0</v>
      </c>
      <c r="G62" s="166">
        <v>0</v>
      </c>
      <c r="H62" s="166">
        <v>0</v>
      </c>
      <c r="I62" s="166">
        <v>0</v>
      </c>
      <c r="J62" s="166">
        <v>0</v>
      </c>
      <c r="K62" s="166">
        <v>1</v>
      </c>
      <c r="L62" s="166">
        <v>2</v>
      </c>
      <c r="M62" s="166">
        <v>3</v>
      </c>
      <c r="N62" s="166">
        <v>0</v>
      </c>
      <c r="O62" s="166">
        <v>0</v>
      </c>
      <c r="P62" s="166">
        <v>0</v>
      </c>
      <c r="Q62" s="166">
        <v>0</v>
      </c>
      <c r="R62" s="168">
        <v>6</v>
      </c>
      <c r="S62" s="271"/>
      <c r="T62" s="254"/>
    </row>
    <row r="63" spans="1:33" x14ac:dyDescent="0.15">
      <c r="A63" s="201"/>
      <c r="B63" s="1"/>
      <c r="C63" s="41"/>
      <c r="D63" s="432" t="s">
        <v>191</v>
      </c>
      <c r="E63" s="433"/>
      <c r="F63" s="259">
        <v>28</v>
      </c>
      <c r="G63" s="259">
        <v>132</v>
      </c>
      <c r="H63" s="259">
        <v>191</v>
      </c>
      <c r="I63" s="259">
        <v>186</v>
      </c>
      <c r="J63" s="259">
        <v>198</v>
      </c>
      <c r="K63" s="259">
        <v>99</v>
      </c>
      <c r="L63" s="259">
        <v>21</v>
      </c>
      <c r="M63" s="259">
        <v>8</v>
      </c>
      <c r="N63" s="259">
        <v>8</v>
      </c>
      <c r="O63" s="259">
        <v>1</v>
      </c>
      <c r="P63" s="259">
        <v>0</v>
      </c>
      <c r="Q63" s="259">
        <v>8</v>
      </c>
      <c r="R63" s="162">
        <f>SUM(F63:Q63)</f>
        <v>880</v>
      </c>
      <c r="S63" s="29"/>
      <c r="T63" s="33"/>
      <c r="U63" t="s">
        <v>271</v>
      </c>
      <c r="V63" s="91"/>
      <c r="W63" s="91"/>
      <c r="X63" s="91"/>
      <c r="Y63" s="91"/>
      <c r="Z63" s="91"/>
      <c r="AA63" s="91"/>
      <c r="AB63" s="91"/>
      <c r="AC63" s="91"/>
      <c r="AD63" s="91"/>
      <c r="AE63" s="91"/>
      <c r="AF63" s="91"/>
      <c r="AG63" s="91"/>
    </row>
    <row r="64" spans="1:33" x14ac:dyDescent="0.15">
      <c r="A64" s="201"/>
      <c r="B64" s="1"/>
      <c r="C64" s="35"/>
      <c r="D64" s="428" t="s">
        <v>198</v>
      </c>
      <c r="E64" s="429"/>
      <c r="F64" s="163">
        <v>2</v>
      </c>
      <c r="G64" s="163">
        <v>10</v>
      </c>
      <c r="H64" s="163">
        <v>25</v>
      </c>
      <c r="I64" s="163">
        <v>18</v>
      </c>
      <c r="J64" s="163">
        <v>51</v>
      </c>
      <c r="K64" s="163">
        <v>28</v>
      </c>
      <c r="L64" s="163">
        <v>10</v>
      </c>
      <c r="M64" s="163">
        <v>1</v>
      </c>
      <c r="N64" s="163">
        <v>0</v>
      </c>
      <c r="O64" s="163">
        <v>0</v>
      </c>
      <c r="P64" s="163">
        <v>0</v>
      </c>
      <c r="Q64" s="260">
        <v>0</v>
      </c>
      <c r="R64" s="165">
        <f t="shared" ref="R64:R68" si="2">SUM(F64:Q64)</f>
        <v>145</v>
      </c>
      <c r="S64" s="270"/>
      <c r="T64" s="34"/>
      <c r="U64" s="209" t="s">
        <v>272</v>
      </c>
      <c r="V64" s="210"/>
      <c r="W64" s="210"/>
      <c r="X64" s="210"/>
      <c r="Y64" s="210"/>
      <c r="Z64" s="210"/>
      <c r="AA64" s="210"/>
      <c r="AB64" s="210"/>
      <c r="AC64" s="210"/>
      <c r="AD64" s="210"/>
      <c r="AE64" s="210"/>
      <c r="AF64" s="210"/>
      <c r="AG64" s="210"/>
    </row>
    <row r="65" spans="1:23" x14ac:dyDescent="0.15">
      <c r="A65" s="201"/>
      <c r="B65" s="1"/>
      <c r="C65" s="32" t="s">
        <v>3680</v>
      </c>
      <c r="D65" s="430" t="s">
        <v>187</v>
      </c>
      <c r="E65" s="431"/>
      <c r="F65" s="163">
        <v>0</v>
      </c>
      <c r="G65" s="163">
        <v>6</v>
      </c>
      <c r="H65" s="163">
        <v>9</v>
      </c>
      <c r="I65" s="163">
        <v>8</v>
      </c>
      <c r="J65" s="163">
        <v>21</v>
      </c>
      <c r="K65" s="163">
        <v>13</v>
      </c>
      <c r="L65" s="163">
        <v>6</v>
      </c>
      <c r="M65" s="163">
        <v>1</v>
      </c>
      <c r="N65" s="163">
        <v>0</v>
      </c>
      <c r="O65" s="163">
        <v>0</v>
      </c>
      <c r="P65" s="163">
        <v>0</v>
      </c>
      <c r="Q65" s="260">
        <v>0</v>
      </c>
      <c r="R65" s="165">
        <f t="shared" si="2"/>
        <v>64</v>
      </c>
      <c r="S65" s="270" t="s">
        <v>3709</v>
      </c>
      <c r="T65" s="34" t="s">
        <v>3709</v>
      </c>
      <c r="U65">
        <v>28</v>
      </c>
    </row>
    <row r="66" spans="1:23" x14ac:dyDescent="0.15">
      <c r="A66" s="201"/>
      <c r="B66" s="1"/>
      <c r="C66" s="22">
        <v>-2017</v>
      </c>
      <c r="D66" s="23"/>
      <c r="E66" s="40" t="s">
        <v>188</v>
      </c>
      <c r="F66" s="163">
        <v>0</v>
      </c>
      <c r="G66" s="163">
        <v>0</v>
      </c>
      <c r="H66" s="163">
        <v>0</v>
      </c>
      <c r="I66" s="163">
        <v>0</v>
      </c>
      <c r="J66" s="163">
        <v>0</v>
      </c>
      <c r="K66" s="163">
        <v>0</v>
      </c>
      <c r="L66" s="163">
        <v>2</v>
      </c>
      <c r="M66" s="163">
        <v>0</v>
      </c>
      <c r="N66" s="163">
        <v>0</v>
      </c>
      <c r="O66" s="163">
        <v>0</v>
      </c>
      <c r="P66" s="163">
        <v>0</v>
      </c>
      <c r="Q66" s="260">
        <v>0</v>
      </c>
      <c r="R66" s="165">
        <f t="shared" si="2"/>
        <v>2</v>
      </c>
      <c r="S66" s="334">
        <v>1</v>
      </c>
      <c r="T66" s="90">
        <v>0.7</v>
      </c>
    </row>
    <row r="67" spans="1:23" x14ac:dyDescent="0.15">
      <c r="A67" s="201"/>
      <c r="B67" s="1"/>
      <c r="C67" s="28"/>
      <c r="D67" s="428" t="s">
        <v>200</v>
      </c>
      <c r="E67" s="429"/>
      <c r="F67" s="163">
        <v>1</v>
      </c>
      <c r="G67" s="163">
        <v>0</v>
      </c>
      <c r="H67" s="163">
        <v>0</v>
      </c>
      <c r="I67" s="163">
        <v>1</v>
      </c>
      <c r="J67" s="163">
        <v>0</v>
      </c>
      <c r="K67" s="163">
        <v>0</v>
      </c>
      <c r="L67" s="163">
        <v>0</v>
      </c>
      <c r="M67" s="163">
        <v>0</v>
      </c>
      <c r="N67" s="163">
        <v>0</v>
      </c>
      <c r="O67" s="163">
        <v>0</v>
      </c>
      <c r="P67" s="163">
        <v>0</v>
      </c>
      <c r="Q67" s="260">
        <v>0</v>
      </c>
      <c r="R67" s="165">
        <f t="shared" si="2"/>
        <v>2</v>
      </c>
      <c r="S67" s="270"/>
      <c r="T67" s="34" t="s">
        <v>3777</v>
      </c>
    </row>
    <row r="68" spans="1:23" ht="14.25" thickBot="1" x14ac:dyDescent="0.2">
      <c r="A68" s="201"/>
      <c r="B68" s="1"/>
      <c r="C68" s="42"/>
      <c r="D68" s="420" t="s">
        <v>190</v>
      </c>
      <c r="E68" s="421"/>
      <c r="F68" s="166">
        <v>1</v>
      </c>
      <c r="G68" s="166">
        <v>0</v>
      </c>
      <c r="H68" s="166">
        <v>1</v>
      </c>
      <c r="I68" s="166">
        <v>0</v>
      </c>
      <c r="J68" s="166">
        <v>0</v>
      </c>
      <c r="K68" s="166">
        <v>0</v>
      </c>
      <c r="L68" s="166">
        <v>0</v>
      </c>
      <c r="M68" s="166">
        <v>0</v>
      </c>
      <c r="N68" s="166">
        <v>0</v>
      </c>
      <c r="O68" s="166">
        <v>0</v>
      </c>
      <c r="P68" s="166">
        <v>0</v>
      </c>
      <c r="Q68" s="261">
        <v>1</v>
      </c>
      <c r="R68" s="168">
        <f t="shared" si="2"/>
        <v>3</v>
      </c>
      <c r="S68" s="271"/>
      <c r="T68" s="36"/>
    </row>
    <row r="69" spans="1:23" x14ac:dyDescent="0.15">
      <c r="A69" s="201"/>
      <c r="B69" s="1"/>
      <c r="C69" s="41"/>
      <c r="D69" s="432" t="s">
        <v>191</v>
      </c>
      <c r="E69" s="433"/>
      <c r="F69" s="259">
        <v>39</v>
      </c>
      <c r="G69" s="259">
        <v>216</v>
      </c>
      <c r="H69" s="259">
        <v>232</v>
      </c>
      <c r="I69" s="259">
        <v>223</v>
      </c>
      <c r="J69" s="259">
        <v>142</v>
      </c>
      <c r="K69" s="259">
        <v>67</v>
      </c>
      <c r="L69" s="259">
        <v>53</v>
      </c>
      <c r="M69" s="259">
        <v>37</v>
      </c>
      <c r="N69" s="259">
        <v>13</v>
      </c>
      <c r="O69" s="259">
        <v>4</v>
      </c>
      <c r="P69" s="259">
        <v>3</v>
      </c>
      <c r="Q69" s="259">
        <v>6</v>
      </c>
      <c r="R69" s="162">
        <f>SUM(F69:Q69)</f>
        <v>1035</v>
      </c>
      <c r="S69" s="364"/>
      <c r="T69" s="364"/>
    </row>
    <row r="70" spans="1:23" x14ac:dyDescent="0.15">
      <c r="A70" s="201"/>
      <c r="B70" s="1"/>
      <c r="C70" s="35"/>
      <c r="D70" s="428" t="s">
        <v>198</v>
      </c>
      <c r="E70" s="429"/>
      <c r="F70" s="163">
        <v>3</v>
      </c>
      <c r="G70" s="163">
        <v>11</v>
      </c>
      <c r="H70" s="163">
        <v>14</v>
      </c>
      <c r="I70" s="163">
        <v>35</v>
      </c>
      <c r="J70" s="163">
        <v>38</v>
      </c>
      <c r="K70" s="163">
        <v>19</v>
      </c>
      <c r="L70" s="163">
        <v>11</v>
      </c>
      <c r="M70" s="163">
        <v>15</v>
      </c>
      <c r="N70" s="163">
        <v>2</v>
      </c>
      <c r="O70" s="163">
        <v>0</v>
      </c>
      <c r="P70" s="163">
        <v>0</v>
      </c>
      <c r="Q70" s="260">
        <v>0</v>
      </c>
      <c r="R70" s="165">
        <v>152</v>
      </c>
      <c r="S70" s="365"/>
      <c r="T70" s="365"/>
    </row>
    <row r="71" spans="1:23" x14ac:dyDescent="0.15">
      <c r="A71" s="201"/>
      <c r="B71" s="1"/>
      <c r="C71" s="32" t="s">
        <v>3787</v>
      </c>
      <c r="D71" s="430" t="s">
        <v>187</v>
      </c>
      <c r="E71" s="431"/>
      <c r="F71" s="163">
        <v>3</v>
      </c>
      <c r="G71" s="163">
        <v>3</v>
      </c>
      <c r="H71" s="163">
        <v>10</v>
      </c>
      <c r="I71" s="163">
        <v>20</v>
      </c>
      <c r="J71" s="163">
        <v>13</v>
      </c>
      <c r="K71" s="163">
        <v>10</v>
      </c>
      <c r="L71" s="163">
        <v>3</v>
      </c>
      <c r="M71" s="163">
        <v>12</v>
      </c>
      <c r="N71" s="163">
        <v>2</v>
      </c>
      <c r="O71" s="163">
        <v>0</v>
      </c>
      <c r="P71" s="163">
        <v>0</v>
      </c>
      <c r="Q71" s="260">
        <v>0</v>
      </c>
      <c r="R71" s="165">
        <v>76</v>
      </c>
      <c r="S71" s="365" t="s">
        <v>4205</v>
      </c>
      <c r="T71" s="365" t="s">
        <v>4205</v>
      </c>
    </row>
    <row r="72" spans="1:23" x14ac:dyDescent="0.15">
      <c r="A72" s="201"/>
      <c r="B72" s="1"/>
      <c r="C72" s="22">
        <v>-2018</v>
      </c>
      <c r="D72" s="23"/>
      <c r="E72" s="40" t="s">
        <v>188</v>
      </c>
      <c r="F72" s="163">
        <v>0</v>
      </c>
      <c r="G72" s="163">
        <v>0</v>
      </c>
      <c r="H72" s="163">
        <v>0</v>
      </c>
      <c r="I72" s="163">
        <v>0</v>
      </c>
      <c r="J72" s="163">
        <v>0</v>
      </c>
      <c r="K72" s="163">
        <v>0</v>
      </c>
      <c r="L72" s="163">
        <v>0</v>
      </c>
      <c r="M72" s="163"/>
      <c r="N72" s="163">
        <v>0</v>
      </c>
      <c r="O72" s="163">
        <v>0</v>
      </c>
      <c r="P72" s="163">
        <v>0</v>
      </c>
      <c r="Q72" s="260">
        <v>0</v>
      </c>
      <c r="R72" s="165"/>
      <c r="S72" s="374">
        <v>3</v>
      </c>
      <c r="T72" s="365">
        <v>2.5</v>
      </c>
    </row>
    <row r="73" spans="1:23" x14ac:dyDescent="0.15">
      <c r="A73" s="201"/>
      <c r="B73" s="1"/>
      <c r="C73" s="28"/>
      <c r="D73" s="428" t="s">
        <v>200</v>
      </c>
      <c r="E73" s="429"/>
      <c r="F73" s="163">
        <v>0</v>
      </c>
      <c r="G73" s="163">
        <v>1</v>
      </c>
      <c r="H73" s="163">
        <v>0</v>
      </c>
      <c r="I73" s="163">
        <v>0</v>
      </c>
      <c r="J73" s="163">
        <v>0</v>
      </c>
      <c r="K73" s="163">
        <v>0</v>
      </c>
      <c r="L73" s="163">
        <v>0</v>
      </c>
      <c r="M73" s="163">
        <v>0</v>
      </c>
      <c r="N73" s="163">
        <v>0</v>
      </c>
      <c r="O73" s="163">
        <v>0</v>
      </c>
      <c r="P73" s="163">
        <v>0</v>
      </c>
      <c r="Q73" s="260">
        <v>0</v>
      </c>
      <c r="R73" s="165">
        <v>1</v>
      </c>
      <c r="S73" s="365"/>
      <c r="T73" s="365" t="s">
        <v>5267</v>
      </c>
    </row>
    <row r="74" spans="1:23" ht="14.25" thickBot="1" x14ac:dyDescent="0.2">
      <c r="A74" s="201"/>
      <c r="B74" s="1"/>
      <c r="C74" s="42"/>
      <c r="D74" s="420" t="s">
        <v>190</v>
      </c>
      <c r="E74" s="421"/>
      <c r="F74" s="166">
        <v>1</v>
      </c>
      <c r="G74" s="166"/>
      <c r="H74" s="166"/>
      <c r="I74" s="166"/>
      <c r="J74" s="166"/>
      <c r="K74" s="166"/>
      <c r="L74" s="166"/>
      <c r="M74" s="166"/>
      <c r="N74" s="166"/>
      <c r="O74" s="166">
        <v>0</v>
      </c>
      <c r="P74" s="166">
        <v>0</v>
      </c>
      <c r="Q74" s="261">
        <v>0</v>
      </c>
      <c r="R74" s="168">
        <f t="shared" ref="R74" si="3">SUM(F74:Q74)</f>
        <v>1</v>
      </c>
      <c r="S74" s="366"/>
      <c r="T74" s="366"/>
    </row>
    <row r="75" spans="1:23" x14ac:dyDescent="0.15">
      <c r="A75" s="201"/>
      <c r="B75" s="1"/>
      <c r="C75" s="41"/>
      <c r="D75" s="432" t="s">
        <v>191</v>
      </c>
      <c r="E75" s="433"/>
      <c r="F75" s="259">
        <v>44</v>
      </c>
      <c r="G75" s="259">
        <v>102</v>
      </c>
      <c r="H75" s="259">
        <v>114</v>
      </c>
      <c r="I75" s="259">
        <v>216</v>
      </c>
      <c r="J75" s="259">
        <f>事務所別!H58</f>
        <v>0</v>
      </c>
      <c r="K75" s="259">
        <f>事務所別!I58</f>
        <v>1</v>
      </c>
      <c r="L75" s="259">
        <f>事務所別!J58</f>
        <v>0</v>
      </c>
      <c r="M75" s="259">
        <f>事務所別!K58</f>
        <v>0</v>
      </c>
      <c r="N75" s="259">
        <f>事務所別!L58</f>
        <v>0</v>
      </c>
      <c r="O75" s="259">
        <f>事務所別!M58</f>
        <v>0</v>
      </c>
      <c r="P75" s="259">
        <f>事務所別!N64</f>
        <v>0</v>
      </c>
      <c r="Q75" s="259">
        <f>事務所別!O64</f>
        <v>0</v>
      </c>
      <c r="R75" s="162">
        <f>SUM(F75:Q75)</f>
        <v>477</v>
      </c>
      <c r="S75" s="364"/>
      <c r="T75" s="364"/>
    </row>
    <row r="76" spans="1:23" hidden="1" x14ac:dyDescent="0.15">
      <c r="A76" s="201"/>
      <c r="B76" s="1"/>
      <c r="C76" s="35"/>
      <c r="D76" s="428" t="s">
        <v>198</v>
      </c>
      <c r="E76" s="429"/>
      <c r="F76" s="163">
        <v>3</v>
      </c>
      <c r="G76" s="163">
        <f>事務所別!E59</f>
        <v>0</v>
      </c>
      <c r="H76" s="163">
        <f>事務所別!F59</f>
        <v>0</v>
      </c>
      <c r="I76" s="163">
        <f>事務所別!G59</f>
        <v>0</v>
      </c>
      <c r="J76" s="163">
        <f>事務所別!H59</f>
        <v>0</v>
      </c>
      <c r="K76" s="163">
        <f>事務所別!I59</f>
        <v>0</v>
      </c>
      <c r="L76" s="163">
        <f>事務所別!J59</f>
        <v>0</v>
      </c>
      <c r="M76" s="163">
        <f>事務所別!K59</f>
        <v>0</v>
      </c>
      <c r="N76" s="163">
        <f>事務所別!L59</f>
        <v>0</v>
      </c>
      <c r="O76" s="163">
        <f>事務所別!M59</f>
        <v>0</v>
      </c>
      <c r="P76" s="163">
        <f>事務所別!N65</f>
        <v>0</v>
      </c>
      <c r="Q76" s="260">
        <f>事務所別!O65</f>
        <v>0</v>
      </c>
      <c r="R76" s="165">
        <f t="shared" ref="R76:R80" si="4">SUM(F76:Q76)</f>
        <v>3</v>
      </c>
      <c r="S76" s="365"/>
      <c r="T76" s="365"/>
    </row>
    <row r="77" spans="1:23" x14ac:dyDescent="0.15">
      <c r="A77" s="201"/>
      <c r="B77" s="1"/>
      <c r="C77" s="32" t="s">
        <v>4204</v>
      </c>
      <c r="D77" s="430" t="s">
        <v>187</v>
      </c>
      <c r="E77" s="431"/>
      <c r="F77" s="163">
        <v>3</v>
      </c>
      <c r="G77" s="163">
        <v>18</v>
      </c>
      <c r="H77" s="163">
        <v>12</v>
      </c>
      <c r="I77" s="163">
        <v>24</v>
      </c>
      <c r="J77" s="163">
        <f>事務所別!H60</f>
        <v>0</v>
      </c>
      <c r="K77" s="163">
        <f>事務所別!I60</f>
        <v>0</v>
      </c>
      <c r="L77" s="163">
        <f>事務所別!J60</f>
        <v>0</v>
      </c>
      <c r="M77" s="163">
        <f>事務所別!K60</f>
        <v>0</v>
      </c>
      <c r="N77" s="163">
        <f>事務所別!L60</f>
        <v>0</v>
      </c>
      <c r="O77" s="163">
        <f>事務所別!M60</f>
        <v>0</v>
      </c>
      <c r="P77" s="163">
        <f>事務所別!N66</f>
        <v>0</v>
      </c>
      <c r="Q77" s="260">
        <f>事務所別!O66</f>
        <v>0</v>
      </c>
      <c r="R77" s="165">
        <f t="shared" si="4"/>
        <v>57</v>
      </c>
      <c r="S77" s="365"/>
      <c r="T77" s="365"/>
    </row>
    <row r="78" spans="1:23" x14ac:dyDescent="0.15">
      <c r="A78" s="201"/>
      <c r="B78" s="1"/>
      <c r="C78" s="22">
        <v>-2019</v>
      </c>
      <c r="D78" s="23"/>
      <c r="E78" s="40" t="s">
        <v>188</v>
      </c>
      <c r="F78" s="163">
        <v>0</v>
      </c>
      <c r="G78" s="163">
        <f>事務所別!E61</f>
        <v>0</v>
      </c>
      <c r="H78" s="163">
        <f>事務所別!F61</f>
        <v>0</v>
      </c>
      <c r="I78" s="163">
        <f>事務所別!G61</f>
        <v>0</v>
      </c>
      <c r="J78" s="163">
        <f>事務所別!H61</f>
        <v>0</v>
      </c>
      <c r="K78" s="163">
        <f>事務所別!I61</f>
        <v>0</v>
      </c>
      <c r="L78" s="163">
        <f>事務所別!J61</f>
        <v>0</v>
      </c>
      <c r="M78" s="163">
        <f>事務所別!K61</f>
        <v>0</v>
      </c>
      <c r="N78" s="163">
        <f>事務所別!L61</f>
        <v>0</v>
      </c>
      <c r="O78" s="163">
        <f>事務所別!M61</f>
        <v>0</v>
      </c>
      <c r="P78" s="163">
        <f>事務所別!N67</f>
        <v>0</v>
      </c>
      <c r="Q78" s="260">
        <f>事務所別!O67</f>
        <v>0</v>
      </c>
      <c r="R78" s="165">
        <f t="shared" si="4"/>
        <v>0</v>
      </c>
      <c r="S78" s="365"/>
      <c r="T78" s="365"/>
      <c r="V78" s="24" t="s">
        <v>202</v>
      </c>
      <c r="W78" s="15" t="s">
        <v>189</v>
      </c>
    </row>
    <row r="79" spans="1:23" x14ac:dyDescent="0.15">
      <c r="A79" s="201"/>
      <c r="B79" s="1"/>
      <c r="C79" s="28"/>
      <c r="D79" s="428" t="s">
        <v>200</v>
      </c>
      <c r="E79" s="429"/>
      <c r="F79" s="163">
        <v>0</v>
      </c>
      <c r="G79" s="163">
        <f>事務所別!E62</f>
        <v>0</v>
      </c>
      <c r="H79" s="163">
        <f>事務所別!F62</f>
        <v>0</v>
      </c>
      <c r="I79" s="163">
        <f>事務所別!G62</f>
        <v>0</v>
      </c>
      <c r="J79" s="163">
        <f>事務所別!H62</f>
        <v>0</v>
      </c>
      <c r="K79" s="163">
        <f>事務所別!I62</f>
        <v>0</v>
      </c>
      <c r="L79" s="163">
        <f>事務所別!J62</f>
        <v>0</v>
      </c>
      <c r="M79" s="163">
        <f>事務所別!K62</f>
        <v>0</v>
      </c>
      <c r="N79" s="163">
        <f>事務所別!L62</f>
        <v>0</v>
      </c>
      <c r="O79" s="163">
        <f>事務所別!M62</f>
        <v>0</v>
      </c>
      <c r="P79" s="163">
        <f>事務所別!N68</f>
        <v>0</v>
      </c>
      <c r="Q79" s="260">
        <f>事務所別!O68</f>
        <v>0</v>
      </c>
      <c r="R79" s="165">
        <f t="shared" si="4"/>
        <v>0</v>
      </c>
      <c r="S79" s="365"/>
      <c r="T79" s="365"/>
      <c r="V79" s="24" t="s">
        <v>203</v>
      </c>
      <c r="W79" s="15" t="s">
        <v>242</v>
      </c>
    </row>
    <row r="80" spans="1:23" ht="14.25" thickBot="1" x14ac:dyDescent="0.2">
      <c r="A80" s="201"/>
      <c r="B80" s="1"/>
      <c r="C80" s="42"/>
      <c r="D80" s="420" t="s">
        <v>190</v>
      </c>
      <c r="E80" s="421"/>
      <c r="F80" s="166"/>
      <c r="G80" s="166">
        <v>1</v>
      </c>
      <c r="H80" s="166">
        <v>1</v>
      </c>
      <c r="I80" s="166">
        <v>2</v>
      </c>
      <c r="J80" s="166">
        <f>事務所別!H64</f>
        <v>0</v>
      </c>
      <c r="K80" s="166">
        <f>事務所別!I64</f>
        <v>0</v>
      </c>
      <c r="L80" s="166">
        <f>事務所別!J64</f>
        <v>0</v>
      </c>
      <c r="M80" s="166">
        <f>事務所別!K64</f>
        <v>0</v>
      </c>
      <c r="N80" s="166">
        <f>事務所別!L64</f>
        <v>0</v>
      </c>
      <c r="O80" s="166">
        <f>事務所別!M64</f>
        <v>0</v>
      </c>
      <c r="P80" s="166">
        <f>事務所別!N70</f>
        <v>0</v>
      </c>
      <c r="Q80" s="261">
        <f>事務所別!O70</f>
        <v>0</v>
      </c>
      <c r="R80" s="168">
        <f t="shared" si="4"/>
        <v>4</v>
      </c>
      <c r="S80" s="366"/>
      <c r="T80" s="366"/>
      <c r="V80" s="24" t="s">
        <v>204</v>
      </c>
      <c r="W80" s="15" t="s">
        <v>194</v>
      </c>
    </row>
    <row r="81" spans="3:24" x14ac:dyDescent="0.15">
      <c r="R81" s="25"/>
      <c r="S81" s="26"/>
      <c r="T81" s="26"/>
      <c r="V81" s="24" t="s">
        <v>205</v>
      </c>
      <c r="W81" s="15" t="s">
        <v>3709</v>
      </c>
      <c r="X81" t="s">
        <v>3710</v>
      </c>
    </row>
    <row r="82" spans="3:24" x14ac:dyDescent="0.15">
      <c r="C82" t="s">
        <v>201</v>
      </c>
      <c r="R82" s="25"/>
      <c r="S82" s="26"/>
      <c r="T82" s="26"/>
    </row>
    <row r="83" spans="3:24" x14ac:dyDescent="0.15">
      <c r="C83" t="s">
        <v>3775</v>
      </c>
      <c r="R83" s="25"/>
      <c r="S83" s="26"/>
      <c r="T83" s="26"/>
    </row>
    <row r="84" spans="3:24" x14ac:dyDescent="0.15">
      <c r="C84" t="s">
        <v>3776</v>
      </c>
      <c r="R84" s="25"/>
      <c r="S84" s="26"/>
      <c r="T84" s="26"/>
    </row>
    <row r="85" spans="3:24" x14ac:dyDescent="0.15">
      <c r="C85" s="70" t="s">
        <v>3778</v>
      </c>
      <c r="R85" s="25"/>
      <c r="S85" s="26"/>
      <c r="T85" s="26"/>
    </row>
  </sheetData>
  <mergeCells count="56">
    <mergeCell ref="C1:S1"/>
    <mergeCell ref="D69:E69"/>
    <mergeCell ref="D70:E70"/>
    <mergeCell ref="D71:E71"/>
    <mergeCell ref="D73:E73"/>
    <mergeCell ref="D8:E8"/>
    <mergeCell ref="D29:E29"/>
    <mergeCell ref="D25:E25"/>
    <mergeCell ref="D27:E27"/>
    <mergeCell ref="D24:E24"/>
    <mergeCell ref="D11:E11"/>
    <mergeCell ref="D16:E16"/>
    <mergeCell ref="D17:E17"/>
    <mergeCell ref="D19:E19"/>
    <mergeCell ref="D12:E12"/>
    <mergeCell ref="D37:E37"/>
    <mergeCell ref="D28:E28"/>
    <mergeCell ref="D5:E5"/>
    <mergeCell ref="D4:E4"/>
    <mergeCell ref="D3:E3"/>
    <mergeCell ref="D13:E13"/>
    <mergeCell ref="D15:E15"/>
    <mergeCell ref="D9:E9"/>
    <mergeCell ref="D33:E33"/>
    <mergeCell ref="D30:E30"/>
    <mergeCell ref="D32:E32"/>
    <mergeCell ref="D51:E51"/>
    <mergeCell ref="D75:E75"/>
    <mergeCell ref="D63:E63"/>
    <mergeCell ref="D64:E64"/>
    <mergeCell ref="D65:E65"/>
    <mergeCell ref="D67:E67"/>
    <mergeCell ref="D68:E68"/>
    <mergeCell ref="D74:E74"/>
    <mergeCell ref="D77:E77"/>
    <mergeCell ref="D79:E79"/>
    <mergeCell ref="D52:E52"/>
    <mergeCell ref="D53:E53"/>
    <mergeCell ref="D56:E56"/>
    <mergeCell ref="D55:E55"/>
    <mergeCell ref="D80:E80"/>
    <mergeCell ref="D7:E7"/>
    <mergeCell ref="D41:E41"/>
    <mergeCell ref="D43:E43"/>
    <mergeCell ref="D44:E44"/>
    <mergeCell ref="D45:E45"/>
    <mergeCell ref="D46:E46"/>
    <mergeCell ref="D47:E47"/>
    <mergeCell ref="D49:E49"/>
    <mergeCell ref="D50:E50"/>
    <mergeCell ref="D34:E34"/>
    <mergeCell ref="D35:E35"/>
    <mergeCell ref="D38:E38"/>
    <mergeCell ref="D39:E39"/>
    <mergeCell ref="D40:E40"/>
    <mergeCell ref="D76:E76"/>
  </mergeCells>
  <phoneticPr fontId="3"/>
  <printOptions horizontalCentered="1"/>
  <pageMargins left="0.35433070866141736" right="0.27559055118110237" top="0.74803149606299213" bottom="0.39370078740157483" header="0.31496062992125984" footer="0.31496062992125984"/>
  <pageSetup paperSize="9" scale="48" firstPageNumber="2" orientation="landscape" useFirstPageNumber="1" r:id="rId1"/>
  <headerFooter>
    <oddHeader>&amp;R&amp;D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4"/>
  <sheetViews>
    <sheetView showZeros="0" view="pageBreakPreview" zoomScale="80" zoomScaleNormal="70" zoomScaleSheetLayoutView="80" workbookViewId="0">
      <pane xSplit="5" ySplit="3" topLeftCell="F4" activePane="bottomRight" state="frozen"/>
      <selection pane="topRight" activeCell="D1" sqref="D1"/>
      <selection pane="bottomLeft" activeCell="A4" sqref="A4"/>
      <selection pane="bottomRight" activeCell="T13" sqref="T13"/>
    </sheetView>
  </sheetViews>
  <sheetFormatPr defaultRowHeight="13.5" x14ac:dyDescent="0.15"/>
  <cols>
    <col min="1" max="1" width="4.5" customWidth="1"/>
    <col min="2" max="2" width="8.375" customWidth="1"/>
    <col min="3" max="3" width="11.125" bestFit="1" customWidth="1"/>
    <col min="5" max="5" width="9.875" bestFit="1" customWidth="1"/>
    <col min="6" max="17" width="6.625" customWidth="1"/>
    <col min="19" max="19" width="8.375" style="1" bestFit="1" customWidth="1"/>
    <col min="20" max="20" width="8.375" style="1" customWidth="1"/>
    <col min="22" max="22" width="10.875" bestFit="1" customWidth="1"/>
  </cols>
  <sheetData>
    <row r="1" spans="1:33" ht="18.75" x14ac:dyDescent="0.15">
      <c r="A1" s="94">
        <v>4</v>
      </c>
      <c r="B1" s="1"/>
      <c r="C1" s="123" t="s">
        <v>171</v>
      </c>
      <c r="D1" s="97"/>
      <c r="E1" s="97"/>
      <c r="F1" s="97"/>
      <c r="G1" s="97"/>
      <c r="H1" s="97"/>
      <c r="I1" s="97"/>
      <c r="J1" s="97"/>
      <c r="K1" s="97"/>
      <c r="L1" s="97"/>
      <c r="M1" s="97"/>
      <c r="N1" s="97"/>
      <c r="O1" s="97"/>
      <c r="P1" s="97"/>
      <c r="Q1" s="97"/>
      <c r="R1" s="97"/>
      <c r="S1" s="97"/>
      <c r="T1" s="97"/>
    </row>
    <row r="2" spans="1:33" ht="14.25" thickBot="1" x14ac:dyDescent="0.2">
      <c r="A2" s="94"/>
      <c r="B2" s="1"/>
      <c r="S2" s="64"/>
      <c r="T2" s="64"/>
    </row>
    <row r="3" spans="1:33" ht="14.25" thickBot="1" x14ac:dyDescent="0.2">
      <c r="A3" s="94"/>
      <c r="B3" s="1"/>
      <c r="C3" s="29" t="s">
        <v>172</v>
      </c>
      <c r="D3" s="125"/>
      <c r="E3" s="124"/>
      <c r="F3" s="98" t="s">
        <v>173</v>
      </c>
      <c r="G3" s="98" t="s">
        <v>174</v>
      </c>
      <c r="H3" s="98" t="s">
        <v>175</v>
      </c>
      <c r="I3" s="98" t="s">
        <v>176</v>
      </c>
      <c r="J3" s="98" t="s">
        <v>177</v>
      </c>
      <c r="K3" s="98" t="s">
        <v>178</v>
      </c>
      <c r="L3" s="98" t="s">
        <v>179</v>
      </c>
      <c r="M3" s="98" t="s">
        <v>180</v>
      </c>
      <c r="N3" s="98" t="s">
        <v>181</v>
      </c>
      <c r="O3" s="98" t="s">
        <v>182</v>
      </c>
      <c r="P3" s="98" t="s">
        <v>183</v>
      </c>
      <c r="Q3" s="20" t="s">
        <v>184</v>
      </c>
      <c r="R3" s="21" t="s">
        <v>161</v>
      </c>
      <c r="S3" s="272" t="s">
        <v>1276</v>
      </c>
      <c r="T3" s="39" t="s">
        <v>185</v>
      </c>
    </row>
    <row r="4" spans="1:33" s="104" customFormat="1" x14ac:dyDescent="0.15">
      <c r="A4" s="94"/>
      <c r="B4" s="1"/>
      <c r="C4" s="41"/>
      <c r="D4" s="116" t="s">
        <v>191</v>
      </c>
      <c r="E4" s="109"/>
      <c r="F4" s="160">
        <f>事務所別!D52</f>
        <v>44</v>
      </c>
      <c r="G4" s="160">
        <f>事務所別!E52</f>
        <v>104</v>
      </c>
      <c r="H4" s="160">
        <f>事務所別!F52</f>
        <v>121</v>
      </c>
      <c r="I4" s="160">
        <f>事務所別!G52</f>
        <v>216</v>
      </c>
      <c r="J4" s="160">
        <f>事務所別!H52</f>
        <v>155</v>
      </c>
      <c r="K4" s="160">
        <f>事務所別!I52</f>
        <v>90</v>
      </c>
      <c r="L4" s="160">
        <f>事務所別!J52</f>
        <v>52</v>
      </c>
      <c r="M4" s="160">
        <f>事務所別!K52</f>
        <v>60</v>
      </c>
      <c r="N4" s="160">
        <f>事務所別!L52</f>
        <v>13</v>
      </c>
      <c r="O4" s="160">
        <f>事務所別!M52</f>
        <v>0</v>
      </c>
      <c r="P4" s="160">
        <f>事務所別!N52</f>
        <v>0</v>
      </c>
      <c r="Q4" s="161">
        <f>事務所別!O52</f>
        <v>0</v>
      </c>
      <c r="R4" s="180">
        <f t="shared" ref="R4:R9" si="0">SUM(F4:Q4)</f>
        <v>855</v>
      </c>
      <c r="S4" s="29"/>
      <c r="T4" s="33"/>
      <c r="V4" s="108"/>
      <c r="W4" s="108"/>
      <c r="X4" s="108"/>
      <c r="Y4" s="108"/>
      <c r="Z4" s="108"/>
      <c r="AA4" s="108"/>
      <c r="AB4" s="108"/>
      <c r="AC4" s="108"/>
      <c r="AD4" s="108"/>
      <c r="AE4" s="108"/>
      <c r="AF4" s="108"/>
      <c r="AG4" s="108"/>
    </row>
    <row r="5" spans="1:33" s="104" customFormat="1" x14ac:dyDescent="0.15">
      <c r="A5" s="94"/>
      <c r="B5" s="1"/>
      <c r="C5" s="107"/>
      <c r="D5" s="117" t="s">
        <v>198</v>
      </c>
      <c r="E5" s="110"/>
      <c r="F5" s="181">
        <f>事務所別!D53</f>
        <v>3</v>
      </c>
      <c r="G5" s="181">
        <f>事務所別!E53</f>
        <v>21</v>
      </c>
      <c r="H5" s="181">
        <f>事務所別!F53</f>
        <v>20</v>
      </c>
      <c r="I5" s="181">
        <f>事務所別!G53</f>
        <v>45</v>
      </c>
      <c r="J5" s="181">
        <f>事務所別!H53</f>
        <v>66</v>
      </c>
      <c r="K5" s="181">
        <f>事務所別!I53</f>
        <v>52</v>
      </c>
      <c r="L5" s="181">
        <f>事務所別!J53</f>
        <v>13</v>
      </c>
      <c r="M5" s="181">
        <f>事務所別!K53</f>
        <v>21</v>
      </c>
      <c r="N5" s="181">
        <f>事務所別!L53</f>
        <v>3</v>
      </c>
      <c r="O5" s="181">
        <f>事務所別!M53</f>
        <v>0</v>
      </c>
      <c r="P5" s="181">
        <f>事務所別!N53</f>
        <v>0</v>
      </c>
      <c r="Q5" s="182">
        <f>事務所別!O53</f>
        <v>0</v>
      </c>
      <c r="R5" s="183">
        <f t="shared" si="0"/>
        <v>244</v>
      </c>
      <c r="S5" s="270"/>
      <c r="T5" s="34"/>
    </row>
    <row r="6" spans="1:33" s="104" customFormat="1" x14ac:dyDescent="0.15">
      <c r="A6" s="94"/>
      <c r="B6" s="1"/>
      <c r="C6" s="32" t="s">
        <v>3680</v>
      </c>
      <c r="D6" s="95" t="s">
        <v>187</v>
      </c>
      <c r="E6" s="95"/>
      <c r="F6" s="181">
        <f>事務所別!D54</f>
        <v>3</v>
      </c>
      <c r="G6" s="181">
        <f>事務所別!E54</f>
        <v>19</v>
      </c>
      <c r="H6" s="181">
        <f>事務所別!F54</f>
        <v>17</v>
      </c>
      <c r="I6" s="181">
        <f>事務所別!G54</f>
        <v>41</v>
      </c>
      <c r="J6" s="181">
        <f>事務所別!H54</f>
        <v>49</v>
      </c>
      <c r="K6" s="181">
        <f>事務所別!I54</f>
        <v>42</v>
      </c>
      <c r="L6" s="181">
        <f>事務所別!J54</f>
        <v>25</v>
      </c>
      <c r="M6" s="181">
        <f>事務所別!K54</f>
        <v>14</v>
      </c>
      <c r="N6" s="181">
        <f>事務所別!L54</f>
        <v>3</v>
      </c>
      <c r="O6" s="181">
        <f>事務所別!M54</f>
        <v>0</v>
      </c>
      <c r="P6" s="181">
        <f>事務所別!N54</f>
        <v>0</v>
      </c>
      <c r="Q6" s="182">
        <f>事務所別!O54</f>
        <v>0</v>
      </c>
      <c r="R6" s="183">
        <f t="shared" si="0"/>
        <v>213</v>
      </c>
      <c r="S6" s="270" t="s">
        <v>3709</v>
      </c>
      <c r="T6" s="34" t="s">
        <v>3709</v>
      </c>
    </row>
    <row r="7" spans="1:33" s="104" customFormat="1" x14ac:dyDescent="0.15">
      <c r="A7" s="94"/>
      <c r="B7" s="1"/>
      <c r="C7" s="22">
        <v>-2017</v>
      </c>
      <c r="D7" s="99"/>
      <c r="E7" s="103" t="s">
        <v>188</v>
      </c>
      <c r="F7" s="181">
        <f>事務所別!D55</f>
        <v>0</v>
      </c>
      <c r="G7" s="181">
        <f>事務所別!E55</f>
        <v>0</v>
      </c>
      <c r="H7" s="181">
        <f>事務所別!F55</f>
        <v>0</v>
      </c>
      <c r="I7" s="181">
        <f>事務所別!G55</f>
        <v>0</v>
      </c>
      <c r="J7" s="181">
        <f>事務所別!H55</f>
        <v>0</v>
      </c>
      <c r="K7" s="181">
        <f>事務所別!I55</f>
        <v>0</v>
      </c>
      <c r="L7" s="181">
        <f>事務所別!J55</f>
        <v>0</v>
      </c>
      <c r="M7" s="181">
        <f>事務所別!K55</f>
        <v>0</v>
      </c>
      <c r="N7" s="181">
        <f>事務所別!L55</f>
        <v>0</v>
      </c>
      <c r="O7" s="181">
        <f>事務所別!M55</f>
        <v>0</v>
      </c>
      <c r="P7" s="181">
        <f>事務所別!N55</f>
        <v>0</v>
      </c>
      <c r="Q7" s="182">
        <f>事務所別!O55</f>
        <v>0</v>
      </c>
      <c r="R7" s="183">
        <f t="shared" si="0"/>
        <v>0</v>
      </c>
      <c r="S7" s="334">
        <v>1</v>
      </c>
      <c r="T7" s="90">
        <v>0.7</v>
      </c>
      <c r="U7" s="104">
        <v>28</v>
      </c>
    </row>
    <row r="8" spans="1:33" s="104" customFormat="1" x14ac:dyDescent="0.15">
      <c r="A8" s="94"/>
      <c r="B8" s="1"/>
      <c r="C8" s="28"/>
      <c r="D8" s="117" t="s">
        <v>200</v>
      </c>
      <c r="E8" s="110"/>
      <c r="F8" s="181">
        <f>事務所別!D56</f>
        <v>2</v>
      </c>
      <c r="G8" s="181">
        <f>事務所別!E56</f>
        <v>3</v>
      </c>
      <c r="H8" s="181">
        <f>事務所別!F56</f>
        <v>3</v>
      </c>
      <c r="I8" s="181">
        <f>事務所別!G56</f>
        <v>8</v>
      </c>
      <c r="J8" s="181">
        <f>事務所別!H56</f>
        <v>0</v>
      </c>
      <c r="K8" s="181">
        <f>事務所別!I56</f>
        <v>3</v>
      </c>
      <c r="L8" s="181">
        <f>事務所別!J56</f>
        <v>0</v>
      </c>
      <c r="M8" s="181">
        <f>事務所別!K56</f>
        <v>0</v>
      </c>
      <c r="N8" s="181">
        <f>事務所別!L56</f>
        <v>0</v>
      </c>
      <c r="O8" s="181">
        <f>事務所別!M56</f>
        <v>0</v>
      </c>
      <c r="P8" s="181">
        <f>事務所別!N56</f>
        <v>0</v>
      </c>
      <c r="Q8" s="182">
        <f>事務所別!O56</f>
        <v>0</v>
      </c>
      <c r="R8" s="183">
        <f t="shared" si="0"/>
        <v>19</v>
      </c>
      <c r="S8" s="270"/>
      <c r="T8" s="34" t="s">
        <v>3777</v>
      </c>
    </row>
    <row r="9" spans="1:33" s="104" customFormat="1" ht="14.25" thickBot="1" x14ac:dyDescent="0.2">
      <c r="A9" s="94"/>
      <c r="B9" s="1"/>
      <c r="C9" s="105"/>
      <c r="D9" s="118" t="s">
        <v>190</v>
      </c>
      <c r="E9" s="111"/>
      <c r="F9" s="184">
        <f>事務所別!D58</f>
        <v>0</v>
      </c>
      <c r="G9" s="184">
        <f>事務所別!E58</f>
        <v>0</v>
      </c>
      <c r="H9" s="184">
        <f>事務所別!F58</f>
        <v>0</v>
      </c>
      <c r="I9" s="184">
        <f>事務所別!G58</f>
        <v>2</v>
      </c>
      <c r="J9" s="184">
        <f>事務所別!H58</f>
        <v>0</v>
      </c>
      <c r="K9" s="184">
        <f>事務所別!I58</f>
        <v>1</v>
      </c>
      <c r="L9" s="184">
        <f>事務所別!J58</f>
        <v>0</v>
      </c>
      <c r="M9" s="184">
        <f>事務所別!K58</f>
        <v>0</v>
      </c>
      <c r="N9" s="184">
        <f>事務所別!L58</f>
        <v>0</v>
      </c>
      <c r="O9" s="184">
        <f>事務所別!M58</f>
        <v>0</v>
      </c>
      <c r="P9" s="184">
        <f>事務所別!N58</f>
        <v>0</v>
      </c>
      <c r="Q9" s="184">
        <f>事務所別!O58</f>
        <v>0</v>
      </c>
      <c r="R9" s="185">
        <f t="shared" si="0"/>
        <v>3</v>
      </c>
      <c r="S9" s="271"/>
      <c r="T9" s="36"/>
    </row>
    <row r="10" spans="1:33" s="104" customFormat="1" x14ac:dyDescent="0.15">
      <c r="A10" s="201"/>
      <c r="B10" s="1"/>
      <c r="C10" s="41"/>
      <c r="D10" s="426" t="s">
        <v>191</v>
      </c>
      <c r="E10" s="426"/>
      <c r="F10" s="160">
        <v>46</v>
      </c>
      <c r="G10" s="160">
        <v>162</v>
      </c>
      <c r="H10" s="160">
        <v>263</v>
      </c>
      <c r="I10" s="160">
        <v>295</v>
      </c>
      <c r="J10" s="160">
        <v>239</v>
      </c>
      <c r="K10" s="160">
        <v>212</v>
      </c>
      <c r="L10" s="160">
        <v>204</v>
      </c>
      <c r="M10" s="160">
        <v>176</v>
      </c>
      <c r="N10" s="160">
        <v>26</v>
      </c>
      <c r="O10" s="160">
        <v>5</v>
      </c>
      <c r="P10" s="160">
        <v>1</v>
      </c>
      <c r="Q10" s="161">
        <v>13</v>
      </c>
      <c r="R10" s="180">
        <v>1642</v>
      </c>
      <c r="S10" s="29"/>
      <c r="T10" s="33"/>
    </row>
    <row r="11" spans="1:33" s="104" customFormat="1" x14ac:dyDescent="0.15">
      <c r="A11" s="201"/>
      <c r="B11" s="1"/>
      <c r="C11" s="107"/>
      <c r="D11" s="424" t="s">
        <v>198</v>
      </c>
      <c r="E11" s="424"/>
      <c r="F11" s="181">
        <v>4</v>
      </c>
      <c r="G11" s="181">
        <v>10</v>
      </c>
      <c r="H11" s="181">
        <v>16</v>
      </c>
      <c r="I11" s="181">
        <v>28</v>
      </c>
      <c r="J11" s="181">
        <v>62</v>
      </c>
      <c r="K11" s="181">
        <v>48</v>
      </c>
      <c r="L11" s="181">
        <v>35</v>
      </c>
      <c r="M11" s="181">
        <v>29</v>
      </c>
      <c r="N11" s="181">
        <v>8</v>
      </c>
      <c r="O11" s="181">
        <v>0</v>
      </c>
      <c r="P11" s="181">
        <v>0</v>
      </c>
      <c r="Q11" s="182">
        <v>1</v>
      </c>
      <c r="R11" s="183">
        <v>241</v>
      </c>
      <c r="S11" s="270"/>
      <c r="T11" s="34"/>
    </row>
    <row r="12" spans="1:33" s="104" customFormat="1" x14ac:dyDescent="0.15">
      <c r="A12" s="201"/>
      <c r="B12" s="1"/>
      <c r="C12" s="32" t="s">
        <v>371</v>
      </c>
      <c r="D12" s="427" t="s">
        <v>187</v>
      </c>
      <c r="E12" s="427"/>
      <c r="F12" s="181">
        <v>3</v>
      </c>
      <c r="G12" s="181">
        <v>6</v>
      </c>
      <c r="H12" s="181">
        <v>5</v>
      </c>
      <c r="I12" s="181">
        <v>13</v>
      </c>
      <c r="J12" s="181">
        <v>39</v>
      </c>
      <c r="K12" s="181">
        <v>28</v>
      </c>
      <c r="L12" s="181">
        <v>19</v>
      </c>
      <c r="M12" s="181">
        <v>16</v>
      </c>
      <c r="N12" s="181">
        <v>3</v>
      </c>
      <c r="O12" s="181">
        <v>0</v>
      </c>
      <c r="P12" s="181">
        <v>0</v>
      </c>
      <c r="Q12" s="182">
        <v>0</v>
      </c>
      <c r="R12" s="183">
        <v>132</v>
      </c>
      <c r="S12" s="270" t="s">
        <v>193</v>
      </c>
      <c r="T12" s="34" t="s">
        <v>193</v>
      </c>
    </row>
    <row r="13" spans="1:33" s="104" customFormat="1" x14ac:dyDescent="0.15">
      <c r="A13" s="201"/>
      <c r="B13" s="1"/>
      <c r="C13" s="22">
        <v>-2016</v>
      </c>
      <c r="D13" s="23"/>
      <c r="E13" s="40" t="s">
        <v>188</v>
      </c>
      <c r="F13" s="181">
        <v>1</v>
      </c>
      <c r="G13" s="181">
        <v>0</v>
      </c>
      <c r="H13" s="181">
        <v>0</v>
      </c>
      <c r="I13" s="181">
        <v>0</v>
      </c>
      <c r="J13" s="181">
        <v>0</v>
      </c>
      <c r="K13" s="181">
        <v>1</v>
      </c>
      <c r="L13" s="181">
        <v>0</v>
      </c>
      <c r="M13" s="181">
        <v>0</v>
      </c>
      <c r="N13" s="181">
        <v>0</v>
      </c>
      <c r="O13" s="181">
        <v>0</v>
      </c>
      <c r="P13" s="181">
        <v>0</v>
      </c>
      <c r="Q13" s="182">
        <v>0</v>
      </c>
      <c r="R13" s="183">
        <v>2</v>
      </c>
      <c r="S13" s="270">
        <v>0.5</v>
      </c>
      <c r="T13" s="308" t="s">
        <v>3711</v>
      </c>
    </row>
    <row r="14" spans="1:33" s="104" customFormat="1" x14ac:dyDescent="0.15">
      <c r="A14" s="201"/>
      <c r="B14" s="1"/>
      <c r="C14" s="28"/>
      <c r="D14" s="424" t="s">
        <v>200</v>
      </c>
      <c r="E14" s="424"/>
      <c r="F14" s="181">
        <v>0</v>
      </c>
      <c r="G14" s="181">
        <v>1</v>
      </c>
      <c r="H14" s="181">
        <v>2</v>
      </c>
      <c r="I14" s="181">
        <v>0</v>
      </c>
      <c r="J14" s="181">
        <v>0</v>
      </c>
      <c r="K14" s="181">
        <v>1</v>
      </c>
      <c r="L14" s="181">
        <v>0</v>
      </c>
      <c r="M14" s="181">
        <v>0</v>
      </c>
      <c r="N14" s="181">
        <v>0</v>
      </c>
      <c r="O14" s="181">
        <v>0</v>
      </c>
      <c r="P14" s="181">
        <v>0</v>
      </c>
      <c r="Q14" s="182">
        <v>0</v>
      </c>
      <c r="R14" s="183">
        <v>4</v>
      </c>
      <c r="S14" s="270"/>
      <c r="T14" s="34" t="s">
        <v>411</v>
      </c>
    </row>
    <row r="15" spans="1:33" s="104" customFormat="1" ht="14.25" thickBot="1" x14ac:dyDescent="0.2">
      <c r="A15" s="201"/>
      <c r="B15" s="1"/>
      <c r="C15" s="105"/>
      <c r="D15" s="425" t="s">
        <v>190</v>
      </c>
      <c r="E15" s="425"/>
      <c r="F15" s="184">
        <v>0</v>
      </c>
      <c r="G15" s="184">
        <v>0</v>
      </c>
      <c r="H15" s="184">
        <v>0</v>
      </c>
      <c r="I15" s="184">
        <v>0</v>
      </c>
      <c r="J15" s="184">
        <v>0</v>
      </c>
      <c r="K15" s="184">
        <v>1</v>
      </c>
      <c r="L15" s="184">
        <v>2</v>
      </c>
      <c r="M15" s="184">
        <v>3</v>
      </c>
      <c r="N15" s="184">
        <v>0</v>
      </c>
      <c r="O15" s="184">
        <v>0</v>
      </c>
      <c r="P15" s="184">
        <v>0</v>
      </c>
      <c r="Q15" s="186">
        <v>0</v>
      </c>
      <c r="R15" s="185">
        <v>6</v>
      </c>
      <c r="S15" s="271"/>
      <c r="T15" s="36"/>
    </row>
    <row r="16" spans="1:33" s="104" customFormat="1" x14ac:dyDescent="0.15">
      <c r="A16" s="201"/>
      <c r="B16" s="1"/>
      <c r="C16" s="41"/>
      <c r="D16" s="426" t="s">
        <v>191</v>
      </c>
      <c r="E16" s="426"/>
      <c r="F16" s="169">
        <v>34</v>
      </c>
      <c r="G16" s="169">
        <v>92</v>
      </c>
      <c r="H16" s="169">
        <v>118</v>
      </c>
      <c r="I16" s="169">
        <v>97</v>
      </c>
      <c r="J16" s="169">
        <v>98</v>
      </c>
      <c r="K16" s="169">
        <v>28</v>
      </c>
      <c r="L16" s="169">
        <v>16</v>
      </c>
      <c r="M16" s="169">
        <v>9</v>
      </c>
      <c r="N16" s="169">
        <v>5</v>
      </c>
      <c r="O16" s="169">
        <v>1</v>
      </c>
      <c r="P16" s="169">
        <v>1</v>
      </c>
      <c r="Q16" s="170">
        <v>5</v>
      </c>
      <c r="R16" s="162">
        <v>504</v>
      </c>
      <c r="S16" s="270"/>
      <c r="T16" s="33"/>
      <c r="U16"/>
    </row>
    <row r="17" spans="1:21" s="104" customFormat="1" x14ac:dyDescent="0.15">
      <c r="A17" s="201"/>
      <c r="B17" s="1"/>
      <c r="C17" s="35"/>
      <c r="D17" s="424" t="s">
        <v>198</v>
      </c>
      <c r="E17" s="424"/>
      <c r="F17" s="163">
        <v>5</v>
      </c>
      <c r="G17" s="163">
        <v>3</v>
      </c>
      <c r="H17" s="163">
        <v>4</v>
      </c>
      <c r="I17" s="163">
        <v>5</v>
      </c>
      <c r="J17" s="163">
        <v>23</v>
      </c>
      <c r="K17" s="163">
        <v>11</v>
      </c>
      <c r="L17" s="163">
        <v>3</v>
      </c>
      <c r="M17" s="163">
        <v>0</v>
      </c>
      <c r="N17" s="163">
        <v>0</v>
      </c>
      <c r="O17" s="163">
        <v>0</v>
      </c>
      <c r="P17" s="163">
        <v>0</v>
      </c>
      <c r="Q17" s="164">
        <v>0</v>
      </c>
      <c r="R17" s="165">
        <v>54</v>
      </c>
      <c r="S17" s="270"/>
      <c r="T17" s="34"/>
      <c r="U17" s="209"/>
    </row>
    <row r="18" spans="1:21" s="104" customFormat="1" x14ac:dyDescent="0.15">
      <c r="A18" s="201"/>
      <c r="B18" s="1"/>
      <c r="C18" s="32" t="s">
        <v>337</v>
      </c>
      <c r="D18" s="427" t="s">
        <v>187</v>
      </c>
      <c r="E18" s="427"/>
      <c r="F18" s="163">
        <v>3</v>
      </c>
      <c r="G18" s="163">
        <v>3</v>
      </c>
      <c r="H18" s="163">
        <v>2</v>
      </c>
      <c r="I18" s="163">
        <v>4</v>
      </c>
      <c r="J18" s="163">
        <v>11</v>
      </c>
      <c r="K18" s="163">
        <v>9</v>
      </c>
      <c r="L18" s="163">
        <v>4</v>
      </c>
      <c r="M18" s="163">
        <v>0</v>
      </c>
      <c r="N18" s="163">
        <v>0</v>
      </c>
      <c r="O18" s="163">
        <v>0</v>
      </c>
      <c r="P18" s="163">
        <v>0</v>
      </c>
      <c r="Q18" s="164">
        <v>0</v>
      </c>
      <c r="R18" s="165">
        <v>36</v>
      </c>
      <c r="S18" s="270" t="s">
        <v>242</v>
      </c>
      <c r="T18" s="34" t="s">
        <v>242</v>
      </c>
      <c r="U18">
        <v>27</v>
      </c>
    </row>
    <row r="19" spans="1:21" s="104" customFormat="1" x14ac:dyDescent="0.15">
      <c r="A19" s="201"/>
      <c r="B19" s="1"/>
      <c r="C19" s="22">
        <v>-2015</v>
      </c>
      <c r="D19" s="23"/>
      <c r="E19" s="40" t="s">
        <v>188</v>
      </c>
      <c r="F19" s="163">
        <v>1</v>
      </c>
      <c r="G19" s="163">
        <v>0</v>
      </c>
      <c r="H19" s="163">
        <v>1</v>
      </c>
      <c r="I19" s="163">
        <v>1</v>
      </c>
      <c r="J19" s="163">
        <v>0</v>
      </c>
      <c r="K19" s="163">
        <v>0</v>
      </c>
      <c r="L19" s="163">
        <v>0</v>
      </c>
      <c r="M19" s="163">
        <v>0</v>
      </c>
      <c r="N19" s="163">
        <v>0</v>
      </c>
      <c r="O19" s="163">
        <v>0</v>
      </c>
      <c r="P19" s="163">
        <v>0</v>
      </c>
      <c r="Q19" s="164">
        <v>0</v>
      </c>
      <c r="R19" s="165">
        <v>3</v>
      </c>
      <c r="S19" s="270">
        <v>3.3</v>
      </c>
      <c r="T19" s="90">
        <v>3.4</v>
      </c>
      <c r="U19"/>
    </row>
    <row r="20" spans="1:21" s="104" customFormat="1" x14ac:dyDescent="0.15">
      <c r="A20" s="201"/>
      <c r="B20" s="1"/>
      <c r="C20" s="28"/>
      <c r="D20" s="424" t="s">
        <v>200</v>
      </c>
      <c r="E20" s="424"/>
      <c r="F20" s="163">
        <v>0</v>
      </c>
      <c r="G20" s="163">
        <v>1</v>
      </c>
      <c r="H20" s="163">
        <v>0</v>
      </c>
      <c r="I20" s="163">
        <v>0</v>
      </c>
      <c r="J20" s="163">
        <v>0</v>
      </c>
      <c r="K20" s="163">
        <v>0</v>
      </c>
      <c r="L20" s="163">
        <v>0</v>
      </c>
      <c r="M20" s="163">
        <v>0</v>
      </c>
      <c r="N20" s="163">
        <v>0</v>
      </c>
      <c r="O20" s="163">
        <v>0</v>
      </c>
      <c r="P20" s="163">
        <v>0</v>
      </c>
      <c r="Q20" s="164">
        <v>0</v>
      </c>
      <c r="R20" s="165">
        <v>1</v>
      </c>
      <c r="S20" s="270"/>
      <c r="T20" s="34" t="s">
        <v>412</v>
      </c>
      <c r="U20"/>
    </row>
    <row r="21" spans="1:21" s="104" customFormat="1" ht="14.25" thickBot="1" x14ac:dyDescent="0.2">
      <c r="A21" s="201"/>
      <c r="B21" s="1"/>
      <c r="C21" s="42"/>
      <c r="D21" s="425" t="s">
        <v>190</v>
      </c>
      <c r="E21" s="425"/>
      <c r="F21" s="166">
        <v>0</v>
      </c>
      <c r="G21" s="166">
        <v>1</v>
      </c>
      <c r="H21" s="166">
        <v>0</v>
      </c>
      <c r="I21" s="166">
        <v>0</v>
      </c>
      <c r="J21" s="166">
        <v>0</v>
      </c>
      <c r="K21" s="166">
        <v>0</v>
      </c>
      <c r="L21" s="166">
        <v>0</v>
      </c>
      <c r="M21" s="166">
        <v>0</v>
      </c>
      <c r="N21" s="166">
        <v>0</v>
      </c>
      <c r="O21" s="166">
        <v>0</v>
      </c>
      <c r="P21" s="166">
        <v>0</v>
      </c>
      <c r="Q21" s="166">
        <v>0</v>
      </c>
      <c r="R21" s="168">
        <v>1</v>
      </c>
      <c r="S21" s="270"/>
      <c r="T21" s="36"/>
      <c r="U21"/>
    </row>
    <row r="22" spans="1:21" s="104" customFormat="1" x14ac:dyDescent="0.15">
      <c r="A22" s="201"/>
      <c r="B22" s="1"/>
      <c r="C22" s="41"/>
      <c r="D22" s="426" t="s">
        <v>191</v>
      </c>
      <c r="E22" s="426"/>
      <c r="F22" s="169">
        <v>20</v>
      </c>
      <c r="G22" s="169">
        <v>72</v>
      </c>
      <c r="H22" s="169">
        <v>118</v>
      </c>
      <c r="I22" s="169">
        <v>228</v>
      </c>
      <c r="J22" s="169">
        <v>259</v>
      </c>
      <c r="K22" s="169">
        <v>143</v>
      </c>
      <c r="L22" s="169">
        <v>30</v>
      </c>
      <c r="M22" s="169">
        <v>24</v>
      </c>
      <c r="N22" s="169">
        <v>4</v>
      </c>
      <c r="O22" s="169">
        <v>2</v>
      </c>
      <c r="P22" s="169">
        <v>0</v>
      </c>
      <c r="Q22" s="170">
        <v>4</v>
      </c>
      <c r="R22" s="162">
        <v>904</v>
      </c>
      <c r="S22" s="29"/>
      <c r="T22" s="251"/>
    </row>
    <row r="23" spans="1:21" s="104" customFormat="1" x14ac:dyDescent="0.15">
      <c r="A23" s="201"/>
      <c r="B23" s="1"/>
      <c r="C23" s="35"/>
      <c r="D23" s="424" t="s">
        <v>198</v>
      </c>
      <c r="E23" s="424"/>
      <c r="F23" s="163">
        <v>0</v>
      </c>
      <c r="G23" s="163">
        <v>6</v>
      </c>
      <c r="H23" s="163">
        <v>3</v>
      </c>
      <c r="I23" s="163">
        <v>19</v>
      </c>
      <c r="J23" s="163">
        <v>64</v>
      </c>
      <c r="K23" s="163">
        <v>42</v>
      </c>
      <c r="L23" s="163">
        <v>4</v>
      </c>
      <c r="M23" s="163">
        <v>3</v>
      </c>
      <c r="N23" s="163">
        <v>0</v>
      </c>
      <c r="O23" s="163">
        <v>0</v>
      </c>
      <c r="P23" s="163">
        <v>0</v>
      </c>
      <c r="Q23" s="164">
        <v>0</v>
      </c>
      <c r="R23" s="165">
        <v>141</v>
      </c>
      <c r="S23" s="270"/>
      <c r="T23" s="252"/>
    </row>
    <row r="24" spans="1:21" s="104" customFormat="1" x14ac:dyDescent="0.15">
      <c r="A24" s="201"/>
      <c r="B24" s="1"/>
      <c r="C24" s="32" t="s">
        <v>262</v>
      </c>
      <c r="D24" s="427" t="s">
        <v>187</v>
      </c>
      <c r="E24" s="427"/>
      <c r="F24" s="163">
        <v>0</v>
      </c>
      <c r="G24" s="163">
        <v>1</v>
      </c>
      <c r="H24" s="163">
        <v>2</v>
      </c>
      <c r="I24" s="163">
        <v>11</v>
      </c>
      <c r="J24" s="163">
        <v>35</v>
      </c>
      <c r="K24" s="163">
        <v>25</v>
      </c>
      <c r="L24" s="163">
        <v>1</v>
      </c>
      <c r="M24" s="163">
        <v>0</v>
      </c>
      <c r="N24" s="163">
        <v>0</v>
      </c>
      <c r="O24" s="163">
        <v>0</v>
      </c>
      <c r="P24" s="163">
        <v>0</v>
      </c>
      <c r="Q24" s="164">
        <v>0</v>
      </c>
      <c r="R24" s="165">
        <v>75</v>
      </c>
      <c r="S24" s="270" t="s">
        <v>194</v>
      </c>
      <c r="T24" s="252" t="s">
        <v>193</v>
      </c>
    </row>
    <row r="25" spans="1:21" s="104" customFormat="1" x14ac:dyDescent="0.15">
      <c r="A25" s="201"/>
      <c r="B25" s="1"/>
      <c r="C25" s="22">
        <v>-2014</v>
      </c>
      <c r="D25" s="23"/>
      <c r="E25" s="40" t="s">
        <v>188</v>
      </c>
      <c r="F25" s="163">
        <v>0</v>
      </c>
      <c r="G25" s="163">
        <v>0</v>
      </c>
      <c r="H25" s="163">
        <v>0</v>
      </c>
      <c r="I25" s="163">
        <v>0</v>
      </c>
      <c r="J25" s="163">
        <v>0</v>
      </c>
      <c r="K25" s="163">
        <v>0</v>
      </c>
      <c r="L25" s="163">
        <v>0</v>
      </c>
      <c r="M25" s="163">
        <v>0</v>
      </c>
      <c r="N25" s="163">
        <v>0</v>
      </c>
      <c r="O25" s="163">
        <v>0</v>
      </c>
      <c r="P25" s="163">
        <v>0</v>
      </c>
      <c r="Q25" s="164">
        <v>0</v>
      </c>
      <c r="R25" s="165">
        <v>0</v>
      </c>
      <c r="S25" s="270">
        <v>1.3</v>
      </c>
      <c r="T25" s="253">
        <v>0.8</v>
      </c>
      <c r="U25" s="104">
        <v>26</v>
      </c>
    </row>
    <row r="26" spans="1:21" s="104" customFormat="1" x14ac:dyDescent="0.15">
      <c r="A26" s="201"/>
      <c r="B26" s="1"/>
      <c r="C26" s="28"/>
      <c r="D26" s="424" t="s">
        <v>200</v>
      </c>
      <c r="E26" s="424"/>
      <c r="F26" s="163">
        <v>0</v>
      </c>
      <c r="G26" s="163">
        <v>1</v>
      </c>
      <c r="H26" s="163">
        <v>0</v>
      </c>
      <c r="I26" s="163">
        <v>0</v>
      </c>
      <c r="J26" s="163">
        <v>0</v>
      </c>
      <c r="K26" s="163">
        <v>0</v>
      </c>
      <c r="L26" s="163">
        <v>0</v>
      </c>
      <c r="M26" s="163">
        <v>0</v>
      </c>
      <c r="N26" s="163">
        <v>0</v>
      </c>
      <c r="O26" s="163">
        <v>0</v>
      </c>
      <c r="P26" s="163">
        <v>0</v>
      </c>
      <c r="Q26" s="164">
        <v>0</v>
      </c>
      <c r="R26" s="165">
        <v>1</v>
      </c>
      <c r="S26" s="270"/>
      <c r="T26" s="252" t="s">
        <v>411</v>
      </c>
    </row>
    <row r="27" spans="1:21" s="104" customFormat="1" ht="14.25" thickBot="1" x14ac:dyDescent="0.2">
      <c r="A27" s="201"/>
      <c r="B27" s="1"/>
      <c r="C27" s="42"/>
      <c r="D27" s="425" t="s">
        <v>190</v>
      </c>
      <c r="E27" s="425"/>
      <c r="F27" s="166">
        <v>0</v>
      </c>
      <c r="G27" s="166">
        <v>0</v>
      </c>
      <c r="H27" s="166">
        <v>2</v>
      </c>
      <c r="I27" s="166">
        <v>0</v>
      </c>
      <c r="J27" s="166">
        <v>1</v>
      </c>
      <c r="K27" s="166">
        <v>1</v>
      </c>
      <c r="L27" s="166">
        <v>0</v>
      </c>
      <c r="M27" s="166">
        <v>0</v>
      </c>
      <c r="N27" s="166">
        <v>0</v>
      </c>
      <c r="O27" s="166">
        <v>0</v>
      </c>
      <c r="P27" s="166">
        <v>0</v>
      </c>
      <c r="Q27" s="166">
        <v>0</v>
      </c>
      <c r="R27" s="168">
        <v>4</v>
      </c>
      <c r="S27" s="271"/>
      <c r="T27" s="254"/>
    </row>
    <row r="28" spans="1:21" s="104" customFormat="1" x14ac:dyDescent="0.15">
      <c r="A28" s="94"/>
      <c r="B28" s="1"/>
      <c r="C28" s="41"/>
      <c r="D28" s="116" t="s">
        <v>191</v>
      </c>
      <c r="E28" s="109"/>
      <c r="F28" s="160">
        <v>13</v>
      </c>
      <c r="G28" s="160">
        <v>66</v>
      </c>
      <c r="H28" s="160">
        <v>106</v>
      </c>
      <c r="I28" s="160">
        <v>104</v>
      </c>
      <c r="J28" s="160">
        <v>140</v>
      </c>
      <c r="K28" s="160">
        <v>50</v>
      </c>
      <c r="L28" s="160">
        <v>13</v>
      </c>
      <c r="M28" s="160">
        <v>7</v>
      </c>
      <c r="N28" s="160">
        <v>9</v>
      </c>
      <c r="O28" s="160">
        <v>2</v>
      </c>
      <c r="P28" s="160">
        <v>1</v>
      </c>
      <c r="Q28" s="161">
        <v>1</v>
      </c>
      <c r="R28" s="180">
        <v>512</v>
      </c>
      <c r="S28" s="270"/>
      <c r="T28" s="33"/>
    </row>
    <row r="29" spans="1:21" s="104" customFormat="1" x14ac:dyDescent="0.15">
      <c r="A29" s="94"/>
      <c r="B29" s="1"/>
      <c r="C29" s="107"/>
      <c r="D29" s="117" t="s">
        <v>198</v>
      </c>
      <c r="E29" s="110"/>
      <c r="F29" s="181">
        <v>1</v>
      </c>
      <c r="G29" s="181">
        <v>4</v>
      </c>
      <c r="H29" s="181">
        <v>1</v>
      </c>
      <c r="I29" s="181">
        <v>5</v>
      </c>
      <c r="J29" s="181">
        <v>22</v>
      </c>
      <c r="K29" s="181">
        <v>14</v>
      </c>
      <c r="L29" s="181">
        <v>4</v>
      </c>
      <c r="M29" s="181">
        <v>2</v>
      </c>
      <c r="N29" s="181">
        <v>3</v>
      </c>
      <c r="O29" s="181">
        <v>0</v>
      </c>
      <c r="P29" s="181">
        <v>0</v>
      </c>
      <c r="Q29" s="182">
        <v>0</v>
      </c>
      <c r="R29" s="183">
        <v>56</v>
      </c>
      <c r="S29" s="270"/>
      <c r="T29" s="34"/>
    </row>
    <row r="30" spans="1:21" s="104" customFormat="1" x14ac:dyDescent="0.15">
      <c r="A30" s="94"/>
      <c r="B30" s="1"/>
      <c r="C30" s="32" t="s">
        <v>249</v>
      </c>
      <c r="D30" s="92" t="s">
        <v>187</v>
      </c>
      <c r="E30" s="93"/>
      <c r="F30" s="181">
        <v>1</v>
      </c>
      <c r="G30" s="181">
        <v>2</v>
      </c>
      <c r="H30" s="181">
        <v>0</v>
      </c>
      <c r="I30" s="181">
        <v>0</v>
      </c>
      <c r="J30" s="181">
        <v>9</v>
      </c>
      <c r="K30" s="181">
        <v>8</v>
      </c>
      <c r="L30" s="181">
        <v>1</v>
      </c>
      <c r="M30" s="181">
        <v>1</v>
      </c>
      <c r="N30" s="181">
        <v>0</v>
      </c>
      <c r="O30" s="181">
        <v>0</v>
      </c>
      <c r="P30" s="181">
        <v>0</v>
      </c>
      <c r="Q30" s="182">
        <v>0</v>
      </c>
      <c r="R30" s="183">
        <v>22</v>
      </c>
      <c r="S30" s="270" t="s">
        <v>189</v>
      </c>
      <c r="T30" s="34" t="s">
        <v>189</v>
      </c>
      <c r="U30" s="101">
        <v>25</v>
      </c>
    </row>
    <row r="31" spans="1:21" s="104" customFormat="1" x14ac:dyDescent="0.15">
      <c r="A31" s="94"/>
      <c r="B31" s="1"/>
      <c r="C31" s="22">
        <v>-2013</v>
      </c>
      <c r="D31" s="99"/>
      <c r="E31" s="103" t="s">
        <v>188</v>
      </c>
      <c r="F31" s="181">
        <v>0</v>
      </c>
      <c r="G31" s="181">
        <v>0</v>
      </c>
      <c r="H31" s="181">
        <v>0</v>
      </c>
      <c r="I31" s="181">
        <v>0</v>
      </c>
      <c r="J31" s="181">
        <v>0</v>
      </c>
      <c r="K31" s="181">
        <v>0</v>
      </c>
      <c r="L31" s="181">
        <v>0</v>
      </c>
      <c r="M31" s="181">
        <v>0</v>
      </c>
      <c r="N31" s="181">
        <v>0</v>
      </c>
      <c r="O31" s="181">
        <v>0</v>
      </c>
      <c r="P31" s="181">
        <v>0</v>
      </c>
      <c r="Q31" s="182">
        <v>0</v>
      </c>
      <c r="R31" s="183">
        <v>0</v>
      </c>
      <c r="S31" s="270">
        <v>3.7</v>
      </c>
      <c r="T31" s="84">
        <v>5</v>
      </c>
    </row>
    <row r="32" spans="1:21" s="104" customFormat="1" x14ac:dyDescent="0.15">
      <c r="A32" s="94"/>
      <c r="B32" s="1"/>
      <c r="C32" s="28"/>
      <c r="D32" s="117" t="s">
        <v>200</v>
      </c>
      <c r="E32" s="110"/>
      <c r="F32" s="181">
        <v>0</v>
      </c>
      <c r="G32" s="181">
        <v>0</v>
      </c>
      <c r="H32" s="181">
        <v>1</v>
      </c>
      <c r="I32" s="181">
        <v>0</v>
      </c>
      <c r="J32" s="181">
        <v>0</v>
      </c>
      <c r="K32" s="181">
        <v>0</v>
      </c>
      <c r="L32" s="181">
        <v>0</v>
      </c>
      <c r="M32" s="181">
        <v>0</v>
      </c>
      <c r="N32" s="181">
        <v>0</v>
      </c>
      <c r="O32" s="181">
        <v>0</v>
      </c>
      <c r="P32" s="181">
        <v>0</v>
      </c>
      <c r="Q32" s="182">
        <v>0</v>
      </c>
      <c r="R32" s="183">
        <v>1</v>
      </c>
      <c r="S32" s="270"/>
      <c r="T32" s="34"/>
    </row>
    <row r="33" spans="1:33" s="104" customFormat="1" ht="14.25" thickBot="1" x14ac:dyDescent="0.2">
      <c r="A33" s="94"/>
      <c r="B33" s="1"/>
      <c r="C33" s="105"/>
      <c r="D33" s="118" t="s">
        <v>190</v>
      </c>
      <c r="E33" s="111"/>
      <c r="F33" s="184">
        <v>0</v>
      </c>
      <c r="G33" s="184">
        <v>0</v>
      </c>
      <c r="H33" s="184">
        <v>0</v>
      </c>
      <c r="I33" s="184">
        <v>0</v>
      </c>
      <c r="J33" s="184">
        <v>2</v>
      </c>
      <c r="K33" s="184">
        <v>0</v>
      </c>
      <c r="L33" s="184">
        <v>0</v>
      </c>
      <c r="M33" s="184">
        <v>1</v>
      </c>
      <c r="N33" s="184">
        <v>0</v>
      </c>
      <c r="O33" s="184">
        <v>0</v>
      </c>
      <c r="P33" s="184">
        <v>0</v>
      </c>
      <c r="Q33" s="186">
        <v>0</v>
      </c>
      <c r="R33" s="185">
        <v>3</v>
      </c>
      <c r="S33" s="270"/>
      <c r="T33" s="36"/>
      <c r="V33" s="64"/>
      <c r="W33" s="64"/>
      <c r="X33" s="64"/>
      <c r="Y33" s="64"/>
      <c r="Z33" s="64"/>
      <c r="AA33" s="64"/>
      <c r="AB33" s="64"/>
      <c r="AC33" s="64"/>
      <c r="AD33" s="64"/>
      <c r="AE33" s="64"/>
      <c r="AF33" s="64"/>
      <c r="AG33" s="64"/>
    </row>
    <row r="34" spans="1:33" s="104" customFormat="1" x14ac:dyDescent="0.15">
      <c r="A34" s="94"/>
      <c r="B34" s="1"/>
      <c r="C34" s="41"/>
      <c r="D34" s="116" t="s">
        <v>191</v>
      </c>
      <c r="E34" s="109"/>
      <c r="F34" s="160">
        <v>18</v>
      </c>
      <c r="G34" s="160">
        <v>94</v>
      </c>
      <c r="H34" s="160">
        <v>153</v>
      </c>
      <c r="I34" s="160">
        <v>173</v>
      </c>
      <c r="J34" s="160">
        <v>208</v>
      </c>
      <c r="K34" s="160">
        <v>170</v>
      </c>
      <c r="L34" s="160">
        <v>58</v>
      </c>
      <c r="M34" s="160">
        <v>26</v>
      </c>
      <c r="N34" s="160">
        <v>6</v>
      </c>
      <c r="O34" s="160">
        <v>1</v>
      </c>
      <c r="P34" s="160">
        <v>0</v>
      </c>
      <c r="Q34" s="161">
        <v>1</v>
      </c>
      <c r="R34" s="180">
        <v>908</v>
      </c>
      <c r="S34" s="29"/>
      <c r="T34" s="33"/>
    </row>
    <row r="35" spans="1:33" s="104" customFormat="1" x14ac:dyDescent="0.15">
      <c r="A35" s="94"/>
      <c r="B35" s="1"/>
      <c r="C35" s="107"/>
      <c r="D35" s="117" t="s">
        <v>198</v>
      </c>
      <c r="E35" s="110"/>
      <c r="F35" s="181">
        <v>0</v>
      </c>
      <c r="G35" s="181">
        <v>10</v>
      </c>
      <c r="H35" s="181">
        <v>15</v>
      </c>
      <c r="I35" s="181">
        <v>23</v>
      </c>
      <c r="J35" s="181">
        <v>49</v>
      </c>
      <c r="K35" s="181">
        <v>53</v>
      </c>
      <c r="L35" s="181">
        <v>17</v>
      </c>
      <c r="M35" s="181">
        <v>3</v>
      </c>
      <c r="N35" s="181">
        <v>0</v>
      </c>
      <c r="O35" s="181">
        <v>0</v>
      </c>
      <c r="P35" s="181">
        <v>0</v>
      </c>
      <c r="Q35" s="182">
        <v>0</v>
      </c>
      <c r="R35" s="183">
        <v>170</v>
      </c>
      <c r="S35" s="270"/>
      <c r="T35" s="34"/>
    </row>
    <row r="36" spans="1:33" s="104" customFormat="1" x14ac:dyDescent="0.15">
      <c r="A36" s="94"/>
      <c r="B36" s="1"/>
      <c r="C36" s="32" t="s">
        <v>250</v>
      </c>
      <c r="D36" s="92" t="s">
        <v>187</v>
      </c>
      <c r="E36" s="93"/>
      <c r="F36" s="181">
        <v>0</v>
      </c>
      <c r="G36" s="181">
        <v>4</v>
      </c>
      <c r="H36" s="181">
        <v>8</v>
      </c>
      <c r="I36" s="181">
        <v>16</v>
      </c>
      <c r="J36" s="181">
        <v>26</v>
      </c>
      <c r="K36" s="181">
        <v>24</v>
      </c>
      <c r="L36" s="181">
        <v>8</v>
      </c>
      <c r="M36" s="181">
        <v>2</v>
      </c>
      <c r="N36" s="181">
        <v>0</v>
      </c>
      <c r="O36" s="181">
        <v>0</v>
      </c>
      <c r="P36" s="181">
        <v>0</v>
      </c>
      <c r="Q36" s="182">
        <v>0</v>
      </c>
      <c r="R36" s="183">
        <v>88</v>
      </c>
      <c r="S36" s="270" t="s">
        <v>242</v>
      </c>
      <c r="T36" s="34" t="s">
        <v>242</v>
      </c>
      <c r="U36" s="101">
        <v>24</v>
      </c>
    </row>
    <row r="37" spans="1:33" s="104" customFormat="1" x14ac:dyDescent="0.15">
      <c r="A37" s="94"/>
      <c r="B37" s="1"/>
      <c r="C37" s="22">
        <v>-2012</v>
      </c>
      <c r="D37" s="99"/>
      <c r="E37" s="103" t="s">
        <v>188</v>
      </c>
      <c r="F37" s="181">
        <v>0</v>
      </c>
      <c r="G37" s="181">
        <v>0</v>
      </c>
      <c r="H37" s="181">
        <v>0</v>
      </c>
      <c r="I37" s="181">
        <v>0</v>
      </c>
      <c r="J37" s="181">
        <v>1</v>
      </c>
      <c r="K37" s="181">
        <v>0</v>
      </c>
      <c r="L37" s="181">
        <v>0</v>
      </c>
      <c r="M37" s="181">
        <v>0</v>
      </c>
      <c r="N37" s="181">
        <v>0</v>
      </c>
      <c r="O37" s="181">
        <v>0</v>
      </c>
      <c r="P37" s="181">
        <v>0</v>
      </c>
      <c r="Q37" s="182">
        <v>0</v>
      </c>
      <c r="R37" s="183">
        <v>1</v>
      </c>
      <c r="S37" s="270">
        <v>2.8</v>
      </c>
      <c r="T37" s="37">
        <v>2.2000000000000002</v>
      </c>
    </row>
    <row r="38" spans="1:33" s="104" customFormat="1" x14ac:dyDescent="0.15">
      <c r="A38" s="94"/>
      <c r="B38" s="1"/>
      <c r="C38" s="28"/>
      <c r="D38" s="117" t="s">
        <v>200</v>
      </c>
      <c r="E38" s="110"/>
      <c r="F38" s="181">
        <v>0</v>
      </c>
      <c r="G38" s="181">
        <v>0</v>
      </c>
      <c r="H38" s="181">
        <v>1</v>
      </c>
      <c r="I38" s="181">
        <v>0</v>
      </c>
      <c r="J38" s="181">
        <v>2</v>
      </c>
      <c r="K38" s="181">
        <v>0</v>
      </c>
      <c r="L38" s="181">
        <v>0</v>
      </c>
      <c r="M38" s="181">
        <v>0</v>
      </c>
      <c r="N38" s="181">
        <v>0</v>
      </c>
      <c r="O38" s="181">
        <v>0</v>
      </c>
      <c r="P38" s="181">
        <v>0</v>
      </c>
      <c r="Q38" s="182">
        <v>0</v>
      </c>
      <c r="R38" s="183">
        <v>3</v>
      </c>
      <c r="S38" s="270"/>
      <c r="T38" s="34"/>
    </row>
    <row r="39" spans="1:33" s="104" customFormat="1" ht="14.25" thickBot="1" x14ac:dyDescent="0.2">
      <c r="A39" s="94"/>
      <c r="B39" s="1"/>
      <c r="C39" s="105"/>
      <c r="D39" s="118" t="s">
        <v>190</v>
      </c>
      <c r="E39" s="111"/>
      <c r="F39" s="184">
        <v>0</v>
      </c>
      <c r="G39" s="184">
        <v>0</v>
      </c>
      <c r="H39" s="184">
        <v>0</v>
      </c>
      <c r="I39" s="184">
        <v>0</v>
      </c>
      <c r="J39" s="184">
        <v>0</v>
      </c>
      <c r="K39" s="184">
        <v>0</v>
      </c>
      <c r="L39" s="184">
        <v>0</v>
      </c>
      <c r="M39" s="184">
        <v>0</v>
      </c>
      <c r="N39" s="184">
        <v>0</v>
      </c>
      <c r="O39" s="184">
        <v>0</v>
      </c>
      <c r="P39" s="184">
        <v>0</v>
      </c>
      <c r="Q39" s="186">
        <v>0</v>
      </c>
      <c r="R39" s="185">
        <v>0</v>
      </c>
      <c r="S39" s="271"/>
      <c r="T39" s="36"/>
    </row>
    <row r="40" spans="1:33" s="104" customFormat="1" x14ac:dyDescent="0.15">
      <c r="A40" s="94"/>
      <c r="B40" s="1"/>
      <c r="C40" s="106"/>
      <c r="D40" s="119" t="s">
        <v>191</v>
      </c>
      <c r="E40" s="112"/>
      <c r="F40" s="187">
        <v>6</v>
      </c>
      <c r="G40" s="187">
        <v>27</v>
      </c>
      <c r="H40" s="187">
        <v>37</v>
      </c>
      <c r="I40" s="187">
        <v>57</v>
      </c>
      <c r="J40" s="187">
        <v>77</v>
      </c>
      <c r="K40" s="187">
        <v>23</v>
      </c>
      <c r="L40" s="187">
        <v>15</v>
      </c>
      <c r="M40" s="187">
        <v>12</v>
      </c>
      <c r="N40" s="187">
        <v>7</v>
      </c>
      <c r="O40" s="187">
        <v>0</v>
      </c>
      <c r="P40" s="187">
        <v>0</v>
      </c>
      <c r="Q40" s="188">
        <v>1</v>
      </c>
      <c r="R40" s="189">
        <v>262</v>
      </c>
      <c r="S40" s="270"/>
      <c r="T40" s="89"/>
    </row>
    <row r="41" spans="1:33" s="104" customFormat="1" x14ac:dyDescent="0.15">
      <c r="A41" s="94"/>
      <c r="B41" s="1"/>
      <c r="C41" s="73"/>
      <c r="D41" s="120" t="s">
        <v>198</v>
      </c>
      <c r="E41" s="113"/>
      <c r="F41" s="190"/>
      <c r="G41" s="190">
        <v>3</v>
      </c>
      <c r="H41" s="190">
        <v>2</v>
      </c>
      <c r="I41" s="190">
        <v>5</v>
      </c>
      <c r="J41" s="190">
        <v>24</v>
      </c>
      <c r="K41" s="190">
        <v>9</v>
      </c>
      <c r="L41" s="190">
        <v>1</v>
      </c>
      <c r="M41" s="190"/>
      <c r="N41" s="190">
        <v>1</v>
      </c>
      <c r="O41" s="190"/>
      <c r="P41" s="190"/>
      <c r="Q41" s="191"/>
      <c r="R41" s="192">
        <v>45</v>
      </c>
      <c r="S41" s="270" t="s">
        <v>189</v>
      </c>
      <c r="T41" s="89" t="s">
        <v>194</v>
      </c>
      <c r="U41" s="101">
        <v>23</v>
      </c>
    </row>
    <row r="42" spans="1:33" s="104" customFormat="1" x14ac:dyDescent="0.15">
      <c r="A42" s="94"/>
      <c r="B42" s="1"/>
      <c r="C42" s="73" t="s">
        <v>199</v>
      </c>
      <c r="D42" s="96" t="s">
        <v>187</v>
      </c>
      <c r="E42" s="96"/>
      <c r="F42" s="190">
        <v>0</v>
      </c>
      <c r="G42" s="190">
        <v>1</v>
      </c>
      <c r="H42" s="190">
        <v>2</v>
      </c>
      <c r="I42" s="190">
        <v>2</v>
      </c>
      <c r="J42" s="190">
        <v>13</v>
      </c>
      <c r="K42" s="190">
        <v>3</v>
      </c>
      <c r="L42" s="190">
        <v>2</v>
      </c>
      <c r="M42" s="190">
        <v>0</v>
      </c>
      <c r="N42" s="190">
        <v>0</v>
      </c>
      <c r="O42" s="190">
        <v>0</v>
      </c>
      <c r="P42" s="190">
        <v>0</v>
      </c>
      <c r="Q42" s="191">
        <v>0</v>
      </c>
      <c r="R42" s="192">
        <v>23</v>
      </c>
      <c r="S42" s="270">
        <v>3.7</v>
      </c>
      <c r="T42" s="89">
        <v>1.5</v>
      </c>
    </row>
    <row r="43" spans="1:33" s="104" customFormat="1" x14ac:dyDescent="0.15">
      <c r="A43" s="94"/>
      <c r="B43" s="1"/>
      <c r="C43" s="74">
        <v>-2011</v>
      </c>
      <c r="D43" s="101"/>
      <c r="E43" s="102" t="s">
        <v>188</v>
      </c>
      <c r="F43" s="190"/>
      <c r="G43" s="190"/>
      <c r="H43" s="190"/>
      <c r="I43" s="190"/>
      <c r="J43" s="190"/>
      <c r="K43" s="190"/>
      <c r="L43" s="190"/>
      <c r="M43" s="190"/>
      <c r="N43" s="190"/>
      <c r="O43" s="190"/>
      <c r="P43" s="190"/>
      <c r="Q43" s="191"/>
      <c r="R43" s="192">
        <v>0</v>
      </c>
      <c r="S43" s="270"/>
      <c r="T43" s="89"/>
    </row>
    <row r="44" spans="1:33" s="104" customFormat="1" ht="14.25" thickBot="1" x14ac:dyDescent="0.2">
      <c r="A44" s="94"/>
      <c r="B44" s="1"/>
      <c r="C44" s="106"/>
      <c r="D44" s="121" t="s">
        <v>190</v>
      </c>
      <c r="E44" s="114"/>
      <c r="F44" s="193"/>
      <c r="G44" s="193">
        <v>2</v>
      </c>
      <c r="H44" s="193"/>
      <c r="I44" s="193">
        <v>1</v>
      </c>
      <c r="J44" s="193"/>
      <c r="K44" s="193"/>
      <c r="L44" s="193"/>
      <c r="M44" s="193"/>
      <c r="N44" s="193"/>
      <c r="O44" s="193"/>
      <c r="P44" s="193"/>
      <c r="Q44" s="194"/>
      <c r="R44" s="195">
        <v>3</v>
      </c>
      <c r="S44" s="270"/>
      <c r="T44" s="89"/>
    </row>
    <row r="45" spans="1:33" s="104" customFormat="1" x14ac:dyDescent="0.15">
      <c r="A45" s="94"/>
      <c r="B45" s="1"/>
      <c r="C45" s="41"/>
      <c r="D45" s="116" t="s">
        <v>191</v>
      </c>
      <c r="E45" s="109"/>
      <c r="F45" s="160">
        <v>11</v>
      </c>
      <c r="G45" s="160">
        <v>50</v>
      </c>
      <c r="H45" s="160">
        <v>50</v>
      </c>
      <c r="I45" s="160">
        <v>74</v>
      </c>
      <c r="J45" s="160">
        <v>132</v>
      </c>
      <c r="K45" s="160">
        <v>105</v>
      </c>
      <c r="L45" s="160">
        <v>67</v>
      </c>
      <c r="M45" s="160">
        <v>43</v>
      </c>
      <c r="N45" s="160">
        <v>4</v>
      </c>
      <c r="O45" s="160">
        <v>1</v>
      </c>
      <c r="P45" s="160">
        <v>0</v>
      </c>
      <c r="Q45" s="161">
        <v>1</v>
      </c>
      <c r="R45" s="180">
        <v>538</v>
      </c>
      <c r="S45" s="1"/>
      <c r="T45" s="85"/>
    </row>
    <row r="46" spans="1:33" s="104" customFormat="1" x14ac:dyDescent="0.15">
      <c r="A46" s="94"/>
      <c r="B46" s="1"/>
      <c r="C46" s="32" t="s">
        <v>197</v>
      </c>
      <c r="D46" s="95" t="s">
        <v>187</v>
      </c>
      <c r="E46" s="95"/>
      <c r="F46" s="181">
        <v>0</v>
      </c>
      <c r="G46" s="181">
        <v>0</v>
      </c>
      <c r="H46" s="181">
        <v>0</v>
      </c>
      <c r="I46" s="181">
        <v>1</v>
      </c>
      <c r="J46" s="181">
        <v>22</v>
      </c>
      <c r="K46" s="181">
        <v>27</v>
      </c>
      <c r="L46" s="181">
        <v>13</v>
      </c>
      <c r="M46" s="181">
        <v>9</v>
      </c>
      <c r="N46" s="181">
        <v>2</v>
      </c>
      <c r="O46" s="181">
        <v>0</v>
      </c>
      <c r="P46" s="181">
        <v>0</v>
      </c>
      <c r="Q46" s="182">
        <v>0</v>
      </c>
      <c r="R46" s="183">
        <v>74</v>
      </c>
      <c r="S46" s="1"/>
      <c r="T46" s="86" t="s">
        <v>193</v>
      </c>
      <c r="U46" s="101">
        <v>22</v>
      </c>
    </row>
    <row r="47" spans="1:33" s="104" customFormat="1" x14ac:dyDescent="0.15">
      <c r="A47" s="94"/>
      <c r="B47" s="1"/>
      <c r="C47" s="22">
        <v>-2010</v>
      </c>
      <c r="D47" s="99"/>
      <c r="E47" s="100" t="s">
        <v>188</v>
      </c>
      <c r="F47" s="181"/>
      <c r="G47" s="181"/>
      <c r="H47" s="181"/>
      <c r="I47" s="181"/>
      <c r="J47" s="181">
        <v>1</v>
      </c>
      <c r="K47" s="181">
        <v>1</v>
      </c>
      <c r="L47" s="181"/>
      <c r="M47" s="181"/>
      <c r="N47" s="181"/>
      <c r="O47" s="181"/>
      <c r="P47" s="181"/>
      <c r="Q47" s="182"/>
      <c r="R47" s="183">
        <v>2</v>
      </c>
      <c r="S47" s="1"/>
      <c r="T47" s="87">
        <v>0.5</v>
      </c>
    </row>
    <row r="48" spans="1:33" s="104" customFormat="1" ht="14.25" thickBot="1" x14ac:dyDescent="0.2">
      <c r="A48" s="94"/>
      <c r="B48" s="1"/>
      <c r="C48" s="105"/>
      <c r="D48" s="118" t="s">
        <v>190</v>
      </c>
      <c r="E48" s="111"/>
      <c r="F48" s="184"/>
      <c r="G48" s="184"/>
      <c r="H48" s="184"/>
      <c r="I48" s="184"/>
      <c r="J48" s="184"/>
      <c r="K48" s="184">
        <v>2</v>
      </c>
      <c r="L48" s="184">
        <v>1</v>
      </c>
      <c r="M48" s="184"/>
      <c r="N48" s="184"/>
      <c r="O48" s="184"/>
      <c r="P48" s="184"/>
      <c r="Q48" s="186"/>
      <c r="R48" s="185">
        <v>3</v>
      </c>
      <c r="S48" s="1"/>
      <c r="T48" s="88"/>
    </row>
    <row r="49" spans="1:21" s="99" customFormat="1" ht="14.25" customHeight="1" x14ac:dyDescent="0.15">
      <c r="A49" s="94"/>
      <c r="B49" s="1"/>
      <c r="C49" s="31"/>
      <c r="D49" s="122" t="s">
        <v>191</v>
      </c>
      <c r="E49" s="115"/>
      <c r="F49" s="196">
        <v>5</v>
      </c>
      <c r="G49" s="196">
        <v>26</v>
      </c>
      <c r="H49" s="196">
        <v>30</v>
      </c>
      <c r="I49" s="196">
        <v>61</v>
      </c>
      <c r="J49" s="196">
        <v>128</v>
      </c>
      <c r="K49" s="196">
        <v>36</v>
      </c>
      <c r="L49" s="196">
        <v>8</v>
      </c>
      <c r="M49" s="196">
        <v>1</v>
      </c>
      <c r="N49" s="196">
        <v>2</v>
      </c>
      <c r="O49" s="196">
        <v>0</v>
      </c>
      <c r="P49" s="196"/>
      <c r="Q49" s="197">
        <v>1</v>
      </c>
      <c r="R49" s="198">
        <v>298</v>
      </c>
      <c r="S49" s="1"/>
      <c r="T49" s="34"/>
    </row>
    <row r="50" spans="1:21" s="99" customFormat="1" ht="14.25" customHeight="1" x14ac:dyDescent="0.15">
      <c r="A50" s="94"/>
      <c r="B50" s="1"/>
      <c r="C50" s="32" t="s">
        <v>196</v>
      </c>
      <c r="D50" s="95" t="s">
        <v>187</v>
      </c>
      <c r="E50" s="95"/>
      <c r="F50" s="181">
        <v>0</v>
      </c>
      <c r="G50" s="181">
        <v>1</v>
      </c>
      <c r="H50" s="181">
        <v>3</v>
      </c>
      <c r="I50" s="181">
        <v>4</v>
      </c>
      <c r="J50" s="181">
        <v>18</v>
      </c>
      <c r="K50" s="181">
        <v>8</v>
      </c>
      <c r="L50" s="181">
        <v>2</v>
      </c>
      <c r="M50" s="181">
        <v>0</v>
      </c>
      <c r="N50" s="181">
        <v>0</v>
      </c>
      <c r="O50" s="181">
        <v>0</v>
      </c>
      <c r="P50" s="181">
        <v>0</v>
      </c>
      <c r="Q50" s="182">
        <v>0</v>
      </c>
      <c r="R50" s="183">
        <v>36</v>
      </c>
      <c r="S50" s="1"/>
      <c r="T50" s="34" t="s">
        <v>242</v>
      </c>
      <c r="U50" s="99">
        <v>21</v>
      </c>
    </row>
    <row r="51" spans="1:21" s="99" customFormat="1" ht="14.25" customHeight="1" x14ac:dyDescent="0.15">
      <c r="A51" s="94"/>
      <c r="B51" s="1"/>
      <c r="C51" s="22">
        <v>-2009</v>
      </c>
      <c r="E51" s="100" t="s">
        <v>188</v>
      </c>
      <c r="F51" s="181"/>
      <c r="G51" s="181"/>
      <c r="H51" s="181"/>
      <c r="I51" s="181"/>
      <c r="J51" s="181"/>
      <c r="K51" s="181">
        <v>1</v>
      </c>
      <c r="L51" s="181"/>
      <c r="M51" s="181"/>
      <c r="N51" s="181"/>
      <c r="O51" s="181"/>
      <c r="P51" s="181"/>
      <c r="Q51" s="182"/>
      <c r="R51" s="183">
        <v>1</v>
      </c>
      <c r="S51" s="1"/>
      <c r="T51" s="43">
        <v>2</v>
      </c>
    </row>
    <row r="52" spans="1:21" s="104" customFormat="1" ht="14.25" customHeight="1" thickBot="1" x14ac:dyDescent="0.2">
      <c r="A52" s="94"/>
      <c r="B52" s="1"/>
      <c r="C52" s="105"/>
      <c r="D52" s="117" t="s">
        <v>190</v>
      </c>
      <c r="E52" s="110"/>
      <c r="F52" s="181"/>
      <c r="G52" s="181"/>
      <c r="H52" s="181"/>
      <c r="I52" s="181"/>
      <c r="J52" s="181">
        <v>1</v>
      </c>
      <c r="K52" s="181"/>
      <c r="L52" s="181"/>
      <c r="M52" s="181"/>
      <c r="N52" s="181"/>
      <c r="O52" s="181"/>
      <c r="P52" s="181"/>
      <c r="Q52" s="182"/>
      <c r="R52" s="183">
        <v>1</v>
      </c>
      <c r="S52" s="1"/>
      <c r="T52" s="34"/>
    </row>
    <row r="53" spans="1:21" s="99" customFormat="1" ht="14.25" customHeight="1" x14ac:dyDescent="0.15">
      <c r="A53" s="94"/>
      <c r="B53" s="1"/>
      <c r="C53" s="41"/>
      <c r="D53" s="116" t="s">
        <v>191</v>
      </c>
      <c r="E53" s="109"/>
      <c r="F53" s="160">
        <v>13</v>
      </c>
      <c r="G53" s="160">
        <v>49</v>
      </c>
      <c r="H53" s="160">
        <v>61</v>
      </c>
      <c r="I53" s="160">
        <v>86</v>
      </c>
      <c r="J53" s="160">
        <v>142</v>
      </c>
      <c r="K53" s="160">
        <v>54</v>
      </c>
      <c r="L53" s="160">
        <v>10</v>
      </c>
      <c r="M53" s="160">
        <v>17</v>
      </c>
      <c r="N53" s="160">
        <v>2</v>
      </c>
      <c r="O53" s="160">
        <v>2</v>
      </c>
      <c r="P53" s="160">
        <v>1</v>
      </c>
      <c r="Q53" s="161">
        <v>2</v>
      </c>
      <c r="R53" s="180">
        <v>439</v>
      </c>
      <c r="S53" s="1"/>
      <c r="T53" s="33"/>
    </row>
    <row r="54" spans="1:21" s="99" customFormat="1" ht="14.25" customHeight="1" x14ac:dyDescent="0.15">
      <c r="A54" s="94"/>
      <c r="B54" s="1"/>
      <c r="C54" s="32" t="s">
        <v>195</v>
      </c>
      <c r="D54" s="95" t="s">
        <v>187</v>
      </c>
      <c r="E54" s="95"/>
      <c r="F54" s="181">
        <v>0</v>
      </c>
      <c r="G54" s="181">
        <v>1</v>
      </c>
      <c r="H54" s="181">
        <v>1</v>
      </c>
      <c r="I54" s="181">
        <v>0</v>
      </c>
      <c r="J54" s="181">
        <v>26</v>
      </c>
      <c r="K54" s="181">
        <v>12</v>
      </c>
      <c r="L54" s="181">
        <v>2</v>
      </c>
      <c r="M54" s="181">
        <v>3</v>
      </c>
      <c r="N54" s="181">
        <v>1</v>
      </c>
      <c r="O54" s="181">
        <v>0</v>
      </c>
      <c r="P54" s="181">
        <v>0</v>
      </c>
      <c r="Q54" s="182">
        <v>0</v>
      </c>
      <c r="R54" s="183">
        <v>46</v>
      </c>
      <c r="S54" s="1"/>
      <c r="T54" s="34" t="s">
        <v>194</v>
      </c>
      <c r="U54" s="99">
        <v>20</v>
      </c>
    </row>
    <row r="55" spans="1:21" s="99" customFormat="1" ht="14.25" customHeight="1" x14ac:dyDescent="0.15">
      <c r="A55" s="94"/>
      <c r="B55" s="1"/>
      <c r="C55" s="22">
        <v>-2008</v>
      </c>
      <c r="E55" s="100" t="s">
        <v>188</v>
      </c>
      <c r="F55" s="181"/>
      <c r="G55" s="181"/>
      <c r="H55" s="181"/>
      <c r="I55" s="181"/>
      <c r="J55" s="181"/>
      <c r="K55" s="181"/>
      <c r="L55" s="181"/>
      <c r="M55" s="181"/>
      <c r="N55" s="181"/>
      <c r="O55" s="181"/>
      <c r="P55" s="181"/>
      <c r="Q55" s="182"/>
      <c r="R55" s="183">
        <v>0</v>
      </c>
      <c r="S55" s="1"/>
      <c r="T55" s="34">
        <v>1.7</v>
      </c>
    </row>
    <row r="56" spans="1:21" s="99" customFormat="1" ht="14.25" customHeight="1" thickBot="1" x14ac:dyDescent="0.2">
      <c r="A56" s="94"/>
      <c r="B56" s="1"/>
      <c r="C56" s="105"/>
      <c r="D56" s="118" t="s">
        <v>190</v>
      </c>
      <c r="E56" s="111"/>
      <c r="F56" s="184"/>
      <c r="G56" s="184"/>
      <c r="H56" s="184"/>
      <c r="I56" s="184"/>
      <c r="J56" s="184">
        <v>1</v>
      </c>
      <c r="K56" s="184"/>
      <c r="L56" s="184"/>
      <c r="M56" s="184"/>
      <c r="N56" s="184"/>
      <c r="O56" s="184"/>
      <c r="P56" s="184"/>
      <c r="Q56" s="186"/>
      <c r="R56" s="185">
        <v>1</v>
      </c>
      <c r="S56" s="1"/>
      <c r="T56" s="36"/>
    </row>
    <row r="57" spans="1:21" s="99" customFormat="1" ht="14.25" customHeight="1" x14ac:dyDescent="0.15">
      <c r="A57" s="94"/>
      <c r="B57" s="1"/>
      <c r="C57" s="41"/>
      <c r="D57" s="116" t="s">
        <v>191</v>
      </c>
      <c r="E57" s="109"/>
      <c r="F57" s="160">
        <v>3</v>
      </c>
      <c r="G57" s="160">
        <v>19</v>
      </c>
      <c r="H57" s="160">
        <v>37</v>
      </c>
      <c r="I57" s="160">
        <v>51</v>
      </c>
      <c r="J57" s="160">
        <v>113</v>
      </c>
      <c r="K57" s="160">
        <v>34</v>
      </c>
      <c r="L57" s="160">
        <v>6</v>
      </c>
      <c r="M57" s="160">
        <v>3</v>
      </c>
      <c r="N57" s="160">
        <v>1</v>
      </c>
      <c r="O57" s="160">
        <v>1</v>
      </c>
      <c r="P57" s="160">
        <v>0</v>
      </c>
      <c r="Q57" s="161">
        <v>2</v>
      </c>
      <c r="R57" s="180">
        <f t="shared" ref="R57:R68" si="1">SUM(F57:Q57)</f>
        <v>270</v>
      </c>
      <c r="S57" s="1"/>
      <c r="T57" s="33"/>
    </row>
    <row r="58" spans="1:21" s="99" customFormat="1" ht="14.25" customHeight="1" x14ac:dyDescent="0.15">
      <c r="A58" s="94"/>
      <c r="B58" s="1"/>
      <c r="C58" s="32" t="s">
        <v>263</v>
      </c>
      <c r="D58" s="95" t="s">
        <v>187</v>
      </c>
      <c r="E58" s="95"/>
      <c r="F58" s="181">
        <v>0</v>
      </c>
      <c r="G58" s="181">
        <v>0</v>
      </c>
      <c r="H58" s="181">
        <v>0</v>
      </c>
      <c r="I58" s="181">
        <v>0</v>
      </c>
      <c r="J58" s="181">
        <v>12</v>
      </c>
      <c r="K58" s="181">
        <v>7</v>
      </c>
      <c r="L58" s="181">
        <v>0</v>
      </c>
      <c r="M58" s="181">
        <v>0</v>
      </c>
      <c r="N58" s="181">
        <v>0</v>
      </c>
      <c r="O58" s="181">
        <v>0</v>
      </c>
      <c r="P58" s="181">
        <v>0</v>
      </c>
      <c r="Q58" s="182">
        <v>0</v>
      </c>
      <c r="R58" s="183">
        <f t="shared" si="1"/>
        <v>19</v>
      </c>
      <c r="S58" s="1"/>
      <c r="T58" s="34" t="s">
        <v>194</v>
      </c>
      <c r="U58" s="99">
        <v>19</v>
      </c>
    </row>
    <row r="59" spans="1:21" s="99" customFormat="1" ht="14.25" customHeight="1" x14ac:dyDescent="0.15">
      <c r="A59" s="94"/>
      <c r="B59" s="1"/>
      <c r="C59" s="22">
        <v>-2007</v>
      </c>
      <c r="E59" s="100" t="s">
        <v>188</v>
      </c>
      <c r="F59" s="181"/>
      <c r="G59" s="181"/>
      <c r="H59" s="181"/>
      <c r="I59" s="181"/>
      <c r="J59" s="181"/>
      <c r="K59" s="181"/>
      <c r="L59" s="181"/>
      <c r="M59" s="181"/>
      <c r="N59" s="181"/>
      <c r="O59" s="181"/>
      <c r="P59" s="181"/>
      <c r="Q59" s="182"/>
      <c r="R59" s="183">
        <f t="shared" si="1"/>
        <v>0</v>
      </c>
      <c r="S59" s="1"/>
      <c r="T59" s="34">
        <v>1.3</v>
      </c>
    </row>
    <row r="60" spans="1:21" s="99" customFormat="1" ht="14.25" customHeight="1" thickBot="1" x14ac:dyDescent="0.2">
      <c r="A60" s="94"/>
      <c r="B60" s="1"/>
      <c r="C60" s="105"/>
      <c r="D60" s="118" t="s">
        <v>190</v>
      </c>
      <c r="E60" s="111"/>
      <c r="F60" s="184"/>
      <c r="G60" s="184"/>
      <c r="H60" s="184"/>
      <c r="I60" s="184"/>
      <c r="J60" s="184"/>
      <c r="K60" s="184"/>
      <c r="L60" s="184"/>
      <c r="M60" s="184"/>
      <c r="N60" s="184"/>
      <c r="O60" s="184"/>
      <c r="P60" s="184"/>
      <c r="Q60" s="186"/>
      <c r="R60" s="185">
        <f t="shared" si="1"/>
        <v>0</v>
      </c>
      <c r="S60" s="1"/>
      <c r="T60" s="36"/>
    </row>
    <row r="61" spans="1:21" s="104" customFormat="1" x14ac:dyDescent="0.15">
      <c r="A61" s="94"/>
      <c r="B61" s="1"/>
      <c r="C61" s="41"/>
      <c r="D61" s="116" t="s">
        <v>191</v>
      </c>
      <c r="E61" s="109"/>
      <c r="F61" s="160">
        <v>1</v>
      </c>
      <c r="G61" s="160">
        <v>15</v>
      </c>
      <c r="H61" s="160">
        <v>22</v>
      </c>
      <c r="I61" s="160">
        <v>93</v>
      </c>
      <c r="J61" s="160">
        <v>173</v>
      </c>
      <c r="K61" s="160">
        <v>182</v>
      </c>
      <c r="L61" s="160">
        <v>69</v>
      </c>
      <c r="M61" s="160">
        <v>41</v>
      </c>
      <c r="N61" s="160">
        <v>4</v>
      </c>
      <c r="O61" s="160">
        <v>8</v>
      </c>
      <c r="P61" s="160">
        <v>4</v>
      </c>
      <c r="Q61" s="161">
        <v>0</v>
      </c>
      <c r="R61" s="180">
        <f t="shared" si="1"/>
        <v>612</v>
      </c>
      <c r="S61" s="1"/>
      <c r="T61" s="33"/>
    </row>
    <row r="62" spans="1:21" s="104" customFormat="1" x14ac:dyDescent="0.15">
      <c r="A62" s="94"/>
      <c r="B62" s="1"/>
      <c r="C62" s="32" t="s">
        <v>192</v>
      </c>
      <c r="D62" s="95" t="s">
        <v>187</v>
      </c>
      <c r="E62" s="95"/>
      <c r="F62" s="181">
        <v>1</v>
      </c>
      <c r="G62" s="181">
        <v>3</v>
      </c>
      <c r="H62" s="181">
        <v>8</v>
      </c>
      <c r="I62" s="181">
        <v>13</v>
      </c>
      <c r="J62" s="181">
        <v>54</v>
      </c>
      <c r="K62" s="181">
        <v>65</v>
      </c>
      <c r="L62" s="181">
        <v>42</v>
      </c>
      <c r="M62" s="181">
        <v>22</v>
      </c>
      <c r="N62" s="181">
        <v>2</v>
      </c>
      <c r="O62" s="181">
        <v>1</v>
      </c>
      <c r="P62" s="181">
        <v>0</v>
      </c>
      <c r="Q62" s="182">
        <v>0</v>
      </c>
      <c r="R62" s="183">
        <f t="shared" si="1"/>
        <v>211</v>
      </c>
      <c r="S62" s="1"/>
      <c r="T62" s="34" t="s">
        <v>193</v>
      </c>
      <c r="U62" s="104">
        <v>18</v>
      </c>
    </row>
    <row r="63" spans="1:21" s="104" customFormat="1" x14ac:dyDescent="0.15">
      <c r="A63" s="94"/>
      <c r="B63" s="1"/>
      <c r="C63" s="22">
        <v>-2006</v>
      </c>
      <c r="D63" s="99"/>
      <c r="E63" s="100" t="s">
        <v>188</v>
      </c>
      <c r="F63" s="181"/>
      <c r="G63" s="181"/>
      <c r="H63" s="181"/>
      <c r="I63" s="181"/>
      <c r="J63" s="181">
        <v>1</v>
      </c>
      <c r="K63" s="181">
        <v>6</v>
      </c>
      <c r="L63" s="181">
        <v>3</v>
      </c>
      <c r="M63" s="181"/>
      <c r="N63" s="181">
        <v>1</v>
      </c>
      <c r="O63" s="181"/>
      <c r="P63" s="181"/>
      <c r="Q63" s="182"/>
      <c r="R63" s="183">
        <f t="shared" si="1"/>
        <v>11</v>
      </c>
      <c r="S63" s="1"/>
      <c r="T63" s="34">
        <v>0.2</v>
      </c>
    </row>
    <row r="64" spans="1:21" s="104" customFormat="1" ht="14.25" thickBot="1" x14ac:dyDescent="0.2">
      <c r="A64" s="94"/>
      <c r="B64" s="1"/>
      <c r="C64" s="105"/>
      <c r="D64" s="118" t="s">
        <v>190</v>
      </c>
      <c r="E64" s="111"/>
      <c r="F64" s="184"/>
      <c r="G64" s="184"/>
      <c r="H64" s="184">
        <v>1</v>
      </c>
      <c r="I64" s="184"/>
      <c r="J64" s="184">
        <v>2</v>
      </c>
      <c r="K64" s="184">
        <v>1</v>
      </c>
      <c r="L64" s="184">
        <v>1</v>
      </c>
      <c r="M64" s="184"/>
      <c r="N64" s="184"/>
      <c r="O64" s="184"/>
      <c r="P64" s="184"/>
      <c r="Q64" s="186"/>
      <c r="R64" s="185">
        <f t="shared" si="1"/>
        <v>5</v>
      </c>
      <c r="S64" s="1"/>
      <c r="T64" s="36"/>
    </row>
    <row r="65" spans="1:23" s="104" customFormat="1" x14ac:dyDescent="0.15">
      <c r="A65" s="94"/>
      <c r="B65" s="1"/>
      <c r="C65" s="41"/>
      <c r="D65" s="116" t="s">
        <v>191</v>
      </c>
      <c r="E65" s="109"/>
      <c r="F65" s="160"/>
      <c r="G65" s="160">
        <v>15</v>
      </c>
      <c r="H65" s="160">
        <v>7</v>
      </c>
      <c r="I65" s="160">
        <v>13</v>
      </c>
      <c r="J65" s="160">
        <v>34</v>
      </c>
      <c r="K65" s="160">
        <v>8</v>
      </c>
      <c r="L65" s="160">
        <v>3</v>
      </c>
      <c r="M65" s="160">
        <v>1</v>
      </c>
      <c r="N65" s="160"/>
      <c r="O65" s="160"/>
      <c r="P65" s="160"/>
      <c r="Q65" s="161"/>
      <c r="R65" s="180">
        <f t="shared" si="1"/>
        <v>81</v>
      </c>
      <c r="S65" s="1"/>
      <c r="T65" s="33"/>
    </row>
    <row r="66" spans="1:23" s="104" customFormat="1" x14ac:dyDescent="0.15">
      <c r="A66" s="94"/>
      <c r="B66" s="1"/>
      <c r="C66" s="32" t="s">
        <v>186</v>
      </c>
      <c r="D66" s="95" t="s">
        <v>187</v>
      </c>
      <c r="E66" s="95"/>
      <c r="F66" s="181"/>
      <c r="G66" s="181">
        <v>2</v>
      </c>
      <c r="H66" s="181">
        <v>1</v>
      </c>
      <c r="I66" s="181">
        <v>1</v>
      </c>
      <c r="J66" s="181">
        <v>15</v>
      </c>
      <c r="K66" s="181">
        <v>6</v>
      </c>
      <c r="L66" s="181">
        <v>1</v>
      </c>
      <c r="M66" s="181">
        <v>2</v>
      </c>
      <c r="N66" s="181"/>
      <c r="O66" s="181"/>
      <c r="P66" s="181"/>
      <c r="Q66" s="182"/>
      <c r="R66" s="183">
        <f t="shared" si="1"/>
        <v>28</v>
      </c>
      <c r="S66" s="1"/>
      <c r="T66" s="34" t="s">
        <v>189</v>
      </c>
      <c r="U66" s="104">
        <v>17</v>
      </c>
    </row>
    <row r="67" spans="1:23" s="104" customFormat="1" x14ac:dyDescent="0.15">
      <c r="A67" s="94"/>
      <c r="B67" s="1"/>
      <c r="C67" s="22">
        <v>-2005</v>
      </c>
      <c r="D67" s="99"/>
      <c r="E67" s="100" t="s">
        <v>188</v>
      </c>
      <c r="F67" s="181"/>
      <c r="G67" s="181"/>
      <c r="H67" s="181"/>
      <c r="I67" s="181"/>
      <c r="J67" s="181"/>
      <c r="K67" s="181"/>
      <c r="L67" s="181"/>
      <c r="M67" s="181"/>
      <c r="N67" s="181"/>
      <c r="O67" s="181"/>
      <c r="P67" s="181">
        <v>1</v>
      </c>
      <c r="Q67" s="182"/>
      <c r="R67" s="183">
        <f t="shared" si="1"/>
        <v>1</v>
      </c>
      <c r="S67" s="1"/>
      <c r="T67" s="34">
        <v>4.3</v>
      </c>
    </row>
    <row r="68" spans="1:23" s="104" customFormat="1" ht="14.25" thickBot="1" x14ac:dyDescent="0.2">
      <c r="A68" s="94"/>
      <c r="B68" s="1"/>
      <c r="C68" s="105"/>
      <c r="D68" s="118" t="s">
        <v>190</v>
      </c>
      <c r="E68" s="111"/>
      <c r="F68" s="184"/>
      <c r="G68" s="184">
        <v>1</v>
      </c>
      <c r="H68" s="184"/>
      <c r="I68" s="184"/>
      <c r="J68" s="184">
        <v>2</v>
      </c>
      <c r="K68" s="184"/>
      <c r="L68" s="184"/>
      <c r="M68" s="184"/>
      <c r="N68" s="184"/>
      <c r="O68" s="184"/>
      <c r="P68" s="184"/>
      <c r="Q68" s="186"/>
      <c r="R68" s="185">
        <f t="shared" si="1"/>
        <v>3</v>
      </c>
      <c r="S68" s="1"/>
      <c r="T68" s="36"/>
    </row>
    <row r="69" spans="1:23" ht="14.25" customHeight="1" x14ac:dyDescent="0.15">
      <c r="A69" s="94"/>
      <c r="B69" s="1"/>
    </row>
    <row r="70" spans="1:23" x14ac:dyDescent="0.15">
      <c r="A70" s="94"/>
      <c r="B70" s="1"/>
      <c r="C70" t="s">
        <v>201</v>
      </c>
    </row>
    <row r="71" spans="1:23" x14ac:dyDescent="0.15">
      <c r="A71" s="94"/>
      <c r="B71" s="1"/>
      <c r="C71" s="70"/>
      <c r="D71" s="70"/>
      <c r="V71" s="24" t="s">
        <v>202</v>
      </c>
      <c r="W71" s="15" t="s">
        <v>189</v>
      </c>
    </row>
    <row r="72" spans="1:23" x14ac:dyDescent="0.15">
      <c r="A72" s="94"/>
      <c r="B72" s="1"/>
      <c r="V72" s="24" t="s">
        <v>203</v>
      </c>
      <c r="W72" s="15" t="s">
        <v>242</v>
      </c>
    </row>
    <row r="73" spans="1:23" x14ac:dyDescent="0.15">
      <c r="A73" s="94"/>
      <c r="B73" s="1"/>
      <c r="V73" s="24" t="s">
        <v>204</v>
      </c>
      <c r="W73" s="15" t="s">
        <v>194</v>
      </c>
    </row>
    <row r="74" spans="1:23" x14ac:dyDescent="0.15">
      <c r="R74" s="25"/>
      <c r="S74" s="26"/>
      <c r="T74" s="26"/>
      <c r="V74" s="24" t="s">
        <v>205</v>
      </c>
      <c r="W74" s="15" t="s">
        <v>193</v>
      </c>
    </row>
    <row r="75" spans="1:23" x14ac:dyDescent="0.15">
      <c r="R75" s="25"/>
      <c r="S75" s="26"/>
      <c r="T75" s="26"/>
    </row>
    <row r="76" spans="1:23" x14ac:dyDescent="0.15">
      <c r="R76" s="25"/>
      <c r="S76" s="26"/>
      <c r="T76" s="26"/>
    </row>
    <row r="77" spans="1:23" x14ac:dyDescent="0.15">
      <c r="R77" s="25"/>
      <c r="S77" s="26"/>
      <c r="T77" s="26"/>
    </row>
    <row r="78" spans="1:23" x14ac:dyDescent="0.15">
      <c r="R78" s="25"/>
      <c r="S78" s="26"/>
      <c r="T78" s="26"/>
    </row>
    <row r="79" spans="1:23" x14ac:dyDescent="0.15">
      <c r="R79" s="25"/>
      <c r="S79" s="26"/>
      <c r="T79" s="26"/>
    </row>
    <row r="80" spans="1:23" x14ac:dyDescent="0.15">
      <c r="R80" s="25"/>
      <c r="S80" s="26"/>
      <c r="T80" s="26"/>
    </row>
    <row r="81" spans="18:20" x14ac:dyDescent="0.15">
      <c r="R81" s="25"/>
      <c r="S81" s="26"/>
      <c r="T81" s="26"/>
    </row>
    <row r="82" spans="18:20" x14ac:dyDescent="0.15">
      <c r="R82" s="25"/>
      <c r="S82" s="26"/>
      <c r="T82" s="26"/>
    </row>
    <row r="83" spans="18:20" x14ac:dyDescent="0.15">
      <c r="R83" s="25"/>
      <c r="S83" s="26"/>
      <c r="T83" s="26"/>
    </row>
    <row r="84" spans="18:20" x14ac:dyDescent="0.15">
      <c r="R84" s="25"/>
      <c r="S84" s="26"/>
      <c r="T84" s="26"/>
    </row>
  </sheetData>
  <mergeCells count="15">
    <mergeCell ref="D22:E22"/>
    <mergeCell ref="D23:E23"/>
    <mergeCell ref="D24:E24"/>
    <mergeCell ref="D26:E26"/>
    <mergeCell ref="D27:E27"/>
    <mergeCell ref="D16:E16"/>
    <mergeCell ref="D17:E17"/>
    <mergeCell ref="D18:E18"/>
    <mergeCell ref="D20:E20"/>
    <mergeCell ref="D21:E21"/>
    <mergeCell ref="D10:E10"/>
    <mergeCell ref="D11:E11"/>
    <mergeCell ref="D12:E12"/>
    <mergeCell ref="D14:E14"/>
    <mergeCell ref="D15:E15"/>
  </mergeCells>
  <phoneticPr fontId="3"/>
  <printOptions horizontalCentered="1"/>
  <pageMargins left="0.35433070866141736" right="0.27559055118110237" top="0.74803149606299213" bottom="0.39370078740157483" header="0.31496062992125984" footer="0.31496062992125984"/>
  <pageSetup paperSize="9" scale="82" orientation="landscape" r:id="rId1"/>
  <headerFooter>
    <oddHeader>&amp;R&amp;D</oddHeader>
  </headerFooter>
  <rowBreaks count="3" manualBreakCount="3">
    <brk id="68" min="2" max="19" man="1"/>
    <brk id="70" min="2" max="19" man="1"/>
    <brk id="124" min="2"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58"/>
  <sheetViews>
    <sheetView showZeros="0" view="pageBreakPreview" zoomScale="90" zoomScaleNormal="100" zoomScaleSheetLayoutView="90" workbookViewId="0">
      <pane xSplit="1" ySplit="2" topLeftCell="B3" activePane="bottomRight" state="frozen"/>
      <selection activeCell="B18" sqref="B18"/>
      <selection pane="topRight" activeCell="B18" sqref="B18"/>
      <selection pane="bottomLeft" activeCell="B18" sqref="B18"/>
      <selection pane="bottomRight" activeCell="L61" sqref="L61"/>
    </sheetView>
  </sheetViews>
  <sheetFormatPr defaultRowHeight="13.5" x14ac:dyDescent="0.15"/>
  <cols>
    <col min="1" max="1" width="8.375" bestFit="1" customWidth="1"/>
    <col min="2" max="3" width="5.75" customWidth="1"/>
    <col min="4" max="12" width="8.625" customWidth="1"/>
    <col min="13" max="13" width="8.625" style="372" customWidth="1"/>
    <col min="14" max="16" width="8.625" customWidth="1"/>
    <col min="17" max="17" width="11.375" bestFit="1" customWidth="1"/>
  </cols>
  <sheetData>
    <row r="1" spans="1:18" ht="18" customHeight="1" thickBot="1" x14ac:dyDescent="0.2">
      <c r="A1" s="465" t="s">
        <v>206</v>
      </c>
      <c r="B1" s="465"/>
      <c r="C1" s="465"/>
      <c r="D1" s="465"/>
      <c r="E1" s="465"/>
      <c r="F1" s="465"/>
      <c r="G1" s="465"/>
      <c r="H1" s="465"/>
      <c r="I1" s="465"/>
      <c r="J1" s="465"/>
      <c r="K1" s="465"/>
      <c r="L1" s="465"/>
      <c r="M1" s="465"/>
      <c r="N1" s="465"/>
      <c r="O1" s="465"/>
      <c r="P1" s="465"/>
    </row>
    <row r="2" spans="1:18" s="27" customFormat="1" ht="11.45" customHeight="1" thickBot="1" x14ac:dyDescent="0.2">
      <c r="A2" s="51" t="s">
        <v>207</v>
      </c>
      <c r="B2" s="466" t="s">
        <v>208</v>
      </c>
      <c r="C2" s="467"/>
      <c r="D2" s="50" t="s">
        <v>166</v>
      </c>
      <c r="E2" s="50" t="s">
        <v>209</v>
      </c>
      <c r="F2" s="50" t="s">
        <v>167</v>
      </c>
      <c r="G2" s="52" t="s">
        <v>210</v>
      </c>
      <c r="H2" s="52" t="s">
        <v>211</v>
      </c>
      <c r="I2" s="52" t="s">
        <v>212</v>
      </c>
      <c r="J2" s="52" t="s">
        <v>213</v>
      </c>
      <c r="K2" s="52" t="s">
        <v>214</v>
      </c>
      <c r="L2" s="52" t="s">
        <v>215</v>
      </c>
      <c r="M2" s="367" t="s">
        <v>216</v>
      </c>
      <c r="N2" s="52" t="s">
        <v>217</v>
      </c>
      <c r="O2" s="52" t="s">
        <v>218</v>
      </c>
      <c r="P2" s="53" t="s">
        <v>161</v>
      </c>
      <c r="Q2" s="45"/>
    </row>
    <row r="3" spans="1:18" s="27" customFormat="1" ht="11.45" customHeight="1" x14ac:dyDescent="0.15">
      <c r="A3" s="463" t="s">
        <v>136</v>
      </c>
      <c r="B3" s="454" t="s">
        <v>4445</v>
      </c>
      <c r="C3" s="454"/>
      <c r="D3" s="130">
        <v>5</v>
      </c>
      <c r="E3" s="130">
        <v>3</v>
      </c>
      <c r="F3" s="130">
        <v>8</v>
      </c>
      <c r="G3" s="130">
        <v>23</v>
      </c>
      <c r="H3" s="130">
        <v>14</v>
      </c>
      <c r="I3" s="130">
        <v>13</v>
      </c>
      <c r="J3" s="130">
        <v>2</v>
      </c>
      <c r="K3" s="130">
        <v>2</v>
      </c>
      <c r="L3" s="130">
        <v>2</v>
      </c>
      <c r="M3" s="368"/>
      <c r="N3" s="130"/>
      <c r="O3" s="130"/>
      <c r="P3" s="131">
        <f>SUM(D3:O3)</f>
        <v>72</v>
      </c>
      <c r="Q3" s="45"/>
    </row>
    <row r="4" spans="1:18" s="27" customFormat="1" ht="11.45" customHeight="1" x14ac:dyDescent="0.15">
      <c r="A4" s="463"/>
      <c r="B4" s="445" t="s">
        <v>4446</v>
      </c>
      <c r="C4" s="446"/>
      <c r="D4" s="130">
        <v>5</v>
      </c>
      <c r="E4" s="130">
        <v>3</v>
      </c>
      <c r="F4" s="130">
        <v>8</v>
      </c>
      <c r="G4" s="130">
        <v>28</v>
      </c>
      <c r="H4" s="130">
        <v>15</v>
      </c>
      <c r="I4" s="130">
        <v>16</v>
      </c>
      <c r="J4" s="130">
        <v>2</v>
      </c>
      <c r="K4" s="130">
        <v>2</v>
      </c>
      <c r="L4" s="130">
        <v>2</v>
      </c>
      <c r="M4" s="368"/>
      <c r="N4" s="130"/>
      <c r="O4" s="130"/>
      <c r="P4" s="131"/>
      <c r="Q4" s="45"/>
    </row>
    <row r="5" spans="1:18" s="27" customFormat="1" ht="11.45" customHeight="1" x14ac:dyDescent="0.15">
      <c r="A5" s="464"/>
      <c r="B5" s="447" t="s">
        <v>219</v>
      </c>
      <c r="C5" s="447"/>
      <c r="D5" s="132">
        <v>3</v>
      </c>
      <c r="E5" s="132">
        <v>5</v>
      </c>
      <c r="F5" s="132">
        <v>6</v>
      </c>
      <c r="G5" s="132">
        <v>22</v>
      </c>
      <c r="H5" s="132">
        <v>20</v>
      </c>
      <c r="I5" s="132">
        <v>16</v>
      </c>
      <c r="J5" s="132">
        <v>3</v>
      </c>
      <c r="K5" s="132">
        <v>6</v>
      </c>
      <c r="L5" s="132"/>
      <c r="M5" s="369"/>
      <c r="N5" s="132"/>
      <c r="O5" s="132"/>
      <c r="P5" s="133">
        <f t="shared" ref="P5:P54" si="0">SUM(D5:O5)</f>
        <v>81</v>
      </c>
      <c r="Q5" s="45"/>
    </row>
    <row r="6" spans="1:18" s="27" customFormat="1" ht="11.45" customHeight="1" x14ac:dyDescent="0.15">
      <c r="A6" s="464"/>
      <c r="B6" s="448" t="s">
        <v>220</v>
      </c>
      <c r="C6" s="449"/>
      <c r="D6" s="132">
        <v>3</v>
      </c>
      <c r="E6" s="132">
        <v>3</v>
      </c>
      <c r="F6" s="132">
        <v>5</v>
      </c>
      <c r="G6" s="391">
        <v>21</v>
      </c>
      <c r="H6" s="132">
        <v>16</v>
      </c>
      <c r="I6" s="132">
        <v>13</v>
      </c>
      <c r="J6" s="132">
        <v>6</v>
      </c>
      <c r="K6" s="132">
        <v>5</v>
      </c>
      <c r="L6" s="132"/>
      <c r="M6" s="369"/>
      <c r="N6" s="132"/>
      <c r="O6" s="132"/>
      <c r="P6" s="133">
        <f t="shared" si="0"/>
        <v>72</v>
      </c>
    </row>
    <row r="7" spans="1:18" s="27" customFormat="1" ht="11.45" customHeight="1" thickBot="1" x14ac:dyDescent="0.2">
      <c r="A7" s="464"/>
      <c r="B7" s="395"/>
      <c r="C7" s="397" t="s">
        <v>237</v>
      </c>
      <c r="D7" s="132">
        <v>0</v>
      </c>
      <c r="E7" s="132"/>
      <c r="F7" s="132"/>
      <c r="G7" s="132"/>
      <c r="H7" s="132"/>
      <c r="I7" s="132"/>
      <c r="J7" s="132"/>
      <c r="K7" s="132"/>
      <c r="L7" s="132"/>
      <c r="M7" s="369"/>
      <c r="N7" s="132"/>
      <c r="O7" s="132"/>
      <c r="P7" s="133">
        <f t="shared" si="0"/>
        <v>0</v>
      </c>
    </row>
    <row r="8" spans="1:18" s="27" customFormat="1" ht="11.45" hidden="1" customHeight="1" x14ac:dyDescent="0.15">
      <c r="A8" s="461"/>
      <c r="B8" s="450" t="s">
        <v>200</v>
      </c>
      <c r="C8" s="451"/>
      <c r="D8" s="132">
        <v>2</v>
      </c>
      <c r="E8" s="132">
        <v>3</v>
      </c>
      <c r="F8" s="132">
        <v>3</v>
      </c>
      <c r="G8" s="132">
        <v>8</v>
      </c>
      <c r="H8" s="132">
        <v>0</v>
      </c>
      <c r="I8" s="132">
        <v>3</v>
      </c>
      <c r="J8" s="132"/>
      <c r="K8" s="132"/>
      <c r="L8" s="132"/>
      <c r="M8" s="369"/>
      <c r="N8" s="132"/>
      <c r="O8" s="132"/>
      <c r="P8" s="133">
        <f t="shared" si="0"/>
        <v>19</v>
      </c>
    </row>
    <row r="9" spans="1:18" s="27" customFormat="1" ht="11.45" hidden="1" customHeight="1" thickBot="1" x14ac:dyDescent="0.2">
      <c r="A9" s="462"/>
      <c r="B9" s="452" t="s">
        <v>235</v>
      </c>
      <c r="C9" s="453"/>
      <c r="D9" s="132">
        <v>0</v>
      </c>
      <c r="E9" s="132"/>
      <c r="F9" s="132"/>
      <c r="G9" s="132">
        <v>2</v>
      </c>
      <c r="H9" s="132"/>
      <c r="I9" s="132">
        <v>1</v>
      </c>
      <c r="J9" s="132"/>
      <c r="K9" s="132"/>
      <c r="L9" s="132"/>
      <c r="M9" s="370"/>
      <c r="N9" s="134"/>
      <c r="O9" s="134"/>
      <c r="P9" s="135">
        <f t="shared" si="0"/>
        <v>3</v>
      </c>
    </row>
    <row r="10" spans="1:18" s="27" customFormat="1" ht="11.45" customHeight="1" x14ac:dyDescent="0.15">
      <c r="A10" s="459" t="s">
        <v>137</v>
      </c>
      <c r="B10" s="454" t="s">
        <v>4445</v>
      </c>
      <c r="C10" s="454"/>
      <c r="D10" s="136">
        <v>24</v>
      </c>
      <c r="E10" s="136">
        <v>28</v>
      </c>
      <c r="F10" s="136">
        <v>33</v>
      </c>
      <c r="G10" s="136">
        <v>78</v>
      </c>
      <c r="H10" s="136">
        <v>63</v>
      </c>
      <c r="I10" s="136">
        <v>45</v>
      </c>
      <c r="J10" s="136">
        <v>30</v>
      </c>
      <c r="K10" s="136">
        <v>52</v>
      </c>
      <c r="L10" s="136">
        <v>9</v>
      </c>
      <c r="M10" s="371"/>
      <c r="N10" s="136"/>
      <c r="O10" s="136"/>
      <c r="P10" s="137">
        <f>SUM(D10:O10)</f>
        <v>362</v>
      </c>
    </row>
    <row r="11" spans="1:18" s="27" customFormat="1" ht="11.45" customHeight="1" x14ac:dyDescent="0.15">
      <c r="A11" s="460"/>
      <c r="B11" s="445" t="s">
        <v>4446</v>
      </c>
      <c r="C11" s="446"/>
      <c r="D11" s="130">
        <v>28</v>
      </c>
      <c r="E11" s="130">
        <v>31</v>
      </c>
      <c r="F11" s="130">
        <v>33</v>
      </c>
      <c r="G11" s="130">
        <v>84</v>
      </c>
      <c r="H11" s="130">
        <v>68</v>
      </c>
      <c r="I11" s="130">
        <v>61</v>
      </c>
      <c r="J11" s="130">
        <v>40</v>
      </c>
      <c r="K11" s="130">
        <v>56</v>
      </c>
      <c r="L11" s="130">
        <v>9</v>
      </c>
      <c r="M11" s="368"/>
      <c r="N11" s="130"/>
      <c r="O11" s="130"/>
      <c r="P11" s="131">
        <f>SUM(D11:O11)</f>
        <v>410</v>
      </c>
    </row>
    <row r="12" spans="1:18" s="27" customFormat="1" ht="11.45" customHeight="1" x14ac:dyDescent="0.15">
      <c r="A12" s="461"/>
      <c r="B12" s="447" t="s">
        <v>219</v>
      </c>
      <c r="C12" s="447"/>
      <c r="D12" s="132">
        <v>0</v>
      </c>
      <c r="E12" s="132">
        <v>4</v>
      </c>
      <c r="F12" s="132">
        <v>4</v>
      </c>
      <c r="G12" s="132">
        <v>7</v>
      </c>
      <c r="H12" s="132">
        <v>10</v>
      </c>
      <c r="I12" s="132">
        <v>4</v>
      </c>
      <c r="J12" s="132">
        <v>2</v>
      </c>
      <c r="K12" s="132">
        <v>8</v>
      </c>
      <c r="L12" s="132">
        <v>2</v>
      </c>
      <c r="M12" s="369"/>
      <c r="N12" s="132"/>
      <c r="O12" s="132"/>
      <c r="P12" s="133">
        <f t="shared" si="0"/>
        <v>41</v>
      </c>
    </row>
    <row r="13" spans="1:18" s="27" customFormat="1" ht="11.45" customHeight="1" x14ac:dyDescent="0.15">
      <c r="A13" s="461"/>
      <c r="B13" s="448" t="s">
        <v>220</v>
      </c>
      <c r="C13" s="449"/>
      <c r="D13" s="132">
        <v>0</v>
      </c>
      <c r="E13" s="132">
        <v>7</v>
      </c>
      <c r="F13" s="132">
        <v>4</v>
      </c>
      <c r="G13" s="132">
        <v>9</v>
      </c>
      <c r="H13" s="132">
        <v>12</v>
      </c>
      <c r="I13" s="132">
        <v>6</v>
      </c>
      <c r="J13" s="132">
        <v>6</v>
      </c>
      <c r="K13" s="132">
        <v>2</v>
      </c>
      <c r="L13" s="132">
        <v>2</v>
      </c>
      <c r="M13" s="369"/>
      <c r="N13" s="132"/>
      <c r="O13" s="132"/>
      <c r="P13" s="133">
        <f t="shared" si="0"/>
        <v>48</v>
      </c>
      <c r="Q13" s="46"/>
      <c r="R13" s="46"/>
    </row>
    <row r="14" spans="1:18" s="27" customFormat="1" ht="11.45" customHeight="1" thickBot="1" x14ac:dyDescent="0.2">
      <c r="A14" s="461"/>
      <c r="B14" s="395"/>
      <c r="C14" s="397" t="s">
        <v>237</v>
      </c>
      <c r="D14" s="132">
        <v>0</v>
      </c>
      <c r="E14" s="132"/>
      <c r="F14" s="132"/>
      <c r="G14" s="132"/>
      <c r="H14" s="132"/>
      <c r="I14" s="132"/>
      <c r="J14" s="132"/>
      <c r="K14" s="132"/>
      <c r="L14" s="132"/>
      <c r="M14" s="369"/>
      <c r="N14" s="132"/>
      <c r="O14" s="132"/>
      <c r="P14" s="133">
        <f t="shared" si="0"/>
        <v>0</v>
      </c>
    </row>
    <row r="15" spans="1:18" s="27" customFormat="1" ht="11.45" hidden="1" customHeight="1" x14ac:dyDescent="0.15">
      <c r="A15" s="461"/>
      <c r="B15" s="450" t="s">
        <v>200</v>
      </c>
      <c r="C15" s="451"/>
      <c r="D15" s="132">
        <v>0</v>
      </c>
      <c r="E15" s="132"/>
      <c r="F15" s="132"/>
      <c r="G15" s="132"/>
      <c r="H15" s="132"/>
      <c r="I15" s="132"/>
      <c r="J15" s="132"/>
      <c r="K15" s="132"/>
      <c r="L15" s="132"/>
      <c r="M15" s="369"/>
      <c r="N15" s="132"/>
      <c r="O15" s="132"/>
      <c r="P15" s="133">
        <f t="shared" si="0"/>
        <v>0</v>
      </c>
    </row>
    <row r="16" spans="1:18" s="27" customFormat="1" ht="11.45" hidden="1" customHeight="1" thickBot="1" x14ac:dyDescent="0.2">
      <c r="A16" s="462"/>
      <c r="B16" s="452" t="s">
        <v>190</v>
      </c>
      <c r="C16" s="453"/>
      <c r="D16" s="132">
        <v>0</v>
      </c>
      <c r="E16" s="132"/>
      <c r="F16" s="132"/>
      <c r="G16" s="132"/>
      <c r="H16" s="132"/>
      <c r="I16" s="132"/>
      <c r="J16" s="132"/>
      <c r="K16" s="132"/>
      <c r="L16" s="132"/>
      <c r="M16" s="369"/>
      <c r="N16" s="132"/>
      <c r="O16" s="132"/>
      <c r="P16" s="135">
        <f t="shared" si="0"/>
        <v>0</v>
      </c>
    </row>
    <row r="17" spans="1:17" s="27" customFormat="1" ht="11.45" customHeight="1" x14ac:dyDescent="0.15">
      <c r="A17" s="459" t="s">
        <v>138</v>
      </c>
      <c r="B17" s="454" t="s">
        <v>4445</v>
      </c>
      <c r="C17" s="454"/>
      <c r="D17" s="136">
        <v>10</v>
      </c>
      <c r="E17" s="136">
        <v>41</v>
      </c>
      <c r="F17" s="136">
        <v>37</v>
      </c>
      <c r="G17" s="136">
        <v>57</v>
      </c>
      <c r="H17" s="136">
        <v>30</v>
      </c>
      <c r="I17" s="136">
        <v>12</v>
      </c>
      <c r="J17" s="136">
        <v>10</v>
      </c>
      <c r="K17" s="136">
        <v>2</v>
      </c>
      <c r="L17" s="136">
        <v>2</v>
      </c>
      <c r="M17" s="371"/>
      <c r="N17" s="136"/>
      <c r="O17" s="136"/>
      <c r="P17" s="137">
        <f>SUM(D17:O17)</f>
        <v>201</v>
      </c>
    </row>
    <row r="18" spans="1:17" s="27" customFormat="1" ht="11.45" customHeight="1" x14ac:dyDescent="0.15">
      <c r="A18" s="460"/>
      <c r="B18" s="445" t="s">
        <v>4446</v>
      </c>
      <c r="C18" s="446"/>
      <c r="D18" s="130">
        <v>10</v>
      </c>
      <c r="E18" s="130">
        <v>47</v>
      </c>
      <c r="F18" s="130">
        <v>42</v>
      </c>
      <c r="G18" s="130">
        <v>63</v>
      </c>
      <c r="H18" s="130">
        <v>32</v>
      </c>
      <c r="I18" s="130">
        <v>13</v>
      </c>
      <c r="J18" s="130">
        <v>15</v>
      </c>
      <c r="K18" s="130">
        <v>2</v>
      </c>
      <c r="L18" s="130">
        <v>2</v>
      </c>
      <c r="M18" s="368"/>
      <c r="N18" s="130"/>
      <c r="O18" s="130"/>
      <c r="P18" s="131">
        <f>SUM(D18:O18)</f>
        <v>226</v>
      </c>
    </row>
    <row r="19" spans="1:17" s="27" customFormat="1" ht="11.45" customHeight="1" x14ac:dyDescent="0.15">
      <c r="A19" s="461"/>
      <c r="B19" s="447" t="s">
        <v>219</v>
      </c>
      <c r="C19" s="447"/>
      <c r="D19" s="132">
        <v>0</v>
      </c>
      <c r="E19" s="132">
        <v>10</v>
      </c>
      <c r="F19" s="132">
        <v>4</v>
      </c>
      <c r="G19" s="132">
        <v>8</v>
      </c>
      <c r="H19" s="132">
        <v>17</v>
      </c>
      <c r="I19" s="132">
        <v>22</v>
      </c>
      <c r="J19" s="132">
        <v>4</v>
      </c>
      <c r="K19" s="132"/>
      <c r="L19" s="132">
        <v>1</v>
      </c>
      <c r="M19" s="369"/>
      <c r="N19" s="132"/>
      <c r="O19" s="132"/>
      <c r="P19" s="133">
        <f t="shared" si="0"/>
        <v>66</v>
      </c>
    </row>
    <row r="20" spans="1:17" s="27" customFormat="1" ht="11.45" customHeight="1" x14ac:dyDescent="0.15">
      <c r="A20" s="461"/>
      <c r="B20" s="448" t="s">
        <v>220</v>
      </c>
      <c r="C20" s="449"/>
      <c r="D20" s="132">
        <v>0</v>
      </c>
      <c r="E20" s="132">
        <v>8</v>
      </c>
      <c r="F20" s="132">
        <v>4</v>
      </c>
      <c r="G20" s="132">
        <v>7</v>
      </c>
      <c r="H20" s="132">
        <v>6</v>
      </c>
      <c r="I20" s="132">
        <v>13</v>
      </c>
      <c r="J20" s="132">
        <v>9</v>
      </c>
      <c r="K20" s="132"/>
      <c r="L20" s="132">
        <v>1</v>
      </c>
      <c r="M20" s="369"/>
      <c r="N20" s="132"/>
      <c r="O20" s="132"/>
      <c r="P20" s="133">
        <f t="shared" si="0"/>
        <v>48</v>
      </c>
      <c r="Q20" s="46"/>
    </row>
    <row r="21" spans="1:17" s="27" customFormat="1" ht="11.45" customHeight="1" thickBot="1" x14ac:dyDescent="0.2">
      <c r="A21" s="461"/>
      <c r="B21" s="395"/>
      <c r="C21" s="397" t="s">
        <v>237</v>
      </c>
      <c r="D21" s="132">
        <v>0</v>
      </c>
      <c r="E21" s="132"/>
      <c r="F21" s="132"/>
      <c r="G21" s="132"/>
      <c r="H21" s="132"/>
      <c r="I21" s="132"/>
      <c r="J21" s="132"/>
      <c r="K21" s="132"/>
      <c r="L21" s="132"/>
      <c r="M21" s="369"/>
      <c r="N21" s="132"/>
      <c r="O21" s="132"/>
      <c r="P21" s="133">
        <f t="shared" si="0"/>
        <v>0</v>
      </c>
    </row>
    <row r="22" spans="1:17" s="27" customFormat="1" ht="11.45" hidden="1" customHeight="1" x14ac:dyDescent="0.15">
      <c r="A22" s="461"/>
      <c r="B22" s="450" t="s">
        <v>200</v>
      </c>
      <c r="C22" s="451"/>
      <c r="D22" s="132">
        <v>0</v>
      </c>
      <c r="E22" s="132"/>
      <c r="F22" s="132"/>
      <c r="G22" s="132"/>
      <c r="H22" s="132"/>
      <c r="I22" s="132"/>
      <c r="J22" s="132"/>
      <c r="K22" s="132"/>
      <c r="L22" s="132"/>
      <c r="M22" s="369"/>
      <c r="N22" s="132"/>
      <c r="O22" s="132"/>
      <c r="P22" s="133">
        <f t="shared" si="0"/>
        <v>0</v>
      </c>
    </row>
    <row r="23" spans="1:17" s="27" customFormat="1" ht="11.45" hidden="1" customHeight="1" thickBot="1" x14ac:dyDescent="0.2">
      <c r="A23" s="462"/>
      <c r="B23" s="452" t="s">
        <v>190</v>
      </c>
      <c r="C23" s="453"/>
      <c r="D23" s="132">
        <v>0</v>
      </c>
      <c r="E23" s="132"/>
      <c r="F23" s="132"/>
      <c r="G23" s="132"/>
      <c r="H23" s="132"/>
      <c r="I23" s="132"/>
      <c r="J23" s="132"/>
      <c r="K23" s="132"/>
      <c r="L23" s="132"/>
      <c r="M23" s="369"/>
      <c r="N23" s="132"/>
      <c r="O23" s="132"/>
      <c r="P23" s="135">
        <f t="shared" si="0"/>
        <v>0</v>
      </c>
    </row>
    <row r="24" spans="1:17" s="27" customFormat="1" ht="11.45" customHeight="1" x14ac:dyDescent="0.15">
      <c r="A24" s="459" t="s">
        <v>140</v>
      </c>
      <c r="B24" s="454" t="s">
        <v>4445</v>
      </c>
      <c r="C24" s="454"/>
      <c r="D24" s="136">
        <v>1</v>
      </c>
      <c r="E24" s="136">
        <v>22</v>
      </c>
      <c r="F24" s="136">
        <v>31</v>
      </c>
      <c r="G24" s="136">
        <v>54</v>
      </c>
      <c r="H24" s="136">
        <v>42</v>
      </c>
      <c r="I24" s="136">
        <v>18</v>
      </c>
      <c r="J24" s="136">
        <v>10</v>
      </c>
      <c r="K24" s="136">
        <v>4</v>
      </c>
      <c r="L24" s="136"/>
      <c r="M24" s="371"/>
      <c r="N24" s="136"/>
      <c r="O24" s="136"/>
      <c r="P24" s="137">
        <f>SUM(D24:O24)</f>
        <v>182</v>
      </c>
    </row>
    <row r="25" spans="1:17" s="27" customFormat="1" ht="11.45" customHeight="1" x14ac:dyDescent="0.15">
      <c r="A25" s="460"/>
      <c r="B25" s="445" t="s">
        <v>4446</v>
      </c>
      <c r="C25" s="446"/>
      <c r="D25" s="130">
        <v>1</v>
      </c>
      <c r="E25" s="130">
        <v>27</v>
      </c>
      <c r="F25" s="130">
        <v>32</v>
      </c>
      <c r="G25" s="130">
        <v>55</v>
      </c>
      <c r="H25" s="130">
        <v>42</v>
      </c>
      <c r="I25" s="130">
        <v>18</v>
      </c>
      <c r="J25" s="130">
        <v>11</v>
      </c>
      <c r="K25" s="130">
        <v>4</v>
      </c>
      <c r="L25" s="130"/>
      <c r="M25" s="368"/>
      <c r="N25" s="130"/>
      <c r="O25" s="130"/>
      <c r="P25" s="131">
        <f>SUM(D25:O25)</f>
        <v>190</v>
      </c>
    </row>
    <row r="26" spans="1:17" s="27" customFormat="1" ht="11.45" customHeight="1" x14ac:dyDescent="0.15">
      <c r="A26" s="461"/>
      <c r="B26" s="447" t="s">
        <v>219</v>
      </c>
      <c r="C26" s="447"/>
      <c r="D26" s="132"/>
      <c r="E26" s="132">
        <v>1</v>
      </c>
      <c r="F26" s="132">
        <v>5</v>
      </c>
      <c r="G26" s="132">
        <v>5</v>
      </c>
      <c r="H26" s="132">
        <v>18</v>
      </c>
      <c r="I26" s="132">
        <v>8</v>
      </c>
      <c r="J26" s="132">
        <v>4</v>
      </c>
      <c r="K26" s="132">
        <v>7</v>
      </c>
      <c r="L26" s="132"/>
      <c r="M26" s="369"/>
      <c r="N26" s="132"/>
      <c r="O26" s="132"/>
      <c r="P26" s="133">
        <f t="shared" si="0"/>
        <v>48</v>
      </c>
    </row>
    <row r="27" spans="1:17" s="27" customFormat="1" ht="11.45" customHeight="1" x14ac:dyDescent="0.15">
      <c r="A27" s="461"/>
      <c r="B27" s="448" t="s">
        <v>220</v>
      </c>
      <c r="C27" s="449"/>
      <c r="D27" s="132">
        <v>0</v>
      </c>
      <c r="E27" s="132">
        <v>1</v>
      </c>
      <c r="F27" s="132">
        <v>3</v>
      </c>
      <c r="G27" s="132">
        <v>2</v>
      </c>
      <c r="H27" s="132">
        <v>14</v>
      </c>
      <c r="I27" s="132">
        <v>8</v>
      </c>
      <c r="J27" s="132">
        <v>4</v>
      </c>
      <c r="K27" s="132">
        <v>7</v>
      </c>
      <c r="L27" s="132"/>
      <c r="M27" s="369"/>
      <c r="N27" s="132"/>
      <c r="O27" s="132"/>
      <c r="P27" s="133">
        <f t="shared" si="0"/>
        <v>39</v>
      </c>
      <c r="Q27" s="46"/>
    </row>
    <row r="28" spans="1:17" s="27" customFormat="1" ht="11.45" customHeight="1" thickBot="1" x14ac:dyDescent="0.2">
      <c r="A28" s="461"/>
      <c r="B28" s="395"/>
      <c r="C28" s="397" t="s">
        <v>237</v>
      </c>
      <c r="D28" s="132">
        <v>0</v>
      </c>
      <c r="E28" s="132"/>
      <c r="F28" s="132"/>
      <c r="G28" s="132"/>
      <c r="H28" s="132"/>
      <c r="I28" s="132"/>
      <c r="J28" s="132"/>
      <c r="K28" s="132"/>
      <c r="L28" s="132"/>
      <c r="M28" s="369"/>
      <c r="N28" s="132"/>
      <c r="O28" s="132"/>
      <c r="P28" s="133">
        <f t="shared" si="0"/>
        <v>0</v>
      </c>
    </row>
    <row r="29" spans="1:17" s="27" customFormat="1" ht="11.45" hidden="1" customHeight="1" x14ac:dyDescent="0.15">
      <c r="A29" s="461"/>
      <c r="B29" s="450" t="s">
        <v>200</v>
      </c>
      <c r="C29" s="451"/>
      <c r="D29" s="132">
        <v>0</v>
      </c>
      <c r="E29" s="132"/>
      <c r="F29" s="132"/>
      <c r="G29" s="132"/>
      <c r="H29" s="132"/>
      <c r="I29" s="132"/>
      <c r="J29" s="132"/>
      <c r="K29" s="132"/>
      <c r="L29" s="132"/>
      <c r="M29" s="369"/>
      <c r="N29" s="132"/>
      <c r="O29" s="132"/>
      <c r="P29" s="133">
        <f t="shared" si="0"/>
        <v>0</v>
      </c>
    </row>
    <row r="30" spans="1:17" s="27" customFormat="1" ht="11.45" hidden="1" customHeight="1" thickBot="1" x14ac:dyDescent="0.2">
      <c r="A30" s="462"/>
      <c r="B30" s="452" t="s">
        <v>190</v>
      </c>
      <c r="C30" s="453"/>
      <c r="D30" s="134">
        <v>0</v>
      </c>
      <c r="E30" s="134"/>
      <c r="F30" s="134"/>
      <c r="G30" s="134"/>
      <c r="H30" s="134"/>
      <c r="I30" s="134"/>
      <c r="J30" s="134"/>
      <c r="K30" s="134"/>
      <c r="L30" s="134"/>
      <c r="M30" s="370"/>
      <c r="N30" s="134"/>
      <c r="O30" s="134"/>
      <c r="P30" s="135">
        <f t="shared" si="0"/>
        <v>0</v>
      </c>
    </row>
    <row r="31" spans="1:17" s="27" customFormat="1" ht="11.45" customHeight="1" x14ac:dyDescent="0.15">
      <c r="A31" s="459" t="s">
        <v>139</v>
      </c>
      <c r="B31" s="454" t="s">
        <v>4445</v>
      </c>
      <c r="C31" s="454"/>
      <c r="D31" s="136">
        <v>4</v>
      </c>
      <c r="E31" s="136">
        <v>0</v>
      </c>
      <c r="F31" s="136"/>
      <c r="G31" s="136">
        <v>4</v>
      </c>
      <c r="H31" s="136">
        <v>4</v>
      </c>
      <c r="I31" s="136">
        <v>2</v>
      </c>
      <c r="J31" s="136"/>
      <c r="K31" s="136"/>
      <c r="L31" s="136"/>
      <c r="M31" s="371"/>
      <c r="N31" s="136"/>
      <c r="O31" s="136"/>
      <c r="P31" s="137">
        <f>SUM(D31:O31)</f>
        <v>14</v>
      </c>
    </row>
    <row r="32" spans="1:17" s="27" customFormat="1" ht="11.45" customHeight="1" x14ac:dyDescent="0.15">
      <c r="A32" s="460"/>
      <c r="B32" s="445" t="s">
        <v>4446</v>
      </c>
      <c r="C32" s="446"/>
      <c r="D32" s="130">
        <v>4</v>
      </c>
      <c r="E32" s="130">
        <v>0</v>
      </c>
      <c r="F32" s="130"/>
      <c r="G32" s="130">
        <v>4</v>
      </c>
      <c r="H32" s="130">
        <v>4</v>
      </c>
      <c r="I32" s="130">
        <v>2</v>
      </c>
      <c r="J32" s="130"/>
      <c r="K32" s="130"/>
      <c r="L32" s="130"/>
      <c r="M32" s="368"/>
      <c r="N32" s="130"/>
      <c r="O32" s="130"/>
      <c r="P32" s="131">
        <f>SUM(D32:O32)</f>
        <v>14</v>
      </c>
    </row>
    <row r="33" spans="1:16" s="27" customFormat="1" ht="11.45" customHeight="1" x14ac:dyDescent="0.15">
      <c r="A33" s="461"/>
      <c r="B33" s="447" t="s">
        <v>219</v>
      </c>
      <c r="C33" s="447"/>
      <c r="D33" s="132">
        <v>0</v>
      </c>
      <c r="E33" s="132"/>
      <c r="F33" s="132"/>
      <c r="G33" s="132"/>
      <c r="H33" s="132"/>
      <c r="I33" s="132"/>
      <c r="J33" s="132"/>
      <c r="K33" s="132"/>
      <c r="L33" s="132"/>
      <c r="M33" s="369"/>
      <c r="N33" s="132"/>
      <c r="O33" s="132"/>
      <c r="P33" s="133">
        <f t="shared" si="0"/>
        <v>0</v>
      </c>
    </row>
    <row r="34" spans="1:16" s="27" customFormat="1" ht="11.45" customHeight="1" x14ac:dyDescent="0.15">
      <c r="A34" s="461"/>
      <c r="B34" s="448" t="s">
        <v>220</v>
      </c>
      <c r="C34" s="449"/>
      <c r="D34" s="132">
        <v>0</v>
      </c>
      <c r="E34" s="132"/>
      <c r="F34" s="132"/>
      <c r="G34" s="132"/>
      <c r="H34" s="132"/>
      <c r="I34" s="132"/>
      <c r="J34" s="132"/>
      <c r="K34" s="132"/>
      <c r="L34" s="132"/>
      <c r="M34" s="369"/>
      <c r="N34" s="132"/>
      <c r="O34" s="132"/>
      <c r="P34" s="133">
        <f t="shared" si="0"/>
        <v>0</v>
      </c>
    </row>
    <row r="35" spans="1:16" s="27" customFormat="1" ht="11.45" customHeight="1" thickBot="1" x14ac:dyDescent="0.2">
      <c r="A35" s="461"/>
      <c r="B35" s="395"/>
      <c r="C35" s="397" t="s">
        <v>237</v>
      </c>
      <c r="D35" s="132">
        <v>0</v>
      </c>
      <c r="E35" s="132"/>
      <c r="F35" s="132"/>
      <c r="G35" s="132"/>
      <c r="H35" s="132"/>
      <c r="I35" s="132"/>
      <c r="J35" s="132"/>
      <c r="K35" s="132"/>
      <c r="L35" s="132"/>
      <c r="M35" s="369"/>
      <c r="N35" s="132"/>
      <c r="O35" s="132"/>
      <c r="P35" s="133">
        <f t="shared" si="0"/>
        <v>0</v>
      </c>
    </row>
    <row r="36" spans="1:16" s="27" customFormat="1" ht="11.45" hidden="1" customHeight="1" x14ac:dyDescent="0.15">
      <c r="A36" s="461"/>
      <c r="B36" s="450" t="s">
        <v>200</v>
      </c>
      <c r="C36" s="451"/>
      <c r="D36" s="132">
        <v>0</v>
      </c>
      <c r="E36" s="132"/>
      <c r="F36" s="132"/>
      <c r="G36" s="132"/>
      <c r="H36" s="132"/>
      <c r="I36" s="132"/>
      <c r="J36" s="132"/>
      <c r="K36" s="132"/>
      <c r="L36" s="132"/>
      <c r="M36" s="369"/>
      <c r="N36" s="132"/>
      <c r="O36" s="132"/>
      <c r="P36" s="133">
        <f t="shared" si="0"/>
        <v>0</v>
      </c>
    </row>
    <row r="37" spans="1:16" s="27" customFormat="1" ht="11.45" hidden="1" customHeight="1" thickBot="1" x14ac:dyDescent="0.2">
      <c r="A37" s="462"/>
      <c r="B37" s="452" t="s">
        <v>190</v>
      </c>
      <c r="C37" s="453"/>
      <c r="D37" s="134">
        <v>0</v>
      </c>
      <c r="E37" s="134"/>
      <c r="F37" s="134"/>
      <c r="G37" s="134"/>
      <c r="H37" s="134"/>
      <c r="I37" s="134"/>
      <c r="J37" s="134"/>
      <c r="K37" s="134"/>
      <c r="L37" s="134"/>
      <c r="M37" s="370"/>
      <c r="N37" s="134"/>
      <c r="O37" s="134"/>
      <c r="P37" s="135">
        <f t="shared" si="0"/>
        <v>0</v>
      </c>
    </row>
    <row r="38" spans="1:16" s="27" customFormat="1" ht="11.45" customHeight="1" x14ac:dyDescent="0.15">
      <c r="A38" s="459" t="s">
        <v>141</v>
      </c>
      <c r="B38" s="454" t="s">
        <v>4445</v>
      </c>
      <c r="C38" s="454"/>
      <c r="D38" s="136"/>
      <c r="E38" s="136">
        <v>1</v>
      </c>
      <c r="F38" s="136">
        <v>1</v>
      </c>
      <c r="G38" s="136">
        <v>2</v>
      </c>
      <c r="H38" s="136"/>
      <c r="I38" s="136"/>
      <c r="J38" s="136"/>
      <c r="K38" s="136"/>
      <c r="L38" s="136"/>
      <c r="M38" s="371"/>
      <c r="N38" s="136"/>
      <c r="O38" s="136"/>
      <c r="P38" s="137">
        <f>SUM(D38:O38)</f>
        <v>4</v>
      </c>
    </row>
    <row r="39" spans="1:16" s="27" customFormat="1" ht="11.45" customHeight="1" x14ac:dyDescent="0.15">
      <c r="A39" s="460"/>
      <c r="B39" s="445" t="s">
        <v>4446</v>
      </c>
      <c r="C39" s="446"/>
      <c r="D39" s="130"/>
      <c r="E39" s="130">
        <v>1</v>
      </c>
      <c r="F39" s="130">
        <v>1</v>
      </c>
      <c r="G39" s="130">
        <v>2</v>
      </c>
      <c r="H39" s="130"/>
      <c r="I39" s="130"/>
      <c r="J39" s="130"/>
      <c r="K39" s="130"/>
      <c r="L39" s="130"/>
      <c r="M39" s="368"/>
      <c r="N39" s="130"/>
      <c r="O39" s="130"/>
      <c r="P39" s="131"/>
    </row>
    <row r="40" spans="1:16" s="27" customFormat="1" ht="11.45" customHeight="1" x14ac:dyDescent="0.15">
      <c r="A40" s="461"/>
      <c r="B40" s="447" t="s">
        <v>219</v>
      </c>
      <c r="C40" s="447"/>
      <c r="D40" s="132"/>
      <c r="E40" s="132"/>
      <c r="F40" s="132"/>
      <c r="G40" s="132"/>
      <c r="H40" s="132"/>
      <c r="I40" s="132"/>
      <c r="J40" s="132"/>
      <c r="K40" s="132"/>
      <c r="L40" s="132"/>
      <c r="M40" s="369"/>
      <c r="N40" s="132"/>
      <c r="O40" s="132"/>
      <c r="P40" s="133">
        <f t="shared" si="0"/>
        <v>0</v>
      </c>
    </row>
    <row r="41" spans="1:16" s="27" customFormat="1" ht="11.45" customHeight="1" x14ac:dyDescent="0.15">
      <c r="A41" s="461"/>
      <c r="B41" s="448" t="s">
        <v>220</v>
      </c>
      <c r="C41" s="449"/>
      <c r="D41" s="132"/>
      <c r="E41" s="132"/>
      <c r="F41" s="132"/>
      <c r="G41" s="132"/>
      <c r="H41" s="132"/>
      <c r="I41" s="132"/>
      <c r="J41" s="132"/>
      <c r="K41" s="132"/>
      <c r="L41" s="132"/>
      <c r="M41" s="369"/>
      <c r="N41" s="132"/>
      <c r="O41" s="132"/>
      <c r="P41" s="133">
        <f t="shared" si="0"/>
        <v>0</v>
      </c>
    </row>
    <row r="42" spans="1:16" s="27" customFormat="1" ht="11.45" customHeight="1" thickBot="1" x14ac:dyDescent="0.2">
      <c r="A42" s="461"/>
      <c r="B42" s="395"/>
      <c r="C42" s="397" t="s">
        <v>237</v>
      </c>
      <c r="D42" s="132"/>
      <c r="E42" s="132"/>
      <c r="F42" s="132"/>
      <c r="G42" s="132"/>
      <c r="H42" s="132"/>
      <c r="I42" s="132"/>
      <c r="J42" s="132"/>
      <c r="K42" s="132"/>
      <c r="L42" s="132"/>
      <c r="M42" s="369"/>
      <c r="N42" s="132"/>
      <c r="O42" s="132"/>
      <c r="P42" s="133">
        <f t="shared" si="0"/>
        <v>0</v>
      </c>
    </row>
    <row r="43" spans="1:16" s="27" customFormat="1" ht="11.45" hidden="1" customHeight="1" x14ac:dyDescent="0.15">
      <c r="A43" s="461"/>
      <c r="B43" s="450" t="s">
        <v>200</v>
      </c>
      <c r="C43" s="451"/>
      <c r="D43" s="132"/>
      <c r="E43" s="132"/>
      <c r="F43" s="132"/>
      <c r="G43" s="132"/>
      <c r="H43" s="132"/>
      <c r="I43" s="132"/>
      <c r="J43" s="132"/>
      <c r="K43" s="132"/>
      <c r="L43" s="132"/>
      <c r="M43" s="369"/>
      <c r="N43" s="132"/>
      <c r="O43" s="132"/>
      <c r="P43" s="133">
        <f t="shared" si="0"/>
        <v>0</v>
      </c>
    </row>
    <row r="44" spans="1:16" s="27" customFormat="1" ht="11.45" hidden="1" customHeight="1" thickBot="1" x14ac:dyDescent="0.2">
      <c r="A44" s="462"/>
      <c r="B44" s="452" t="s">
        <v>190</v>
      </c>
      <c r="C44" s="453"/>
      <c r="D44" s="134"/>
      <c r="E44" s="134"/>
      <c r="F44" s="134"/>
      <c r="G44" s="134"/>
      <c r="H44" s="134"/>
      <c r="I44" s="134"/>
      <c r="J44" s="134"/>
      <c r="K44" s="134"/>
      <c r="L44" s="134"/>
      <c r="M44" s="370"/>
      <c r="N44" s="134"/>
      <c r="O44" s="134"/>
      <c r="P44" s="135">
        <f t="shared" si="0"/>
        <v>0</v>
      </c>
    </row>
    <row r="45" spans="1:16" s="27" customFormat="1" ht="11.45" customHeight="1" x14ac:dyDescent="0.15">
      <c r="A45" s="459" t="s">
        <v>142</v>
      </c>
      <c r="B45" s="454" t="s">
        <v>4445</v>
      </c>
      <c r="C45" s="454"/>
      <c r="D45" s="354"/>
      <c r="E45" s="136">
        <v>9</v>
      </c>
      <c r="F45" s="136">
        <v>11</v>
      </c>
      <c r="G45" s="136">
        <v>4</v>
      </c>
      <c r="H45" s="136">
        <v>2</v>
      </c>
      <c r="I45" s="136"/>
      <c r="J45" s="136"/>
      <c r="K45" s="136"/>
      <c r="L45" s="136"/>
      <c r="M45" s="371"/>
      <c r="N45" s="136"/>
      <c r="O45" s="136"/>
      <c r="P45" s="137">
        <f>SUM(D45:O45)</f>
        <v>26</v>
      </c>
    </row>
    <row r="46" spans="1:16" s="27" customFormat="1" ht="11.45" customHeight="1" x14ac:dyDescent="0.15">
      <c r="A46" s="460"/>
      <c r="B46" s="445" t="s">
        <v>4446</v>
      </c>
      <c r="C46" s="446"/>
      <c r="D46" s="375"/>
      <c r="E46" s="130">
        <v>9</v>
      </c>
      <c r="F46" s="130">
        <v>11</v>
      </c>
      <c r="G46" s="130">
        <v>4</v>
      </c>
      <c r="H46" s="130">
        <v>2</v>
      </c>
      <c r="I46" s="130"/>
      <c r="J46" s="130"/>
      <c r="K46" s="130"/>
      <c r="L46" s="130"/>
      <c r="M46" s="368"/>
      <c r="N46" s="130"/>
      <c r="O46" s="130"/>
      <c r="P46" s="131"/>
    </row>
    <row r="47" spans="1:16" s="27" customFormat="1" ht="11.45" customHeight="1" x14ac:dyDescent="0.15">
      <c r="A47" s="461"/>
      <c r="B47" s="447" t="s">
        <v>219</v>
      </c>
      <c r="C47" s="447"/>
      <c r="D47" s="132"/>
      <c r="E47" s="132">
        <v>1</v>
      </c>
      <c r="F47" s="132">
        <v>1</v>
      </c>
      <c r="G47" s="132">
        <v>3</v>
      </c>
      <c r="H47" s="132">
        <v>1</v>
      </c>
      <c r="I47" s="132">
        <v>2</v>
      </c>
      <c r="J47" s="132"/>
      <c r="K47" s="132"/>
      <c r="L47" s="132"/>
      <c r="M47" s="369"/>
      <c r="N47" s="132"/>
      <c r="O47" s="132"/>
      <c r="P47" s="133">
        <f t="shared" si="0"/>
        <v>8</v>
      </c>
    </row>
    <row r="48" spans="1:16" s="27" customFormat="1" ht="11.45" customHeight="1" x14ac:dyDescent="0.15">
      <c r="A48" s="461"/>
      <c r="B48" s="448" t="s">
        <v>220</v>
      </c>
      <c r="C48" s="449"/>
      <c r="D48" s="132"/>
      <c r="E48" s="132"/>
      <c r="F48" s="132">
        <v>1</v>
      </c>
      <c r="G48" s="132">
        <v>2</v>
      </c>
      <c r="H48" s="132">
        <v>1</v>
      </c>
      <c r="I48" s="132">
        <v>2</v>
      </c>
      <c r="J48" s="132"/>
      <c r="K48" s="132"/>
      <c r="L48" s="132"/>
      <c r="M48" s="369"/>
      <c r="N48" s="132"/>
      <c r="O48" s="132"/>
      <c r="P48" s="133">
        <f t="shared" si="0"/>
        <v>6</v>
      </c>
    </row>
    <row r="49" spans="1:17" s="27" customFormat="1" ht="11.45" customHeight="1" thickBot="1" x14ac:dyDescent="0.2">
      <c r="A49" s="461"/>
      <c r="B49" s="49"/>
      <c r="C49" s="30" t="s">
        <v>237</v>
      </c>
      <c r="D49" s="132"/>
      <c r="E49" s="132"/>
      <c r="F49" s="132"/>
      <c r="G49" s="132"/>
      <c r="H49" s="132"/>
      <c r="I49" s="132"/>
      <c r="J49" s="132"/>
      <c r="K49" s="132"/>
      <c r="L49" s="132"/>
      <c r="M49" s="369"/>
      <c r="N49" s="132"/>
      <c r="O49" s="132"/>
      <c r="P49" s="133">
        <f t="shared" si="0"/>
        <v>0</v>
      </c>
    </row>
    <row r="50" spans="1:17" s="27" customFormat="1" ht="11.45" hidden="1" customHeight="1" x14ac:dyDescent="0.15">
      <c r="A50" s="461"/>
      <c r="B50" s="445" t="s">
        <v>200</v>
      </c>
      <c r="C50" s="446"/>
      <c r="D50" s="132"/>
      <c r="E50" s="132"/>
      <c r="F50" s="132"/>
      <c r="G50" s="132"/>
      <c r="H50" s="132"/>
      <c r="I50" s="132"/>
      <c r="J50" s="132"/>
      <c r="K50" s="132"/>
      <c r="L50" s="132"/>
      <c r="M50" s="369"/>
      <c r="N50" s="132"/>
      <c r="O50" s="132"/>
      <c r="P50" s="133">
        <f t="shared" si="0"/>
        <v>0</v>
      </c>
    </row>
    <row r="51" spans="1:17" s="27" customFormat="1" ht="11.45" hidden="1" customHeight="1" thickBot="1" x14ac:dyDescent="0.2">
      <c r="A51" s="462"/>
      <c r="B51" s="452" t="s">
        <v>190</v>
      </c>
      <c r="C51" s="453"/>
      <c r="D51" s="134"/>
      <c r="E51" s="134"/>
      <c r="F51" s="134"/>
      <c r="G51" s="134"/>
      <c r="H51" s="134"/>
      <c r="I51" s="134"/>
      <c r="J51" s="134"/>
      <c r="K51" s="134"/>
      <c r="L51" s="134"/>
      <c r="M51" s="370"/>
      <c r="N51" s="134"/>
      <c r="O51" s="134"/>
      <c r="P51" s="135">
        <f t="shared" si="0"/>
        <v>0</v>
      </c>
    </row>
    <row r="52" spans="1:17" s="27" customFormat="1" ht="11.45" customHeight="1" x14ac:dyDescent="0.15">
      <c r="A52" s="468" t="s">
        <v>161</v>
      </c>
      <c r="B52" s="457" t="s">
        <v>222</v>
      </c>
      <c r="C52" s="458"/>
      <c r="D52" s="136">
        <f>D3+D10+D17+D24+D31+D38+D45</f>
        <v>44</v>
      </c>
      <c r="E52" s="136">
        <f t="shared" ref="E52:O52" si="1">E3+E10+E17+E24+E31+E38+E45</f>
        <v>104</v>
      </c>
      <c r="F52" s="136">
        <f t="shared" si="1"/>
        <v>121</v>
      </c>
      <c r="G52" s="136">
        <v>216</v>
      </c>
      <c r="H52" s="136">
        <v>155</v>
      </c>
      <c r="I52" s="136">
        <v>90</v>
      </c>
      <c r="J52" s="136">
        <f t="shared" si="1"/>
        <v>52</v>
      </c>
      <c r="K52" s="136">
        <f t="shared" si="1"/>
        <v>60</v>
      </c>
      <c r="L52" s="136">
        <f t="shared" si="1"/>
        <v>13</v>
      </c>
      <c r="M52" s="371">
        <f t="shared" si="1"/>
        <v>0</v>
      </c>
      <c r="N52" s="136">
        <f t="shared" si="1"/>
        <v>0</v>
      </c>
      <c r="O52" s="136">
        <f t="shared" si="1"/>
        <v>0</v>
      </c>
      <c r="P52" s="137">
        <f>SUM(D52:O52)</f>
        <v>855</v>
      </c>
    </row>
    <row r="53" spans="1:17" s="27" customFormat="1" ht="11.45" customHeight="1" x14ac:dyDescent="0.15">
      <c r="A53" s="469"/>
      <c r="B53" s="448" t="s">
        <v>219</v>
      </c>
      <c r="C53" s="449"/>
      <c r="D53" s="132">
        <f t="shared" ref="D53:O53" si="2">D5+D12+D19+D26+D33+D40+D47</f>
        <v>3</v>
      </c>
      <c r="E53" s="132">
        <f t="shared" si="2"/>
        <v>21</v>
      </c>
      <c r="F53" s="132">
        <f t="shared" si="2"/>
        <v>20</v>
      </c>
      <c r="G53" s="132">
        <f t="shared" si="2"/>
        <v>45</v>
      </c>
      <c r="H53" s="132">
        <f t="shared" si="2"/>
        <v>66</v>
      </c>
      <c r="I53" s="132">
        <f t="shared" si="2"/>
        <v>52</v>
      </c>
      <c r="J53" s="132">
        <f t="shared" si="2"/>
        <v>13</v>
      </c>
      <c r="K53" s="132">
        <f t="shared" si="2"/>
        <v>21</v>
      </c>
      <c r="L53" s="132">
        <f t="shared" si="2"/>
        <v>3</v>
      </c>
      <c r="M53" s="369">
        <f t="shared" si="2"/>
        <v>0</v>
      </c>
      <c r="N53" s="132">
        <f t="shared" si="2"/>
        <v>0</v>
      </c>
      <c r="O53" s="132">
        <f t="shared" si="2"/>
        <v>0</v>
      </c>
      <c r="P53" s="133">
        <f>SUM(D53:O53)</f>
        <v>244</v>
      </c>
    </row>
    <row r="54" spans="1:17" s="27" customFormat="1" ht="11.45" customHeight="1" x14ac:dyDescent="0.15">
      <c r="A54" s="469"/>
      <c r="B54" s="448" t="s">
        <v>220</v>
      </c>
      <c r="C54" s="449"/>
      <c r="D54" s="132">
        <f t="shared" ref="D54:O54" si="3">D6+D13+D20+D27+D34+D41+D48</f>
        <v>3</v>
      </c>
      <c r="E54" s="132">
        <f t="shared" si="3"/>
        <v>19</v>
      </c>
      <c r="F54" s="132">
        <f t="shared" si="3"/>
        <v>17</v>
      </c>
      <c r="G54" s="132">
        <f t="shared" si="3"/>
        <v>41</v>
      </c>
      <c r="H54" s="132">
        <f t="shared" si="3"/>
        <v>49</v>
      </c>
      <c r="I54" s="132">
        <f t="shared" si="3"/>
        <v>42</v>
      </c>
      <c r="J54" s="132">
        <f t="shared" si="3"/>
        <v>25</v>
      </c>
      <c r="K54" s="132">
        <f t="shared" si="3"/>
        <v>14</v>
      </c>
      <c r="L54" s="132">
        <f t="shared" si="3"/>
        <v>3</v>
      </c>
      <c r="M54" s="369">
        <f t="shared" si="3"/>
        <v>0</v>
      </c>
      <c r="N54" s="132">
        <f t="shared" si="3"/>
        <v>0</v>
      </c>
      <c r="O54" s="132">
        <f t="shared" si="3"/>
        <v>0</v>
      </c>
      <c r="P54" s="133">
        <f t="shared" si="0"/>
        <v>213</v>
      </c>
      <c r="Q54" s="46"/>
    </row>
    <row r="55" spans="1:17" s="27" customFormat="1" ht="11.45" customHeight="1" thickBot="1" x14ac:dyDescent="0.2">
      <c r="A55" s="470"/>
      <c r="B55" s="395"/>
      <c r="C55" s="396" t="s">
        <v>239</v>
      </c>
      <c r="D55" s="134">
        <f t="shared" ref="D55:O55" si="4">D7+D14+D21+D28+D35+D42+D49</f>
        <v>0</v>
      </c>
      <c r="E55" s="134">
        <f t="shared" si="4"/>
        <v>0</v>
      </c>
      <c r="F55" s="134">
        <f t="shared" si="4"/>
        <v>0</v>
      </c>
      <c r="G55" s="134">
        <f t="shared" si="4"/>
        <v>0</v>
      </c>
      <c r="H55" s="134">
        <f t="shared" si="4"/>
        <v>0</v>
      </c>
      <c r="I55" s="134">
        <f t="shared" si="4"/>
        <v>0</v>
      </c>
      <c r="J55" s="134">
        <f t="shared" si="4"/>
        <v>0</v>
      </c>
      <c r="K55" s="134">
        <f t="shared" si="4"/>
        <v>0</v>
      </c>
      <c r="L55" s="134">
        <f t="shared" si="4"/>
        <v>0</v>
      </c>
      <c r="M55" s="370">
        <f t="shared" si="4"/>
        <v>0</v>
      </c>
      <c r="N55" s="134">
        <f t="shared" si="4"/>
        <v>0</v>
      </c>
      <c r="O55" s="134">
        <f t="shared" si="4"/>
        <v>0</v>
      </c>
      <c r="P55" s="135">
        <f>SUM(D55:O55)</f>
        <v>0</v>
      </c>
    </row>
    <row r="56" spans="1:17" s="27" customFormat="1" ht="11.25" hidden="1" customHeight="1" x14ac:dyDescent="0.15">
      <c r="A56" s="394"/>
      <c r="B56" s="450" t="s">
        <v>200</v>
      </c>
      <c r="C56" s="451"/>
      <c r="D56" s="130">
        <f t="shared" ref="D56:O56" si="5">D8+D15+D22+D29+D36+D43+D50</f>
        <v>2</v>
      </c>
      <c r="E56" s="130">
        <f t="shared" si="5"/>
        <v>3</v>
      </c>
      <c r="F56" s="130">
        <f t="shared" si="5"/>
        <v>3</v>
      </c>
      <c r="G56" s="130">
        <f t="shared" si="5"/>
        <v>8</v>
      </c>
      <c r="H56" s="130">
        <f t="shared" si="5"/>
        <v>0</v>
      </c>
      <c r="I56" s="130">
        <f t="shared" si="5"/>
        <v>3</v>
      </c>
      <c r="J56" s="130">
        <f t="shared" si="5"/>
        <v>0</v>
      </c>
      <c r="K56" s="130">
        <f t="shared" si="5"/>
        <v>0</v>
      </c>
      <c r="L56" s="130">
        <f t="shared" si="5"/>
        <v>0</v>
      </c>
      <c r="M56" s="368">
        <f t="shared" si="5"/>
        <v>0</v>
      </c>
      <c r="N56" s="130">
        <f t="shared" si="5"/>
        <v>0</v>
      </c>
      <c r="O56" s="130">
        <f t="shared" si="5"/>
        <v>0</v>
      </c>
      <c r="P56" s="131">
        <f>SUM(D56:O56)</f>
        <v>19</v>
      </c>
    </row>
    <row r="57" spans="1:17" s="27" customFormat="1" ht="11.45" hidden="1" customHeight="1" x14ac:dyDescent="0.15">
      <c r="A57" s="392"/>
      <c r="B57" s="455" t="s">
        <v>223</v>
      </c>
      <c r="C57" s="456"/>
      <c r="D57" s="132">
        <f>D54+D56</f>
        <v>5</v>
      </c>
      <c r="E57" s="132">
        <f t="shared" ref="E57:O57" si="6">E54+E56</f>
        <v>22</v>
      </c>
      <c r="F57" s="132">
        <f t="shared" si="6"/>
        <v>20</v>
      </c>
      <c r="G57" s="132">
        <f t="shared" si="6"/>
        <v>49</v>
      </c>
      <c r="H57" s="132">
        <f t="shared" si="6"/>
        <v>49</v>
      </c>
      <c r="I57" s="132">
        <f t="shared" si="6"/>
        <v>45</v>
      </c>
      <c r="J57" s="132">
        <f t="shared" si="6"/>
        <v>25</v>
      </c>
      <c r="K57" s="132">
        <f t="shared" si="6"/>
        <v>14</v>
      </c>
      <c r="L57" s="132">
        <f t="shared" si="6"/>
        <v>3</v>
      </c>
      <c r="M57" s="369">
        <f t="shared" si="6"/>
        <v>0</v>
      </c>
      <c r="N57" s="132">
        <f t="shared" si="6"/>
        <v>0</v>
      </c>
      <c r="O57" s="132">
        <f t="shared" si="6"/>
        <v>0</v>
      </c>
      <c r="P57" s="133">
        <f>SUM(D57:O57)</f>
        <v>232</v>
      </c>
    </row>
    <row r="58" spans="1:17" s="27" customFormat="1" ht="11.45" hidden="1" customHeight="1" thickBot="1" x14ac:dyDescent="0.2">
      <c r="A58" s="393"/>
      <c r="B58" s="452" t="s">
        <v>235</v>
      </c>
      <c r="C58" s="453"/>
      <c r="D58" s="134">
        <f>D9+D16+D23+D30+D37+D44+D51</f>
        <v>0</v>
      </c>
      <c r="E58" s="134">
        <f t="shared" ref="E58:O58" si="7">E9+E16+E23+E30+E37+E44+E51</f>
        <v>0</v>
      </c>
      <c r="F58" s="134">
        <f t="shared" si="7"/>
        <v>0</v>
      </c>
      <c r="G58" s="134">
        <f t="shared" si="7"/>
        <v>2</v>
      </c>
      <c r="H58" s="134">
        <f t="shared" si="7"/>
        <v>0</v>
      </c>
      <c r="I58" s="134">
        <f t="shared" si="7"/>
        <v>1</v>
      </c>
      <c r="J58" s="134">
        <f t="shared" si="7"/>
        <v>0</v>
      </c>
      <c r="K58" s="134">
        <f t="shared" si="7"/>
        <v>0</v>
      </c>
      <c r="L58" s="134">
        <f t="shared" si="7"/>
        <v>0</v>
      </c>
      <c r="M58" s="370">
        <f t="shared" si="7"/>
        <v>0</v>
      </c>
      <c r="N58" s="134">
        <f t="shared" si="7"/>
        <v>0</v>
      </c>
      <c r="O58" s="134">
        <f t="shared" si="7"/>
        <v>0</v>
      </c>
      <c r="P58" s="135">
        <f>SUM(D58:O58)</f>
        <v>3</v>
      </c>
    </row>
  </sheetData>
  <mergeCells count="58">
    <mergeCell ref="A45:A51"/>
    <mergeCell ref="A38:A44"/>
    <mergeCell ref="A31:A37"/>
    <mergeCell ref="A24:A30"/>
    <mergeCell ref="A52:A55"/>
    <mergeCell ref="A17:A23"/>
    <mergeCell ref="A10:A16"/>
    <mergeCell ref="A3:A9"/>
    <mergeCell ref="A1:P1"/>
    <mergeCell ref="B2:C2"/>
    <mergeCell ref="B3:C3"/>
    <mergeCell ref="B5:C5"/>
    <mergeCell ref="B6:C6"/>
    <mergeCell ref="B8:C8"/>
    <mergeCell ref="B9:C9"/>
    <mergeCell ref="B10:C10"/>
    <mergeCell ref="B12:C12"/>
    <mergeCell ref="B13:C13"/>
    <mergeCell ref="B15:C15"/>
    <mergeCell ref="B16:C16"/>
    <mergeCell ref="B17:C17"/>
    <mergeCell ref="B19:C19"/>
    <mergeCell ref="B20:C20"/>
    <mergeCell ref="B22:C22"/>
    <mergeCell ref="B23:C23"/>
    <mergeCell ref="B24:C24"/>
    <mergeCell ref="B38:C38"/>
    <mergeCell ref="B26:C26"/>
    <mergeCell ref="B27:C27"/>
    <mergeCell ref="B29:C29"/>
    <mergeCell ref="B30:C30"/>
    <mergeCell ref="B31:C31"/>
    <mergeCell ref="B47:C47"/>
    <mergeCell ref="B48:C48"/>
    <mergeCell ref="B50:C50"/>
    <mergeCell ref="B51:C51"/>
    <mergeCell ref="B52:C52"/>
    <mergeCell ref="B53:C53"/>
    <mergeCell ref="B54:C54"/>
    <mergeCell ref="B56:C56"/>
    <mergeCell ref="B57:C57"/>
    <mergeCell ref="B58:C58"/>
    <mergeCell ref="B39:C39"/>
    <mergeCell ref="B46:C46"/>
    <mergeCell ref="B4:C4"/>
    <mergeCell ref="B11:C11"/>
    <mergeCell ref="B18:C18"/>
    <mergeCell ref="B25:C25"/>
    <mergeCell ref="B32:C32"/>
    <mergeCell ref="B40:C40"/>
    <mergeCell ref="B41:C41"/>
    <mergeCell ref="B43:C43"/>
    <mergeCell ref="B44:C44"/>
    <mergeCell ref="B45:C45"/>
    <mergeCell ref="B33:C33"/>
    <mergeCell ref="B34:C34"/>
    <mergeCell ref="B36:C36"/>
    <mergeCell ref="B37:C37"/>
  </mergeCells>
  <phoneticPr fontId="3"/>
  <printOptions horizontalCentered="1"/>
  <pageMargins left="0.31496062992125984" right="0.31496062992125984" top="0.59055118110236227" bottom="0" header="0.31496062992125984" footer="0"/>
  <pageSetup paperSize="9" scale="88" orientation="landscape" r:id="rId1"/>
  <headerFooter>
    <oddHeader>&amp;R&amp;D</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282"/>
  <sheetViews>
    <sheetView showZeros="0" view="pageBreakPreview" zoomScale="90" zoomScaleNormal="80" zoomScaleSheetLayoutView="90" workbookViewId="0">
      <pane xSplit="1" ySplit="2" topLeftCell="B3" activePane="bottomRight" state="frozen"/>
      <selection activeCell="D55" sqref="D55"/>
      <selection pane="topRight" activeCell="D55" sqref="D55"/>
      <selection pane="bottomLeft" activeCell="D55" sqref="D55"/>
      <selection pane="bottomRight" activeCell="G153" sqref="G153"/>
    </sheetView>
  </sheetViews>
  <sheetFormatPr defaultRowHeight="12" x14ac:dyDescent="0.15"/>
  <cols>
    <col min="1" max="1" width="8.375" style="58" bestFit="1" customWidth="1"/>
    <col min="2" max="2" width="6.5" style="58" customWidth="1"/>
    <col min="3" max="3" width="5" style="58" bestFit="1" customWidth="1"/>
    <col min="4" max="15" width="8.25" style="55" customWidth="1"/>
    <col min="16" max="16" width="9" style="55"/>
    <col min="17" max="18" width="4.25" style="55" customWidth="1"/>
    <col min="19" max="16384" width="9" style="55"/>
  </cols>
  <sheetData>
    <row r="1" spans="1:18" ht="15" thickBot="1" x14ac:dyDescent="0.2">
      <c r="A1" s="484" t="s">
        <v>236</v>
      </c>
      <c r="B1" s="484"/>
      <c r="C1" s="485"/>
      <c r="D1" s="485"/>
      <c r="E1" s="485"/>
      <c r="F1" s="485"/>
      <c r="G1" s="485"/>
      <c r="H1" s="485"/>
      <c r="I1" s="485"/>
      <c r="J1" s="485"/>
      <c r="K1" s="485"/>
      <c r="L1" s="485"/>
      <c r="M1" s="485"/>
      <c r="N1" s="485"/>
      <c r="O1" s="485"/>
      <c r="P1" s="485"/>
      <c r="Q1" s="483" t="s">
        <v>232</v>
      </c>
      <c r="R1" s="483" t="s">
        <v>330</v>
      </c>
    </row>
    <row r="2" spans="1:18" s="58" customFormat="1" ht="14.1" customHeight="1" thickBot="1" x14ac:dyDescent="0.2">
      <c r="A2" s="76" t="s">
        <v>224</v>
      </c>
      <c r="B2" s="486" t="s">
        <v>225</v>
      </c>
      <c r="C2" s="487"/>
      <c r="D2" s="56" t="s">
        <v>226</v>
      </c>
      <c r="E2" s="56" t="s">
        <v>209</v>
      </c>
      <c r="F2" s="56" t="s">
        <v>167</v>
      </c>
      <c r="G2" s="56" t="s">
        <v>168</v>
      </c>
      <c r="H2" s="56" t="s">
        <v>169</v>
      </c>
      <c r="I2" s="56" t="s">
        <v>170</v>
      </c>
      <c r="J2" s="56" t="s">
        <v>227</v>
      </c>
      <c r="K2" s="56" t="s">
        <v>214</v>
      </c>
      <c r="L2" s="56" t="s">
        <v>215</v>
      </c>
      <c r="M2" s="56" t="s">
        <v>216</v>
      </c>
      <c r="N2" s="56" t="s">
        <v>217</v>
      </c>
      <c r="O2" s="56" t="s">
        <v>218</v>
      </c>
      <c r="P2" s="57" t="s">
        <v>146</v>
      </c>
      <c r="Q2" s="483"/>
      <c r="R2" s="483"/>
    </row>
    <row r="3" spans="1:18" s="58" customFormat="1" ht="14.1" customHeight="1" x14ac:dyDescent="0.15">
      <c r="A3" s="471" t="s">
        <v>150</v>
      </c>
      <c r="B3" s="457" t="s">
        <v>222</v>
      </c>
      <c r="C3" s="458"/>
      <c r="D3" s="138"/>
      <c r="E3" s="138"/>
      <c r="F3" s="138"/>
      <c r="G3" s="138"/>
      <c r="H3" s="138"/>
      <c r="I3" s="138"/>
      <c r="J3" s="138"/>
      <c r="K3" s="138"/>
      <c r="L3" s="138"/>
      <c r="M3" s="138"/>
      <c r="N3" s="138"/>
      <c r="O3" s="138"/>
      <c r="P3" s="139">
        <f t="shared" ref="P3:P9" si="0">SUM(D3:O3)</f>
        <v>0</v>
      </c>
      <c r="Q3" s="80"/>
      <c r="R3" s="503"/>
    </row>
    <row r="4" spans="1:18" ht="14.1" customHeight="1" x14ac:dyDescent="0.15">
      <c r="A4" s="472"/>
      <c r="B4" s="474" t="s">
        <v>234</v>
      </c>
      <c r="C4" s="475"/>
      <c r="D4" s="140">
        <v>1</v>
      </c>
      <c r="E4" s="140"/>
      <c r="F4" s="140"/>
      <c r="G4" s="140"/>
      <c r="H4" s="140"/>
      <c r="I4" s="140"/>
      <c r="J4" s="140"/>
      <c r="K4" s="140"/>
      <c r="L4" s="140"/>
      <c r="M4" s="140"/>
      <c r="N4" s="140"/>
      <c r="O4" s="140"/>
      <c r="P4" s="141">
        <f t="shared" si="0"/>
        <v>1</v>
      </c>
      <c r="Q4" s="59"/>
      <c r="R4" s="504"/>
    </row>
    <row r="5" spans="1:18" ht="14.1" customHeight="1" x14ac:dyDescent="0.15">
      <c r="A5" s="472"/>
      <c r="B5" s="474" t="s">
        <v>220</v>
      </c>
      <c r="C5" s="475"/>
      <c r="D5" s="142">
        <v>1</v>
      </c>
      <c r="E5" s="140"/>
      <c r="F5" s="140"/>
      <c r="G5" s="140"/>
      <c r="H5" s="140"/>
      <c r="I5" s="140"/>
      <c r="J5" s="140"/>
      <c r="K5" s="140"/>
      <c r="L5" s="140"/>
      <c r="M5" s="140"/>
      <c r="N5" s="140"/>
      <c r="O5" s="140"/>
      <c r="P5" s="141">
        <f t="shared" si="0"/>
        <v>1</v>
      </c>
      <c r="Q5" s="59"/>
      <c r="R5" s="504"/>
    </row>
    <row r="6" spans="1:18" ht="14.1" customHeight="1" x14ac:dyDescent="0.15">
      <c r="A6" s="472"/>
      <c r="B6" s="60"/>
      <c r="C6" s="77" t="s">
        <v>237</v>
      </c>
      <c r="D6" s="142"/>
      <c r="E6" s="140"/>
      <c r="F6" s="140"/>
      <c r="G6" s="140"/>
      <c r="H6" s="140"/>
      <c r="I6" s="140"/>
      <c r="J6" s="140"/>
      <c r="K6" s="140"/>
      <c r="L6" s="140"/>
      <c r="M6" s="140"/>
      <c r="N6" s="140"/>
      <c r="O6" s="140"/>
      <c r="P6" s="141">
        <f t="shared" si="0"/>
        <v>0</v>
      </c>
      <c r="Q6" s="59"/>
      <c r="R6" s="504"/>
    </row>
    <row r="7" spans="1:18" ht="14.1" customHeight="1" x14ac:dyDescent="0.15">
      <c r="A7" s="472"/>
      <c r="B7" s="476" t="s">
        <v>238</v>
      </c>
      <c r="C7" s="477"/>
      <c r="D7" s="140"/>
      <c r="E7" s="140"/>
      <c r="F7" s="140"/>
      <c r="G7" s="140"/>
      <c r="H7" s="140"/>
      <c r="I7" s="140"/>
      <c r="J7" s="140"/>
      <c r="K7" s="140"/>
      <c r="L7" s="140"/>
      <c r="M7" s="140"/>
      <c r="N7" s="140"/>
      <c r="O7" s="140"/>
      <c r="P7" s="141">
        <f t="shared" si="0"/>
        <v>0</v>
      </c>
      <c r="Q7" s="59"/>
      <c r="R7" s="504"/>
    </row>
    <row r="8" spans="1:18" ht="14.1" customHeight="1" thickBot="1" x14ac:dyDescent="0.2">
      <c r="A8" s="473"/>
      <c r="B8" s="478" t="s">
        <v>235</v>
      </c>
      <c r="C8" s="479"/>
      <c r="D8" s="143"/>
      <c r="E8" s="143"/>
      <c r="F8" s="143"/>
      <c r="G8" s="143"/>
      <c r="H8" s="143"/>
      <c r="I8" s="143"/>
      <c r="J8" s="143"/>
      <c r="K8" s="143"/>
      <c r="L8" s="143"/>
      <c r="M8" s="143"/>
      <c r="N8" s="143"/>
      <c r="O8" s="143"/>
      <c r="P8" s="144">
        <f t="shared" si="0"/>
        <v>0</v>
      </c>
      <c r="Q8" s="59"/>
      <c r="R8" s="505"/>
    </row>
    <row r="9" spans="1:18" s="58" customFormat="1" ht="14.1" customHeight="1" thickTop="1" x14ac:dyDescent="0.15">
      <c r="A9" s="471" t="s">
        <v>241</v>
      </c>
      <c r="B9" s="457" t="s">
        <v>222</v>
      </c>
      <c r="C9" s="458"/>
      <c r="D9" s="138"/>
      <c r="E9" s="138"/>
      <c r="F9" s="138"/>
      <c r="G9" s="138"/>
      <c r="H9" s="138"/>
      <c r="I9" s="138"/>
      <c r="J9" s="138"/>
      <c r="K9" s="138"/>
      <c r="L9" s="138"/>
      <c r="M9" s="138"/>
      <c r="N9" s="138"/>
      <c r="O9" s="138"/>
      <c r="P9" s="139">
        <f t="shared" si="0"/>
        <v>0</v>
      </c>
      <c r="Q9" s="78"/>
      <c r="R9" s="503"/>
    </row>
    <row r="10" spans="1:18" s="58" customFormat="1" ht="14.1" customHeight="1" x14ac:dyDescent="0.15">
      <c r="A10" s="472"/>
      <c r="B10" s="474" t="s">
        <v>219</v>
      </c>
      <c r="C10" s="475"/>
      <c r="D10" s="140"/>
      <c r="E10" s="140"/>
      <c r="F10" s="140"/>
      <c r="G10" s="140"/>
      <c r="H10" s="140"/>
      <c r="I10" s="140"/>
      <c r="J10" s="140"/>
      <c r="K10" s="140"/>
      <c r="L10" s="140"/>
      <c r="M10" s="140"/>
      <c r="N10" s="140"/>
      <c r="O10" s="140"/>
      <c r="P10" s="141">
        <f>SUM(D10:O10)</f>
        <v>0</v>
      </c>
      <c r="Q10" s="78"/>
      <c r="R10" s="504"/>
    </row>
    <row r="11" spans="1:18" s="58" customFormat="1" ht="14.1" customHeight="1" x14ac:dyDescent="0.15">
      <c r="A11" s="472"/>
      <c r="B11" s="474" t="s">
        <v>220</v>
      </c>
      <c r="C11" s="475"/>
      <c r="D11" s="142"/>
      <c r="E11" s="140"/>
      <c r="F11" s="140"/>
      <c r="G11" s="140"/>
      <c r="H11" s="140"/>
      <c r="I11" s="140"/>
      <c r="J11" s="140"/>
      <c r="K11" s="140"/>
      <c r="L11" s="140"/>
      <c r="M11" s="140"/>
      <c r="N11" s="140"/>
      <c r="O11" s="140"/>
      <c r="P11" s="141">
        <f>SUM(D11:O11)</f>
        <v>0</v>
      </c>
      <c r="Q11" s="79"/>
      <c r="R11" s="504"/>
    </row>
    <row r="12" spans="1:18" s="58" customFormat="1" ht="14.1" customHeight="1" x14ac:dyDescent="0.15">
      <c r="A12" s="472"/>
      <c r="B12" s="60"/>
      <c r="C12" s="77" t="s">
        <v>237</v>
      </c>
      <c r="D12" s="142"/>
      <c r="E12" s="140"/>
      <c r="F12" s="140"/>
      <c r="G12" s="140"/>
      <c r="H12" s="140"/>
      <c r="I12" s="140"/>
      <c r="J12" s="140"/>
      <c r="K12" s="140"/>
      <c r="L12" s="140"/>
      <c r="M12" s="140"/>
      <c r="N12" s="140"/>
      <c r="O12" s="140"/>
      <c r="P12" s="141">
        <f>SUM(D12:O12)</f>
        <v>0</v>
      </c>
      <c r="Q12" s="78"/>
      <c r="R12" s="504"/>
    </row>
    <row r="13" spans="1:18" s="58" customFormat="1" ht="14.1" customHeight="1" x14ac:dyDescent="0.15">
      <c r="A13" s="472"/>
      <c r="B13" s="476" t="s">
        <v>200</v>
      </c>
      <c r="C13" s="477"/>
      <c r="D13" s="140"/>
      <c r="E13" s="140"/>
      <c r="F13" s="140"/>
      <c r="G13" s="140"/>
      <c r="H13" s="140"/>
      <c r="I13" s="140"/>
      <c r="J13" s="140"/>
      <c r="K13" s="140"/>
      <c r="L13" s="140"/>
      <c r="M13" s="140"/>
      <c r="N13" s="140"/>
      <c r="O13" s="140"/>
      <c r="P13" s="141">
        <f>SUM(D13:O13)</f>
        <v>0</v>
      </c>
      <c r="Q13" s="78"/>
      <c r="R13" s="504"/>
    </row>
    <row r="14" spans="1:18" s="58" customFormat="1" ht="14.1" customHeight="1" thickBot="1" x14ac:dyDescent="0.2">
      <c r="A14" s="473"/>
      <c r="B14" s="478" t="s">
        <v>190</v>
      </c>
      <c r="C14" s="479"/>
      <c r="D14" s="143"/>
      <c r="E14" s="143"/>
      <c r="F14" s="143"/>
      <c r="G14" s="143"/>
      <c r="H14" s="143"/>
      <c r="I14" s="143"/>
      <c r="J14" s="143"/>
      <c r="K14" s="143"/>
      <c r="L14" s="143"/>
      <c r="M14" s="143"/>
      <c r="N14" s="143"/>
      <c r="O14" s="143"/>
      <c r="P14" s="144">
        <f>SUM(D14:O14)</f>
        <v>0</v>
      </c>
      <c r="Q14" s="78"/>
      <c r="R14" s="505"/>
    </row>
    <row r="15" spans="1:18" ht="14.1" customHeight="1" thickTop="1" x14ac:dyDescent="0.15">
      <c r="A15" s="472" t="s">
        <v>153</v>
      </c>
      <c r="B15" s="476" t="s">
        <v>222</v>
      </c>
      <c r="C15" s="477"/>
      <c r="D15" s="145">
        <v>4</v>
      </c>
      <c r="E15" s="145"/>
      <c r="F15" s="145"/>
      <c r="G15" s="145"/>
      <c r="H15" s="145"/>
      <c r="I15" s="138"/>
      <c r="J15" s="138"/>
      <c r="K15" s="138"/>
      <c r="L15" s="138"/>
      <c r="M15" s="138"/>
      <c r="N15" s="138"/>
      <c r="O15" s="138"/>
      <c r="P15" s="146">
        <f t="shared" ref="P15:P26" si="1">SUM(D15:O15)</f>
        <v>4</v>
      </c>
      <c r="Q15" s="59"/>
      <c r="R15" s="503"/>
    </row>
    <row r="16" spans="1:18" ht="14.1" customHeight="1" x14ac:dyDescent="0.15">
      <c r="A16" s="472"/>
      <c r="B16" s="474" t="s">
        <v>234</v>
      </c>
      <c r="C16" s="475"/>
      <c r="D16" s="140">
        <v>2</v>
      </c>
      <c r="E16" s="140"/>
      <c r="F16" s="140"/>
      <c r="G16" s="140"/>
      <c r="H16" s="140"/>
      <c r="I16" s="140"/>
      <c r="J16" s="140"/>
      <c r="K16" s="140"/>
      <c r="L16" s="140"/>
      <c r="M16" s="140"/>
      <c r="N16" s="140"/>
      <c r="O16" s="140"/>
      <c r="P16" s="141">
        <f t="shared" si="1"/>
        <v>2</v>
      </c>
      <c r="Q16" s="59"/>
      <c r="R16" s="504"/>
    </row>
    <row r="17" spans="1:18" ht="14.1" customHeight="1" x14ac:dyDescent="0.15">
      <c r="A17" s="472"/>
      <c r="B17" s="474" t="s">
        <v>220</v>
      </c>
      <c r="C17" s="475"/>
      <c r="D17" s="142">
        <v>2</v>
      </c>
      <c r="E17" s="140"/>
      <c r="F17" s="140"/>
      <c r="G17" s="140"/>
      <c r="H17" s="140"/>
      <c r="I17" s="140"/>
      <c r="J17" s="140"/>
      <c r="K17" s="140"/>
      <c r="L17" s="140"/>
      <c r="M17" s="140"/>
      <c r="N17" s="140"/>
      <c r="O17" s="140"/>
      <c r="P17" s="141">
        <f t="shared" si="1"/>
        <v>2</v>
      </c>
      <c r="Q17" s="59"/>
      <c r="R17" s="504"/>
    </row>
    <row r="18" spans="1:18" ht="14.1" customHeight="1" x14ac:dyDescent="0.15">
      <c r="A18" s="472"/>
      <c r="B18" s="60"/>
      <c r="C18" s="77" t="s">
        <v>237</v>
      </c>
      <c r="D18" s="142"/>
      <c r="E18" s="140"/>
      <c r="F18" s="140"/>
      <c r="G18" s="140"/>
      <c r="H18" s="140"/>
      <c r="I18" s="140"/>
      <c r="J18" s="140"/>
      <c r="K18" s="140"/>
      <c r="L18" s="140"/>
      <c r="M18" s="140"/>
      <c r="N18" s="140"/>
      <c r="O18" s="140"/>
      <c r="P18" s="141">
        <f t="shared" si="1"/>
        <v>0</v>
      </c>
      <c r="Q18" s="59"/>
      <c r="R18" s="504"/>
    </row>
    <row r="19" spans="1:18" ht="14.1" customHeight="1" x14ac:dyDescent="0.15">
      <c r="A19" s="472"/>
      <c r="B19" s="476" t="s">
        <v>238</v>
      </c>
      <c r="C19" s="477"/>
      <c r="D19" s="140"/>
      <c r="E19" s="140"/>
      <c r="F19" s="140"/>
      <c r="G19" s="140"/>
      <c r="H19" s="140"/>
      <c r="I19" s="140"/>
      <c r="J19" s="140"/>
      <c r="K19" s="140"/>
      <c r="L19" s="140"/>
      <c r="M19" s="140"/>
      <c r="N19" s="140"/>
      <c r="O19" s="140"/>
      <c r="P19" s="141">
        <f t="shared" si="1"/>
        <v>0</v>
      </c>
      <c r="Q19" s="59"/>
      <c r="R19" s="504"/>
    </row>
    <row r="20" spans="1:18" ht="14.1" customHeight="1" thickBot="1" x14ac:dyDescent="0.2">
      <c r="A20" s="473"/>
      <c r="B20" s="478" t="s">
        <v>235</v>
      </c>
      <c r="C20" s="479"/>
      <c r="D20" s="143"/>
      <c r="E20" s="143"/>
      <c r="F20" s="143"/>
      <c r="G20" s="143"/>
      <c r="H20" s="143"/>
      <c r="I20" s="143"/>
      <c r="J20" s="143"/>
      <c r="K20" s="143"/>
      <c r="L20" s="143"/>
      <c r="M20" s="143"/>
      <c r="N20" s="143"/>
      <c r="O20" s="143"/>
      <c r="P20" s="144">
        <f t="shared" si="1"/>
        <v>0</v>
      </c>
      <c r="Q20" s="59"/>
      <c r="R20" s="505"/>
    </row>
    <row r="21" spans="1:18" ht="14.1" customHeight="1" thickTop="1" x14ac:dyDescent="0.15">
      <c r="A21" s="472" t="s">
        <v>160</v>
      </c>
      <c r="B21" s="476" t="s">
        <v>222</v>
      </c>
      <c r="C21" s="477"/>
      <c r="D21" s="145">
        <v>1</v>
      </c>
      <c r="E21" s="145"/>
      <c r="F21" s="145"/>
      <c r="G21" s="145"/>
      <c r="H21" s="145"/>
      <c r="I21" s="138"/>
      <c r="J21" s="138"/>
      <c r="K21" s="138"/>
      <c r="L21" s="138"/>
      <c r="M21" s="138"/>
      <c r="N21" s="138"/>
      <c r="O21" s="138"/>
      <c r="P21" s="146">
        <f t="shared" si="1"/>
        <v>1</v>
      </c>
      <c r="Q21" s="59"/>
      <c r="R21" s="503"/>
    </row>
    <row r="22" spans="1:18" ht="14.1" customHeight="1" x14ac:dyDescent="0.15">
      <c r="A22" s="472"/>
      <c r="B22" s="474" t="s">
        <v>234</v>
      </c>
      <c r="C22" s="475"/>
      <c r="D22" s="140"/>
      <c r="E22" s="140"/>
      <c r="F22" s="140"/>
      <c r="G22" s="140"/>
      <c r="H22" s="140"/>
      <c r="I22" s="140"/>
      <c r="J22" s="140"/>
      <c r="K22" s="140"/>
      <c r="L22" s="140"/>
      <c r="M22" s="140"/>
      <c r="N22" s="140"/>
      <c r="O22" s="140"/>
      <c r="P22" s="141">
        <f t="shared" si="1"/>
        <v>0</v>
      </c>
      <c r="Q22" s="59"/>
      <c r="R22" s="504"/>
    </row>
    <row r="23" spans="1:18" ht="14.1" customHeight="1" x14ac:dyDescent="0.15">
      <c r="A23" s="472"/>
      <c r="B23" s="474" t="s">
        <v>220</v>
      </c>
      <c r="C23" s="475"/>
      <c r="D23" s="142"/>
      <c r="E23" s="140"/>
      <c r="F23" s="140"/>
      <c r="G23" s="140"/>
      <c r="H23" s="140"/>
      <c r="I23" s="140"/>
      <c r="J23" s="140"/>
      <c r="K23" s="140"/>
      <c r="L23" s="140"/>
      <c r="M23" s="140"/>
      <c r="N23" s="140"/>
      <c r="O23" s="140"/>
      <c r="P23" s="141">
        <f t="shared" si="1"/>
        <v>0</v>
      </c>
      <c r="Q23" s="59"/>
      <c r="R23" s="504"/>
    </row>
    <row r="24" spans="1:18" ht="14.1" customHeight="1" x14ac:dyDescent="0.15">
      <c r="A24" s="472"/>
      <c r="B24" s="60"/>
      <c r="C24" s="77" t="s">
        <v>237</v>
      </c>
      <c r="D24" s="142"/>
      <c r="E24" s="140"/>
      <c r="F24" s="140"/>
      <c r="G24" s="140"/>
      <c r="H24" s="140"/>
      <c r="I24" s="140"/>
      <c r="J24" s="140"/>
      <c r="K24" s="140"/>
      <c r="L24" s="140"/>
      <c r="M24" s="140"/>
      <c r="N24" s="140"/>
      <c r="O24" s="140"/>
      <c r="P24" s="141">
        <f t="shared" si="1"/>
        <v>0</v>
      </c>
      <c r="Q24" s="59"/>
      <c r="R24" s="504"/>
    </row>
    <row r="25" spans="1:18" ht="14.1" customHeight="1" x14ac:dyDescent="0.15">
      <c r="A25" s="472"/>
      <c r="B25" s="476" t="s">
        <v>238</v>
      </c>
      <c r="C25" s="477"/>
      <c r="D25" s="140"/>
      <c r="E25" s="140"/>
      <c r="F25" s="140"/>
      <c r="G25" s="140"/>
      <c r="H25" s="140"/>
      <c r="I25" s="140"/>
      <c r="J25" s="140"/>
      <c r="K25" s="140"/>
      <c r="L25" s="140"/>
      <c r="M25" s="140"/>
      <c r="N25" s="140"/>
      <c r="O25" s="140"/>
      <c r="P25" s="141">
        <f t="shared" si="1"/>
        <v>0</v>
      </c>
      <c r="Q25" s="59"/>
      <c r="R25" s="504"/>
    </row>
    <row r="26" spans="1:18" ht="14.1" customHeight="1" thickBot="1" x14ac:dyDescent="0.2">
      <c r="A26" s="473"/>
      <c r="B26" s="478" t="s">
        <v>235</v>
      </c>
      <c r="C26" s="479"/>
      <c r="D26" s="143"/>
      <c r="E26" s="143"/>
      <c r="F26" s="143"/>
      <c r="G26" s="143"/>
      <c r="H26" s="143"/>
      <c r="I26" s="143"/>
      <c r="J26" s="143"/>
      <c r="K26" s="143"/>
      <c r="L26" s="143"/>
      <c r="M26" s="143"/>
      <c r="N26" s="143"/>
      <c r="O26" s="143"/>
      <c r="P26" s="144">
        <f t="shared" si="1"/>
        <v>0</v>
      </c>
      <c r="Q26" s="59"/>
      <c r="R26" s="505"/>
    </row>
    <row r="27" spans="1:18" s="58" customFormat="1" ht="14.1" customHeight="1" thickTop="1" x14ac:dyDescent="0.15">
      <c r="A27" s="471" t="s">
        <v>290</v>
      </c>
      <c r="B27" s="457" t="s">
        <v>222</v>
      </c>
      <c r="C27" s="458"/>
      <c r="D27" s="138"/>
      <c r="E27" s="138"/>
      <c r="F27" s="138"/>
      <c r="G27" s="138"/>
      <c r="H27" s="138"/>
      <c r="I27" s="138"/>
      <c r="J27" s="138"/>
      <c r="K27" s="138"/>
      <c r="L27" s="138"/>
      <c r="M27" s="138"/>
      <c r="N27" s="138"/>
      <c r="O27" s="138"/>
      <c r="P27" s="139">
        <f t="shared" ref="P27:P32" si="2">SUM(D27:O27)</f>
        <v>0</v>
      </c>
      <c r="Q27" s="78"/>
      <c r="R27" s="503"/>
    </row>
    <row r="28" spans="1:18" s="58" customFormat="1" ht="14.1" customHeight="1" x14ac:dyDescent="0.15">
      <c r="A28" s="472"/>
      <c r="B28" s="474" t="s">
        <v>219</v>
      </c>
      <c r="C28" s="475"/>
      <c r="D28" s="140"/>
      <c r="E28" s="140"/>
      <c r="F28" s="140"/>
      <c r="G28" s="140"/>
      <c r="H28" s="140"/>
      <c r="I28" s="140"/>
      <c r="J28" s="140"/>
      <c r="K28" s="140"/>
      <c r="L28" s="140"/>
      <c r="M28" s="140"/>
      <c r="N28" s="140"/>
      <c r="O28" s="140"/>
      <c r="P28" s="141">
        <f t="shared" si="2"/>
        <v>0</v>
      </c>
      <c r="Q28" s="78"/>
      <c r="R28" s="504"/>
    </row>
    <row r="29" spans="1:18" s="58" customFormat="1" ht="14.1" customHeight="1" x14ac:dyDescent="0.15">
      <c r="A29" s="472"/>
      <c r="B29" s="474" t="s">
        <v>220</v>
      </c>
      <c r="C29" s="475"/>
      <c r="D29" s="142"/>
      <c r="E29" s="140"/>
      <c r="F29" s="140"/>
      <c r="G29" s="140"/>
      <c r="H29" s="140"/>
      <c r="I29" s="140"/>
      <c r="J29" s="140"/>
      <c r="K29" s="140"/>
      <c r="L29" s="140"/>
      <c r="M29" s="140"/>
      <c r="N29" s="140"/>
      <c r="O29" s="140"/>
      <c r="P29" s="141">
        <f t="shared" si="2"/>
        <v>0</v>
      </c>
      <c r="Q29" s="78"/>
      <c r="R29" s="504"/>
    </row>
    <row r="30" spans="1:18" s="58" customFormat="1" ht="14.1" customHeight="1" x14ac:dyDescent="0.15">
      <c r="A30" s="472"/>
      <c r="B30" s="60"/>
      <c r="C30" s="208" t="s">
        <v>237</v>
      </c>
      <c r="D30" s="142"/>
      <c r="E30" s="140"/>
      <c r="F30" s="140"/>
      <c r="G30" s="140"/>
      <c r="H30" s="140"/>
      <c r="I30" s="140"/>
      <c r="J30" s="140"/>
      <c r="K30" s="140"/>
      <c r="L30" s="140"/>
      <c r="M30" s="140"/>
      <c r="N30" s="140"/>
      <c r="O30" s="140"/>
      <c r="P30" s="141">
        <f t="shared" si="2"/>
        <v>0</v>
      </c>
      <c r="Q30" s="78"/>
      <c r="R30" s="504"/>
    </row>
    <row r="31" spans="1:18" s="58" customFormat="1" ht="14.1" customHeight="1" x14ac:dyDescent="0.15">
      <c r="A31" s="472"/>
      <c r="B31" s="476" t="s">
        <v>200</v>
      </c>
      <c r="C31" s="477"/>
      <c r="D31" s="140"/>
      <c r="E31" s="140"/>
      <c r="F31" s="140"/>
      <c r="G31" s="140"/>
      <c r="H31" s="140"/>
      <c r="I31" s="140"/>
      <c r="J31" s="140"/>
      <c r="K31" s="140"/>
      <c r="L31" s="140"/>
      <c r="M31" s="140"/>
      <c r="N31" s="140"/>
      <c r="O31" s="140"/>
      <c r="P31" s="141">
        <f t="shared" si="2"/>
        <v>0</v>
      </c>
      <c r="Q31" s="78"/>
      <c r="R31" s="504"/>
    </row>
    <row r="32" spans="1:18" s="58" customFormat="1" ht="14.1" customHeight="1" thickBot="1" x14ac:dyDescent="0.2">
      <c r="A32" s="473"/>
      <c r="B32" s="478" t="s">
        <v>190</v>
      </c>
      <c r="C32" s="479"/>
      <c r="D32" s="143"/>
      <c r="E32" s="143"/>
      <c r="F32" s="143"/>
      <c r="G32" s="143"/>
      <c r="H32" s="143"/>
      <c r="I32" s="143"/>
      <c r="J32" s="143"/>
      <c r="K32" s="143"/>
      <c r="L32" s="143"/>
      <c r="M32" s="143"/>
      <c r="N32" s="143"/>
      <c r="O32" s="143"/>
      <c r="P32" s="144">
        <f t="shared" si="2"/>
        <v>0</v>
      </c>
      <c r="Q32" s="78"/>
      <c r="R32" s="505"/>
    </row>
    <row r="33" spans="1:18" ht="14.1" customHeight="1" thickTop="1" x14ac:dyDescent="0.15">
      <c r="A33" s="480" t="s">
        <v>233</v>
      </c>
      <c r="B33" s="481" t="s">
        <v>222</v>
      </c>
      <c r="C33" s="482"/>
      <c r="D33" s="147"/>
      <c r="E33" s="147"/>
      <c r="F33" s="147"/>
      <c r="G33" s="147"/>
      <c r="H33" s="145"/>
      <c r="I33" s="138"/>
      <c r="J33" s="138"/>
      <c r="K33" s="138"/>
      <c r="L33" s="138"/>
      <c r="M33" s="138"/>
      <c r="N33" s="138"/>
      <c r="O33" s="138"/>
      <c r="P33" s="148">
        <f t="shared" ref="P33:P50" si="3">SUM(D33:O33)</f>
        <v>0</v>
      </c>
      <c r="Q33" s="59"/>
      <c r="R33" s="503"/>
    </row>
    <row r="34" spans="1:18" ht="14.1" customHeight="1" x14ac:dyDescent="0.15">
      <c r="A34" s="472"/>
      <c r="B34" s="474" t="s">
        <v>234</v>
      </c>
      <c r="C34" s="475"/>
      <c r="D34" s="140"/>
      <c r="E34" s="140"/>
      <c r="F34" s="140"/>
      <c r="G34" s="140"/>
      <c r="H34" s="140"/>
      <c r="I34" s="140"/>
      <c r="J34" s="140"/>
      <c r="K34" s="140"/>
      <c r="L34" s="140"/>
      <c r="M34" s="140"/>
      <c r="N34" s="140"/>
      <c r="O34" s="140"/>
      <c r="P34" s="141">
        <f t="shared" si="3"/>
        <v>0</v>
      </c>
      <c r="Q34" s="59"/>
      <c r="R34" s="504"/>
    </row>
    <row r="35" spans="1:18" ht="14.1" customHeight="1" x14ac:dyDescent="0.15">
      <c r="A35" s="472"/>
      <c r="B35" s="474" t="s">
        <v>220</v>
      </c>
      <c r="C35" s="475"/>
      <c r="D35" s="142"/>
      <c r="E35" s="140"/>
      <c r="F35" s="140"/>
      <c r="G35" s="140"/>
      <c r="H35" s="140"/>
      <c r="I35" s="140"/>
      <c r="J35" s="140"/>
      <c r="K35" s="140"/>
      <c r="L35" s="140"/>
      <c r="M35" s="140"/>
      <c r="N35" s="140"/>
      <c r="O35" s="140"/>
      <c r="P35" s="141">
        <f t="shared" si="3"/>
        <v>0</v>
      </c>
      <c r="Q35" s="59"/>
      <c r="R35" s="504"/>
    </row>
    <row r="36" spans="1:18" ht="14.1" customHeight="1" x14ac:dyDescent="0.15">
      <c r="A36" s="472"/>
      <c r="B36" s="60"/>
      <c r="C36" s="77" t="s">
        <v>237</v>
      </c>
      <c r="D36" s="142"/>
      <c r="E36" s="140"/>
      <c r="F36" s="140"/>
      <c r="G36" s="140"/>
      <c r="H36" s="140"/>
      <c r="I36" s="140"/>
      <c r="J36" s="140"/>
      <c r="K36" s="140"/>
      <c r="L36" s="140"/>
      <c r="M36" s="140"/>
      <c r="N36" s="140"/>
      <c r="O36" s="140"/>
      <c r="P36" s="141">
        <f t="shared" si="3"/>
        <v>0</v>
      </c>
      <c r="Q36" s="59"/>
      <c r="R36" s="504"/>
    </row>
    <row r="37" spans="1:18" ht="14.1" customHeight="1" x14ac:dyDescent="0.15">
      <c r="A37" s="472"/>
      <c r="B37" s="476" t="s">
        <v>238</v>
      </c>
      <c r="C37" s="477"/>
      <c r="D37" s="140"/>
      <c r="E37" s="140"/>
      <c r="F37" s="140"/>
      <c r="G37" s="140"/>
      <c r="H37" s="140"/>
      <c r="I37" s="140"/>
      <c r="J37" s="140"/>
      <c r="K37" s="140"/>
      <c r="L37" s="140"/>
      <c r="M37" s="140"/>
      <c r="N37" s="140"/>
      <c r="O37" s="140"/>
      <c r="P37" s="141">
        <f t="shared" si="3"/>
        <v>0</v>
      </c>
      <c r="Q37" s="59"/>
      <c r="R37" s="504"/>
    </row>
    <row r="38" spans="1:18" ht="14.1" customHeight="1" thickBot="1" x14ac:dyDescent="0.2">
      <c r="A38" s="473"/>
      <c r="B38" s="478" t="s">
        <v>235</v>
      </c>
      <c r="C38" s="479"/>
      <c r="D38" s="143"/>
      <c r="E38" s="143"/>
      <c r="F38" s="143"/>
      <c r="G38" s="143"/>
      <c r="H38" s="143"/>
      <c r="I38" s="143"/>
      <c r="J38" s="143"/>
      <c r="K38" s="143"/>
      <c r="L38" s="143"/>
      <c r="M38" s="143"/>
      <c r="N38" s="143"/>
      <c r="O38" s="143"/>
      <c r="P38" s="144">
        <f t="shared" si="3"/>
        <v>0</v>
      </c>
      <c r="Q38" s="59"/>
      <c r="R38" s="505"/>
    </row>
    <row r="39" spans="1:18" ht="14.1" customHeight="1" thickTop="1" x14ac:dyDescent="0.15">
      <c r="A39" s="480" t="s">
        <v>240</v>
      </c>
      <c r="B39" s="481" t="s">
        <v>222</v>
      </c>
      <c r="C39" s="482"/>
      <c r="D39" s="147"/>
      <c r="E39" s="147"/>
      <c r="F39" s="147"/>
      <c r="G39" s="147"/>
      <c r="H39" s="145"/>
      <c r="I39" s="138"/>
      <c r="J39" s="138"/>
      <c r="K39" s="138"/>
      <c r="L39" s="138"/>
      <c r="M39" s="138"/>
      <c r="N39" s="138"/>
      <c r="O39" s="138"/>
      <c r="P39" s="148">
        <f t="shared" si="3"/>
        <v>0</v>
      </c>
      <c r="Q39" s="59"/>
      <c r="R39" s="503"/>
    </row>
    <row r="40" spans="1:18" ht="14.1" customHeight="1" x14ac:dyDescent="0.15">
      <c r="A40" s="472"/>
      <c r="B40" s="474" t="s">
        <v>219</v>
      </c>
      <c r="C40" s="475"/>
      <c r="D40" s="140"/>
      <c r="E40" s="140"/>
      <c r="F40" s="140"/>
      <c r="G40" s="140"/>
      <c r="H40" s="257"/>
      <c r="I40" s="140"/>
      <c r="J40" s="140"/>
      <c r="K40" s="140"/>
      <c r="L40" s="140"/>
      <c r="M40" s="140"/>
      <c r="N40" s="140"/>
      <c r="O40" s="140"/>
      <c r="P40" s="141">
        <f t="shared" si="3"/>
        <v>0</v>
      </c>
      <c r="Q40" s="59"/>
      <c r="R40" s="504"/>
    </row>
    <row r="41" spans="1:18" ht="14.1" customHeight="1" x14ac:dyDescent="0.15">
      <c r="A41" s="472"/>
      <c r="B41" s="474" t="s">
        <v>220</v>
      </c>
      <c r="C41" s="475"/>
      <c r="D41" s="142"/>
      <c r="E41" s="140"/>
      <c r="F41" s="140"/>
      <c r="G41" s="140"/>
      <c r="H41" s="257"/>
      <c r="I41" s="140"/>
      <c r="J41" s="140"/>
      <c r="K41" s="140"/>
      <c r="L41" s="140"/>
      <c r="M41" s="140"/>
      <c r="N41" s="140"/>
      <c r="O41" s="140"/>
      <c r="P41" s="141">
        <f t="shared" si="3"/>
        <v>0</v>
      </c>
      <c r="Q41" s="59"/>
      <c r="R41" s="504"/>
    </row>
    <row r="42" spans="1:18" ht="14.1" customHeight="1" x14ac:dyDescent="0.15">
      <c r="A42" s="472"/>
      <c r="B42" s="60"/>
      <c r="C42" s="77" t="s">
        <v>237</v>
      </c>
      <c r="D42" s="142"/>
      <c r="E42" s="140"/>
      <c r="F42" s="140"/>
      <c r="G42" s="140"/>
      <c r="H42" s="140"/>
      <c r="I42" s="140"/>
      <c r="J42" s="140"/>
      <c r="K42" s="140"/>
      <c r="L42" s="140"/>
      <c r="M42" s="140"/>
      <c r="N42" s="140"/>
      <c r="O42" s="140"/>
      <c r="P42" s="141">
        <f t="shared" si="3"/>
        <v>0</v>
      </c>
      <c r="Q42" s="59"/>
      <c r="R42" s="504"/>
    </row>
    <row r="43" spans="1:18" ht="14.1" customHeight="1" x14ac:dyDescent="0.15">
      <c r="A43" s="472"/>
      <c r="B43" s="476" t="s">
        <v>200</v>
      </c>
      <c r="C43" s="477"/>
      <c r="D43" s="140"/>
      <c r="E43" s="140"/>
      <c r="F43" s="140"/>
      <c r="G43" s="140"/>
      <c r="H43" s="140"/>
      <c r="I43" s="140"/>
      <c r="J43" s="140"/>
      <c r="K43" s="140"/>
      <c r="L43" s="140"/>
      <c r="M43" s="140"/>
      <c r="N43" s="140"/>
      <c r="O43" s="140"/>
      <c r="P43" s="141">
        <f t="shared" si="3"/>
        <v>0</v>
      </c>
      <c r="Q43" s="59"/>
      <c r="R43" s="504"/>
    </row>
    <row r="44" spans="1:18" ht="14.1" customHeight="1" thickBot="1" x14ac:dyDescent="0.2">
      <c r="A44" s="473"/>
      <c r="B44" s="478" t="s">
        <v>190</v>
      </c>
      <c r="C44" s="479"/>
      <c r="D44" s="143"/>
      <c r="E44" s="143"/>
      <c r="F44" s="143"/>
      <c r="G44" s="143"/>
      <c r="H44" s="143"/>
      <c r="I44" s="143"/>
      <c r="J44" s="143"/>
      <c r="K44" s="143"/>
      <c r="L44" s="143"/>
      <c r="M44" s="143"/>
      <c r="N44" s="143"/>
      <c r="O44" s="143"/>
      <c r="P44" s="144">
        <f t="shared" si="3"/>
        <v>0</v>
      </c>
      <c r="Q44" s="59"/>
      <c r="R44" s="505"/>
    </row>
    <row r="45" spans="1:18" ht="14.1" customHeight="1" thickTop="1" x14ac:dyDescent="0.15">
      <c r="A45" s="472" t="s">
        <v>151</v>
      </c>
      <c r="B45" s="476" t="s">
        <v>222</v>
      </c>
      <c r="C45" s="477"/>
      <c r="D45" s="145">
        <v>0</v>
      </c>
      <c r="E45" s="145"/>
      <c r="F45" s="145"/>
      <c r="G45" s="145"/>
      <c r="H45" s="145"/>
      <c r="I45" s="138"/>
      <c r="J45" s="138"/>
      <c r="K45" s="138"/>
      <c r="L45" s="138"/>
      <c r="M45" s="138"/>
      <c r="N45" s="138"/>
      <c r="O45" s="138"/>
      <c r="P45" s="146">
        <f t="shared" si="3"/>
        <v>0</v>
      </c>
      <c r="Q45" s="59"/>
      <c r="R45" s="503"/>
    </row>
    <row r="46" spans="1:18" ht="14.1" customHeight="1" x14ac:dyDescent="0.15">
      <c r="A46" s="472"/>
      <c r="B46" s="474" t="s">
        <v>234</v>
      </c>
      <c r="C46" s="475"/>
      <c r="D46" s="140"/>
      <c r="E46" s="140"/>
      <c r="F46" s="140"/>
      <c r="G46" s="140"/>
      <c r="H46" s="140"/>
      <c r="I46" s="140"/>
      <c r="J46" s="140"/>
      <c r="K46" s="140"/>
      <c r="L46" s="140"/>
      <c r="M46" s="140"/>
      <c r="N46" s="140"/>
      <c r="O46" s="140"/>
      <c r="P46" s="141">
        <f t="shared" si="3"/>
        <v>0</v>
      </c>
      <c r="Q46" s="59"/>
      <c r="R46" s="504"/>
    </row>
    <row r="47" spans="1:18" ht="14.1" customHeight="1" x14ac:dyDescent="0.15">
      <c r="A47" s="472"/>
      <c r="B47" s="474" t="s">
        <v>220</v>
      </c>
      <c r="C47" s="475"/>
      <c r="D47" s="142"/>
      <c r="E47" s="140"/>
      <c r="F47" s="140"/>
      <c r="G47" s="140"/>
      <c r="H47" s="140"/>
      <c r="I47" s="140"/>
      <c r="J47" s="140"/>
      <c r="K47" s="140"/>
      <c r="L47" s="140"/>
      <c r="M47" s="140"/>
      <c r="N47" s="140"/>
      <c r="O47" s="140"/>
      <c r="P47" s="141">
        <f t="shared" si="3"/>
        <v>0</v>
      </c>
      <c r="Q47" s="59"/>
      <c r="R47" s="504"/>
    </row>
    <row r="48" spans="1:18" ht="14.1" customHeight="1" x14ac:dyDescent="0.15">
      <c r="A48" s="472"/>
      <c r="B48" s="60"/>
      <c r="C48" s="77" t="s">
        <v>237</v>
      </c>
      <c r="D48" s="142"/>
      <c r="E48" s="140"/>
      <c r="F48" s="257"/>
      <c r="G48" s="257"/>
      <c r="H48" s="140"/>
      <c r="I48" s="140"/>
      <c r="J48" s="140"/>
      <c r="K48" s="140"/>
      <c r="L48" s="140"/>
      <c r="M48" s="140"/>
      <c r="N48" s="140"/>
      <c r="O48" s="140"/>
      <c r="P48" s="141">
        <f t="shared" si="3"/>
        <v>0</v>
      </c>
      <c r="Q48" s="59"/>
      <c r="R48" s="504"/>
    </row>
    <row r="49" spans="1:18" ht="14.1" customHeight="1" x14ac:dyDescent="0.15">
      <c r="A49" s="472"/>
      <c r="B49" s="476" t="s">
        <v>238</v>
      </c>
      <c r="C49" s="477"/>
      <c r="D49" s="140"/>
      <c r="E49" s="140"/>
      <c r="F49" s="140"/>
      <c r="G49" s="140"/>
      <c r="H49" s="140"/>
      <c r="I49" s="140"/>
      <c r="J49" s="140"/>
      <c r="K49" s="140"/>
      <c r="L49" s="140"/>
      <c r="M49" s="140"/>
      <c r="N49" s="140"/>
      <c r="O49" s="140"/>
      <c r="P49" s="141">
        <f t="shared" si="3"/>
        <v>0</v>
      </c>
      <c r="Q49" s="59"/>
      <c r="R49" s="504"/>
    </row>
    <row r="50" spans="1:18" ht="14.1" customHeight="1" thickBot="1" x14ac:dyDescent="0.2">
      <c r="A50" s="473"/>
      <c r="B50" s="478" t="s">
        <v>235</v>
      </c>
      <c r="C50" s="479"/>
      <c r="D50" s="143"/>
      <c r="E50" s="143"/>
      <c r="F50" s="143"/>
      <c r="G50" s="143"/>
      <c r="H50" s="143"/>
      <c r="I50" s="143"/>
      <c r="J50" s="143"/>
      <c r="K50" s="143"/>
      <c r="L50" s="143"/>
      <c r="M50" s="143"/>
      <c r="N50" s="143"/>
      <c r="O50" s="143"/>
      <c r="P50" s="144">
        <f t="shared" si="3"/>
        <v>0</v>
      </c>
      <c r="Q50" s="59"/>
      <c r="R50" s="505"/>
    </row>
    <row r="51" spans="1:18" s="58" customFormat="1" ht="14.1" customHeight="1" thickTop="1" x14ac:dyDescent="0.15">
      <c r="A51" s="471" t="s">
        <v>248</v>
      </c>
      <c r="B51" s="457" t="s">
        <v>222</v>
      </c>
      <c r="C51" s="458"/>
      <c r="D51" s="138"/>
      <c r="E51" s="138"/>
      <c r="F51" s="138"/>
      <c r="G51" s="138"/>
      <c r="H51" s="138"/>
      <c r="I51" s="138"/>
      <c r="J51" s="138"/>
      <c r="K51" s="138"/>
      <c r="L51" s="138"/>
      <c r="M51" s="138"/>
      <c r="N51" s="138"/>
      <c r="O51" s="138"/>
      <c r="P51" s="139">
        <f t="shared" ref="P51:P56" si="4">SUM(D51:O51)</f>
        <v>0</v>
      </c>
      <c r="Q51" s="78"/>
      <c r="R51" s="503"/>
    </row>
    <row r="52" spans="1:18" s="58" customFormat="1" ht="14.1" customHeight="1" x14ac:dyDescent="0.15">
      <c r="A52" s="472"/>
      <c r="B52" s="474" t="s">
        <v>219</v>
      </c>
      <c r="C52" s="475"/>
      <c r="D52" s="140"/>
      <c r="E52" s="140"/>
      <c r="F52" s="140"/>
      <c r="G52" s="140"/>
      <c r="H52" s="140"/>
      <c r="I52" s="140"/>
      <c r="J52" s="140"/>
      <c r="K52" s="140"/>
      <c r="L52" s="140"/>
      <c r="M52" s="140"/>
      <c r="N52" s="140"/>
      <c r="O52" s="140"/>
      <c r="P52" s="141">
        <f t="shared" si="4"/>
        <v>0</v>
      </c>
      <c r="Q52" s="78"/>
      <c r="R52" s="504"/>
    </row>
    <row r="53" spans="1:18" s="58" customFormat="1" ht="14.1" customHeight="1" x14ac:dyDescent="0.15">
      <c r="A53" s="472"/>
      <c r="B53" s="474" t="s">
        <v>220</v>
      </c>
      <c r="C53" s="475"/>
      <c r="D53" s="142"/>
      <c r="E53" s="140"/>
      <c r="F53" s="140"/>
      <c r="G53" s="140"/>
      <c r="H53" s="140"/>
      <c r="I53" s="140"/>
      <c r="J53" s="140"/>
      <c r="K53" s="140"/>
      <c r="L53" s="140"/>
      <c r="M53" s="140"/>
      <c r="N53" s="140"/>
      <c r="O53" s="140"/>
      <c r="P53" s="141">
        <f t="shared" si="4"/>
        <v>0</v>
      </c>
      <c r="Q53" s="78"/>
      <c r="R53" s="504"/>
    </row>
    <row r="54" spans="1:18" s="58" customFormat="1" ht="14.1" customHeight="1" x14ac:dyDescent="0.15">
      <c r="A54" s="472"/>
      <c r="B54" s="60"/>
      <c r="C54" s="77" t="s">
        <v>237</v>
      </c>
      <c r="D54" s="142"/>
      <c r="E54" s="140"/>
      <c r="F54" s="140"/>
      <c r="G54" s="140"/>
      <c r="H54" s="140"/>
      <c r="I54" s="140"/>
      <c r="J54" s="140"/>
      <c r="K54" s="140"/>
      <c r="L54" s="140"/>
      <c r="M54" s="140"/>
      <c r="N54" s="140"/>
      <c r="O54" s="140"/>
      <c r="P54" s="141">
        <f t="shared" si="4"/>
        <v>0</v>
      </c>
      <c r="Q54" s="78"/>
      <c r="R54" s="504"/>
    </row>
    <row r="55" spans="1:18" s="58" customFormat="1" ht="14.1" customHeight="1" x14ac:dyDescent="0.15">
      <c r="A55" s="472"/>
      <c r="B55" s="476" t="s">
        <v>200</v>
      </c>
      <c r="C55" s="477"/>
      <c r="D55" s="140"/>
      <c r="E55" s="140"/>
      <c r="F55" s="140"/>
      <c r="G55" s="140"/>
      <c r="H55" s="140"/>
      <c r="I55" s="140"/>
      <c r="J55" s="140"/>
      <c r="K55" s="140"/>
      <c r="L55" s="140"/>
      <c r="M55" s="140"/>
      <c r="N55" s="140"/>
      <c r="O55" s="140"/>
      <c r="P55" s="141">
        <f t="shared" si="4"/>
        <v>0</v>
      </c>
      <c r="Q55" s="78"/>
      <c r="R55" s="504"/>
    </row>
    <row r="56" spans="1:18" s="58" customFormat="1" ht="14.1" customHeight="1" thickBot="1" x14ac:dyDescent="0.2">
      <c r="A56" s="473"/>
      <c r="B56" s="478" t="s">
        <v>190</v>
      </c>
      <c r="C56" s="479"/>
      <c r="D56" s="143"/>
      <c r="E56" s="143"/>
      <c r="F56" s="143"/>
      <c r="G56" s="143"/>
      <c r="H56" s="143"/>
      <c r="I56" s="143"/>
      <c r="J56" s="143"/>
      <c r="K56" s="143"/>
      <c r="L56" s="143"/>
      <c r="M56" s="143"/>
      <c r="N56" s="143"/>
      <c r="O56" s="143"/>
      <c r="P56" s="144">
        <f t="shared" si="4"/>
        <v>0</v>
      </c>
      <c r="Q56" s="78"/>
      <c r="R56" s="505"/>
    </row>
    <row r="57" spans="1:18" ht="14.1" customHeight="1" thickTop="1" x14ac:dyDescent="0.15">
      <c r="A57" s="499" t="s">
        <v>161</v>
      </c>
      <c r="B57" s="491" t="s">
        <v>222</v>
      </c>
      <c r="C57" s="492"/>
      <c r="D57" s="149">
        <f>D3+D9+D15+D21+D27+D33+D39+D45+D51</f>
        <v>5</v>
      </c>
      <c r="E57" s="149">
        <f t="shared" ref="E57:P57" si="5">E3+E9+E15+E21+E27+E33+E39+E45+E51</f>
        <v>0</v>
      </c>
      <c r="F57" s="149">
        <f t="shared" si="5"/>
        <v>0</v>
      </c>
      <c r="G57" s="149">
        <f t="shared" si="5"/>
        <v>0</v>
      </c>
      <c r="H57" s="149">
        <f t="shared" si="5"/>
        <v>0</v>
      </c>
      <c r="I57" s="149">
        <f t="shared" si="5"/>
        <v>0</v>
      </c>
      <c r="J57" s="149">
        <f t="shared" si="5"/>
        <v>0</v>
      </c>
      <c r="K57" s="149">
        <f t="shared" si="5"/>
        <v>0</v>
      </c>
      <c r="L57" s="149">
        <f t="shared" si="5"/>
        <v>0</v>
      </c>
      <c r="M57" s="149">
        <f t="shared" si="5"/>
        <v>0</v>
      </c>
      <c r="N57" s="149">
        <f t="shared" si="5"/>
        <v>0</v>
      </c>
      <c r="O57" s="149">
        <f t="shared" si="5"/>
        <v>0</v>
      </c>
      <c r="P57" s="150">
        <f t="shared" si="5"/>
        <v>5</v>
      </c>
      <c r="Q57" s="59"/>
      <c r="R57" s="503"/>
    </row>
    <row r="58" spans="1:18" ht="14.1" customHeight="1" x14ac:dyDescent="0.15">
      <c r="A58" s="499"/>
      <c r="B58" s="493" t="s">
        <v>234</v>
      </c>
      <c r="C58" s="494"/>
      <c r="D58" s="151">
        <f t="shared" ref="D58:P58" si="6">D4+D10+D16+D22+D28+D34+D40+D46+D52</f>
        <v>3</v>
      </c>
      <c r="E58" s="151">
        <f t="shared" si="6"/>
        <v>0</v>
      </c>
      <c r="F58" s="151">
        <f t="shared" si="6"/>
        <v>0</v>
      </c>
      <c r="G58" s="151">
        <f t="shared" si="6"/>
        <v>0</v>
      </c>
      <c r="H58" s="151">
        <f t="shared" si="6"/>
        <v>0</v>
      </c>
      <c r="I58" s="151">
        <f t="shared" si="6"/>
        <v>0</v>
      </c>
      <c r="J58" s="151">
        <f t="shared" si="6"/>
        <v>0</v>
      </c>
      <c r="K58" s="151">
        <f t="shared" si="6"/>
        <v>0</v>
      </c>
      <c r="L58" s="151">
        <f t="shared" si="6"/>
        <v>0</v>
      </c>
      <c r="M58" s="151">
        <f t="shared" si="6"/>
        <v>0</v>
      </c>
      <c r="N58" s="151">
        <f t="shared" si="6"/>
        <v>0</v>
      </c>
      <c r="O58" s="151">
        <f t="shared" si="6"/>
        <v>0</v>
      </c>
      <c r="P58" s="150">
        <f t="shared" si="6"/>
        <v>3</v>
      </c>
      <c r="Q58" s="59"/>
      <c r="R58" s="504"/>
    </row>
    <row r="59" spans="1:18" ht="14.1" customHeight="1" x14ac:dyDescent="0.15">
      <c r="A59" s="499"/>
      <c r="B59" s="493" t="s">
        <v>220</v>
      </c>
      <c r="C59" s="494"/>
      <c r="D59" s="151">
        <f t="shared" ref="D59:P59" si="7">D5+D11+D17+D23+D29+D35+D41+D47+D53</f>
        <v>3</v>
      </c>
      <c r="E59" s="151">
        <f t="shared" si="7"/>
        <v>0</v>
      </c>
      <c r="F59" s="151">
        <f t="shared" si="7"/>
        <v>0</v>
      </c>
      <c r="G59" s="151">
        <f t="shared" si="7"/>
        <v>0</v>
      </c>
      <c r="H59" s="151">
        <f t="shared" si="7"/>
        <v>0</v>
      </c>
      <c r="I59" s="151">
        <f t="shared" si="7"/>
        <v>0</v>
      </c>
      <c r="J59" s="151">
        <f t="shared" si="7"/>
        <v>0</v>
      </c>
      <c r="K59" s="151">
        <f t="shared" si="7"/>
        <v>0</v>
      </c>
      <c r="L59" s="151">
        <f t="shared" si="7"/>
        <v>0</v>
      </c>
      <c r="M59" s="151">
        <f t="shared" si="7"/>
        <v>0</v>
      </c>
      <c r="N59" s="151">
        <f t="shared" si="7"/>
        <v>0</v>
      </c>
      <c r="O59" s="151">
        <f t="shared" si="7"/>
        <v>0</v>
      </c>
      <c r="P59" s="150">
        <f t="shared" si="7"/>
        <v>3</v>
      </c>
      <c r="Q59" s="81">
        <f>SUM(Q5,Q17,Q23,Q47,Q35,Q41,Q11,Q53)</f>
        <v>0</v>
      </c>
      <c r="R59" s="504"/>
    </row>
    <row r="60" spans="1:18" ht="14.1" customHeight="1" x14ac:dyDescent="0.15">
      <c r="A60" s="499"/>
      <c r="B60" s="62"/>
      <c r="C60" s="63" t="s">
        <v>237</v>
      </c>
      <c r="D60" s="151">
        <f t="shared" ref="D60:P60" si="8">D6+D12+D18+D24+D30+D36+D42+D48+D54</f>
        <v>0</v>
      </c>
      <c r="E60" s="151">
        <f t="shared" si="8"/>
        <v>0</v>
      </c>
      <c r="F60" s="151">
        <f t="shared" si="8"/>
        <v>0</v>
      </c>
      <c r="G60" s="151">
        <f t="shared" si="8"/>
        <v>0</v>
      </c>
      <c r="H60" s="151">
        <f t="shared" si="8"/>
        <v>0</v>
      </c>
      <c r="I60" s="151">
        <f t="shared" si="8"/>
        <v>0</v>
      </c>
      <c r="J60" s="151">
        <f t="shared" si="8"/>
        <v>0</v>
      </c>
      <c r="K60" s="151">
        <f t="shared" si="8"/>
        <v>0</v>
      </c>
      <c r="L60" s="151">
        <f t="shared" si="8"/>
        <v>0</v>
      </c>
      <c r="M60" s="151">
        <f t="shared" si="8"/>
        <v>0</v>
      </c>
      <c r="N60" s="151">
        <f t="shared" si="8"/>
        <v>0</v>
      </c>
      <c r="O60" s="151">
        <f t="shared" si="8"/>
        <v>0</v>
      </c>
      <c r="P60" s="150">
        <f t="shared" si="8"/>
        <v>0</v>
      </c>
      <c r="Q60" s="59"/>
      <c r="R60" s="504"/>
    </row>
    <row r="61" spans="1:18" ht="14.1" customHeight="1" x14ac:dyDescent="0.15">
      <c r="A61" s="499"/>
      <c r="B61" s="491" t="s">
        <v>238</v>
      </c>
      <c r="C61" s="492"/>
      <c r="D61" s="151">
        <f t="shared" ref="D61:P61" si="9">D7+D13+D19+D25+D31+D37+D43+D49+D55</f>
        <v>0</v>
      </c>
      <c r="E61" s="151">
        <f t="shared" si="9"/>
        <v>0</v>
      </c>
      <c r="F61" s="151">
        <f t="shared" si="9"/>
        <v>0</v>
      </c>
      <c r="G61" s="151">
        <f t="shared" si="9"/>
        <v>0</v>
      </c>
      <c r="H61" s="151">
        <f t="shared" si="9"/>
        <v>0</v>
      </c>
      <c r="I61" s="151">
        <f t="shared" si="9"/>
        <v>0</v>
      </c>
      <c r="J61" s="151">
        <f t="shared" si="9"/>
        <v>0</v>
      </c>
      <c r="K61" s="151">
        <f t="shared" si="9"/>
        <v>0</v>
      </c>
      <c r="L61" s="151">
        <f t="shared" si="9"/>
        <v>0</v>
      </c>
      <c r="M61" s="151">
        <f t="shared" si="9"/>
        <v>0</v>
      </c>
      <c r="N61" s="151">
        <f t="shared" si="9"/>
        <v>0</v>
      </c>
      <c r="O61" s="151">
        <f t="shared" si="9"/>
        <v>0</v>
      </c>
      <c r="P61" s="150">
        <f t="shared" si="9"/>
        <v>0</v>
      </c>
      <c r="Q61" s="59"/>
      <c r="R61" s="504"/>
    </row>
    <row r="62" spans="1:18" ht="14.1" customHeight="1" thickBot="1" x14ac:dyDescent="0.2">
      <c r="A62" s="500"/>
      <c r="B62" s="488" t="s">
        <v>235</v>
      </c>
      <c r="C62" s="489"/>
      <c r="D62" s="152">
        <f t="shared" ref="D62:P62" si="10">D8+D14+D20+D26+D32+D38+D44+D50+D56</f>
        <v>0</v>
      </c>
      <c r="E62" s="152">
        <f t="shared" si="10"/>
        <v>0</v>
      </c>
      <c r="F62" s="152">
        <f t="shared" si="10"/>
        <v>0</v>
      </c>
      <c r="G62" s="152">
        <f t="shared" si="10"/>
        <v>0</v>
      </c>
      <c r="H62" s="152">
        <f t="shared" si="10"/>
        <v>0</v>
      </c>
      <c r="I62" s="152">
        <f t="shared" si="10"/>
        <v>0</v>
      </c>
      <c r="J62" s="152">
        <f t="shared" si="10"/>
        <v>0</v>
      </c>
      <c r="K62" s="152">
        <f t="shared" si="10"/>
        <v>0</v>
      </c>
      <c r="L62" s="152">
        <f t="shared" si="10"/>
        <v>0</v>
      </c>
      <c r="M62" s="152">
        <f t="shared" si="10"/>
        <v>0</v>
      </c>
      <c r="N62" s="152">
        <f t="shared" si="10"/>
        <v>0</v>
      </c>
      <c r="O62" s="152">
        <f t="shared" si="10"/>
        <v>0</v>
      </c>
      <c r="P62" s="150">
        <f t="shared" si="10"/>
        <v>0</v>
      </c>
      <c r="Q62" s="59"/>
      <c r="R62" s="505"/>
    </row>
    <row r="63" spans="1:18" ht="14.1" customHeight="1" x14ac:dyDescent="0.15">
      <c r="A63" s="471" t="s">
        <v>162</v>
      </c>
      <c r="B63" s="457" t="s">
        <v>222</v>
      </c>
      <c r="C63" s="458"/>
      <c r="D63" s="138">
        <v>10</v>
      </c>
      <c r="E63" s="138"/>
      <c r="F63" s="138"/>
      <c r="G63" s="138"/>
      <c r="H63" s="138"/>
      <c r="I63" s="138"/>
      <c r="J63" s="138"/>
      <c r="K63" s="138"/>
      <c r="L63" s="138"/>
      <c r="M63" s="138"/>
      <c r="N63" s="138"/>
      <c r="O63" s="138"/>
      <c r="P63" s="139">
        <f t="shared" ref="P63:P146" si="11">SUM(D63:O63)</f>
        <v>10</v>
      </c>
      <c r="Q63" s="59"/>
      <c r="R63" s="503"/>
    </row>
    <row r="64" spans="1:18" ht="14.1" customHeight="1" x14ac:dyDescent="0.15">
      <c r="A64" s="472"/>
      <c r="B64" s="474" t="s">
        <v>234</v>
      </c>
      <c r="C64" s="475"/>
      <c r="D64" s="140"/>
      <c r="E64" s="140"/>
      <c r="F64" s="140"/>
      <c r="G64" s="140"/>
      <c r="H64" s="258"/>
      <c r="I64" s="140"/>
      <c r="J64" s="140"/>
      <c r="K64" s="140"/>
      <c r="L64" s="140"/>
      <c r="M64" s="140"/>
      <c r="N64" s="140"/>
      <c r="O64" s="140"/>
      <c r="P64" s="141">
        <f t="shared" si="11"/>
        <v>0</v>
      </c>
      <c r="Q64" s="59"/>
      <c r="R64" s="504"/>
    </row>
    <row r="65" spans="1:18" ht="14.1" customHeight="1" x14ac:dyDescent="0.15">
      <c r="A65" s="472"/>
      <c r="B65" s="474" t="s">
        <v>220</v>
      </c>
      <c r="C65" s="475"/>
      <c r="D65" s="142"/>
      <c r="E65" s="140"/>
      <c r="F65" s="140"/>
      <c r="G65" s="140"/>
      <c r="H65" s="258"/>
      <c r="I65" s="140"/>
      <c r="J65" s="140"/>
      <c r="K65" s="140"/>
      <c r="L65" s="140"/>
      <c r="M65" s="140"/>
      <c r="N65" s="140"/>
      <c r="O65" s="140"/>
      <c r="P65" s="141">
        <f t="shared" si="11"/>
        <v>0</v>
      </c>
      <c r="Q65" s="59"/>
      <c r="R65" s="504"/>
    </row>
    <row r="66" spans="1:18" ht="14.1" customHeight="1" x14ac:dyDescent="0.15">
      <c r="A66" s="472"/>
      <c r="B66" s="60"/>
      <c r="C66" s="77" t="s">
        <v>237</v>
      </c>
      <c r="D66" s="142"/>
      <c r="E66" s="140"/>
      <c r="F66" s="140"/>
      <c r="G66" s="140"/>
      <c r="H66" s="140"/>
      <c r="I66" s="140"/>
      <c r="J66" s="140"/>
      <c r="K66" s="140"/>
      <c r="L66" s="140"/>
      <c r="M66" s="140"/>
      <c r="N66" s="140"/>
      <c r="O66" s="140"/>
      <c r="P66" s="141">
        <f t="shared" si="11"/>
        <v>0</v>
      </c>
      <c r="Q66" s="59"/>
      <c r="R66" s="504"/>
    </row>
    <row r="67" spans="1:18" ht="14.1" customHeight="1" x14ac:dyDescent="0.15">
      <c r="A67" s="472"/>
      <c r="B67" s="476" t="s">
        <v>238</v>
      </c>
      <c r="C67" s="477"/>
      <c r="D67" s="140"/>
      <c r="E67" s="140"/>
      <c r="F67" s="140"/>
      <c r="G67" s="140"/>
      <c r="H67" s="140"/>
      <c r="I67" s="140"/>
      <c r="J67" s="140"/>
      <c r="K67" s="140"/>
      <c r="L67" s="140"/>
      <c r="M67" s="140"/>
      <c r="N67" s="140"/>
      <c r="O67" s="140"/>
      <c r="P67" s="141">
        <f t="shared" si="11"/>
        <v>0</v>
      </c>
      <c r="Q67" s="59"/>
      <c r="R67" s="504"/>
    </row>
    <row r="68" spans="1:18" ht="14.1" customHeight="1" thickBot="1" x14ac:dyDescent="0.2">
      <c r="A68" s="473"/>
      <c r="B68" s="478" t="s">
        <v>235</v>
      </c>
      <c r="C68" s="479"/>
      <c r="D68" s="143"/>
      <c r="E68" s="143"/>
      <c r="F68" s="143"/>
      <c r="G68" s="143"/>
      <c r="H68" s="143"/>
      <c r="I68" s="143"/>
      <c r="J68" s="143"/>
      <c r="K68" s="143"/>
      <c r="L68" s="143"/>
      <c r="M68" s="143"/>
      <c r="N68" s="143"/>
      <c r="O68" s="143"/>
      <c r="P68" s="144">
        <f t="shared" si="11"/>
        <v>0</v>
      </c>
      <c r="Q68" s="59"/>
      <c r="R68" s="505"/>
    </row>
    <row r="69" spans="1:18" ht="14.1" customHeight="1" thickTop="1" x14ac:dyDescent="0.15">
      <c r="A69" s="480" t="s">
        <v>291</v>
      </c>
      <c r="B69" s="481" t="s">
        <v>222</v>
      </c>
      <c r="C69" s="482"/>
      <c r="D69" s="147"/>
      <c r="E69" s="147"/>
      <c r="F69" s="147"/>
      <c r="G69" s="147"/>
      <c r="H69" s="145"/>
      <c r="I69" s="138"/>
      <c r="J69" s="138"/>
      <c r="K69" s="138"/>
      <c r="L69" s="138"/>
      <c r="M69" s="138"/>
      <c r="N69" s="138"/>
      <c r="O69" s="138"/>
      <c r="P69" s="148">
        <f t="shared" ref="P69:P80" si="12">SUM(D69:O69)</f>
        <v>0</v>
      </c>
      <c r="Q69" s="59"/>
      <c r="R69" s="503"/>
    </row>
    <row r="70" spans="1:18" ht="14.1" customHeight="1" x14ac:dyDescent="0.15">
      <c r="A70" s="472"/>
      <c r="B70" s="474" t="s">
        <v>219</v>
      </c>
      <c r="C70" s="475"/>
      <c r="D70" s="140"/>
      <c r="E70" s="140"/>
      <c r="F70" s="140"/>
      <c r="G70" s="140"/>
      <c r="H70" s="140"/>
      <c r="I70" s="140"/>
      <c r="J70" s="140"/>
      <c r="K70" s="140"/>
      <c r="L70" s="140"/>
      <c r="M70" s="140"/>
      <c r="N70" s="140"/>
      <c r="O70" s="140"/>
      <c r="P70" s="141">
        <f t="shared" si="12"/>
        <v>0</v>
      </c>
      <c r="Q70" s="59"/>
      <c r="R70" s="504"/>
    </row>
    <row r="71" spans="1:18" ht="14.1" customHeight="1" x14ac:dyDescent="0.15">
      <c r="A71" s="472"/>
      <c r="B71" s="474" t="s">
        <v>220</v>
      </c>
      <c r="C71" s="475"/>
      <c r="D71" s="142"/>
      <c r="E71" s="140"/>
      <c r="F71" s="140"/>
      <c r="G71" s="140"/>
      <c r="H71" s="140"/>
      <c r="I71" s="140"/>
      <c r="J71" s="140"/>
      <c r="K71" s="140"/>
      <c r="L71" s="140"/>
      <c r="M71" s="140"/>
      <c r="N71" s="140"/>
      <c r="O71" s="140"/>
      <c r="P71" s="141">
        <f t="shared" si="12"/>
        <v>0</v>
      </c>
      <c r="Q71" s="59"/>
      <c r="R71" s="504"/>
    </row>
    <row r="72" spans="1:18" ht="14.1" customHeight="1" x14ac:dyDescent="0.15">
      <c r="A72" s="472"/>
      <c r="B72" s="60"/>
      <c r="C72" s="208" t="s">
        <v>237</v>
      </c>
      <c r="D72" s="142"/>
      <c r="E72" s="140"/>
      <c r="F72" s="140"/>
      <c r="G72" s="140"/>
      <c r="H72" s="140"/>
      <c r="I72" s="140"/>
      <c r="J72" s="140"/>
      <c r="K72" s="140"/>
      <c r="L72" s="140"/>
      <c r="M72" s="140"/>
      <c r="N72" s="140"/>
      <c r="O72" s="140"/>
      <c r="P72" s="141">
        <f t="shared" si="12"/>
        <v>0</v>
      </c>
      <c r="Q72" s="59"/>
      <c r="R72" s="504"/>
    </row>
    <row r="73" spans="1:18" ht="14.1" customHeight="1" x14ac:dyDescent="0.15">
      <c r="A73" s="472"/>
      <c r="B73" s="476" t="s">
        <v>200</v>
      </c>
      <c r="C73" s="477"/>
      <c r="D73" s="140"/>
      <c r="E73" s="140"/>
      <c r="F73" s="140"/>
      <c r="G73" s="140"/>
      <c r="H73" s="140"/>
      <c r="I73" s="140"/>
      <c r="J73" s="140"/>
      <c r="K73" s="140"/>
      <c r="L73" s="140"/>
      <c r="M73" s="140"/>
      <c r="N73" s="140"/>
      <c r="O73" s="140"/>
      <c r="P73" s="141">
        <f t="shared" si="12"/>
        <v>0</v>
      </c>
      <c r="Q73" s="59"/>
      <c r="R73" s="504"/>
    </row>
    <row r="74" spans="1:18" ht="14.1" customHeight="1" thickBot="1" x14ac:dyDescent="0.2">
      <c r="A74" s="473"/>
      <c r="B74" s="478" t="s">
        <v>190</v>
      </c>
      <c r="C74" s="479"/>
      <c r="D74" s="143"/>
      <c r="E74" s="143"/>
      <c r="F74" s="143"/>
      <c r="G74" s="143"/>
      <c r="H74" s="143"/>
      <c r="I74" s="143"/>
      <c r="J74" s="143"/>
      <c r="K74" s="143"/>
      <c r="L74" s="143"/>
      <c r="M74" s="143"/>
      <c r="N74" s="143"/>
      <c r="O74" s="143"/>
      <c r="P74" s="144">
        <f t="shared" si="12"/>
        <v>0</v>
      </c>
      <c r="Q74" s="59"/>
      <c r="R74" s="505"/>
    </row>
    <row r="75" spans="1:18" ht="14.1" customHeight="1" thickTop="1" x14ac:dyDescent="0.15">
      <c r="A75" s="480" t="s">
        <v>163</v>
      </c>
      <c r="B75" s="481" t="s">
        <v>222</v>
      </c>
      <c r="C75" s="482"/>
      <c r="D75" s="147"/>
      <c r="E75" s="147"/>
      <c r="F75" s="147"/>
      <c r="G75" s="147"/>
      <c r="H75" s="145"/>
      <c r="I75" s="138"/>
      <c r="J75" s="138"/>
      <c r="K75" s="138"/>
      <c r="L75" s="138"/>
      <c r="M75" s="138"/>
      <c r="N75" s="138"/>
      <c r="O75" s="138"/>
      <c r="P75" s="148">
        <f t="shared" si="12"/>
        <v>0</v>
      </c>
      <c r="Q75" s="59"/>
      <c r="R75" s="503"/>
    </row>
    <row r="76" spans="1:18" ht="14.1" customHeight="1" x14ac:dyDescent="0.15">
      <c r="A76" s="472"/>
      <c r="B76" s="455" t="s">
        <v>219</v>
      </c>
      <c r="C76" s="456"/>
      <c r="D76" s="140"/>
      <c r="E76" s="140"/>
      <c r="F76" s="140"/>
      <c r="G76" s="140"/>
      <c r="H76" s="140"/>
      <c r="I76" s="140"/>
      <c r="J76" s="140"/>
      <c r="K76" s="140"/>
      <c r="L76" s="140"/>
      <c r="M76" s="140"/>
      <c r="N76" s="140"/>
      <c r="O76" s="140"/>
      <c r="P76" s="141">
        <f t="shared" si="12"/>
        <v>0</v>
      </c>
      <c r="Q76" s="59"/>
      <c r="R76" s="504"/>
    </row>
    <row r="77" spans="1:18" ht="14.1" customHeight="1" x14ac:dyDescent="0.15">
      <c r="A77" s="472"/>
      <c r="B77" s="474" t="s">
        <v>220</v>
      </c>
      <c r="C77" s="475"/>
      <c r="D77" s="142"/>
      <c r="E77" s="140"/>
      <c r="F77" s="140"/>
      <c r="G77" s="140"/>
      <c r="H77" s="140"/>
      <c r="I77" s="140"/>
      <c r="J77" s="140"/>
      <c r="K77" s="140"/>
      <c r="L77" s="140"/>
      <c r="M77" s="140"/>
      <c r="N77" s="140"/>
      <c r="O77" s="140"/>
      <c r="P77" s="141">
        <f t="shared" si="12"/>
        <v>0</v>
      </c>
      <c r="Q77" s="59"/>
      <c r="R77" s="504"/>
    </row>
    <row r="78" spans="1:18" ht="14.1" customHeight="1" x14ac:dyDescent="0.15">
      <c r="A78" s="472"/>
      <c r="B78" s="60"/>
      <c r="C78" s="208" t="s">
        <v>237</v>
      </c>
      <c r="D78" s="142"/>
      <c r="E78" s="140"/>
      <c r="F78" s="140"/>
      <c r="G78" s="140"/>
      <c r="H78" s="140"/>
      <c r="I78" s="140"/>
      <c r="J78" s="140"/>
      <c r="K78" s="140"/>
      <c r="L78" s="140"/>
      <c r="M78" s="140"/>
      <c r="N78" s="140"/>
      <c r="O78" s="140"/>
      <c r="P78" s="141">
        <f t="shared" si="12"/>
        <v>0</v>
      </c>
      <c r="Q78" s="59"/>
      <c r="R78" s="504"/>
    </row>
    <row r="79" spans="1:18" ht="14.1" customHeight="1" x14ac:dyDescent="0.15">
      <c r="A79" s="472"/>
      <c r="B79" s="455" t="s">
        <v>200</v>
      </c>
      <c r="C79" s="456"/>
      <c r="D79" s="140"/>
      <c r="E79" s="140"/>
      <c r="F79" s="140"/>
      <c r="G79" s="140"/>
      <c r="H79" s="140"/>
      <c r="I79" s="140"/>
      <c r="J79" s="140"/>
      <c r="K79" s="140"/>
      <c r="L79" s="140"/>
      <c r="M79" s="140"/>
      <c r="N79" s="140"/>
      <c r="O79" s="140"/>
      <c r="P79" s="141">
        <f t="shared" si="12"/>
        <v>0</v>
      </c>
      <c r="Q79" s="59"/>
      <c r="R79" s="504"/>
    </row>
    <row r="80" spans="1:18" ht="14.1" customHeight="1" thickBot="1" x14ac:dyDescent="0.2">
      <c r="A80" s="473"/>
      <c r="B80" s="478" t="s">
        <v>190</v>
      </c>
      <c r="C80" s="479"/>
      <c r="D80" s="143"/>
      <c r="E80" s="143"/>
      <c r="F80" s="143"/>
      <c r="G80" s="143"/>
      <c r="H80" s="143"/>
      <c r="I80" s="143"/>
      <c r="J80" s="143"/>
      <c r="K80" s="143"/>
      <c r="L80" s="143"/>
      <c r="M80" s="143"/>
      <c r="N80" s="143"/>
      <c r="O80" s="143"/>
      <c r="P80" s="144">
        <f t="shared" si="12"/>
        <v>0</v>
      </c>
      <c r="Q80" s="59"/>
      <c r="R80" s="505"/>
    </row>
    <row r="81" spans="1:18" ht="14.1" customHeight="1" thickTop="1" x14ac:dyDescent="0.15">
      <c r="A81" s="480" t="s">
        <v>292</v>
      </c>
      <c r="B81" s="481" t="s">
        <v>222</v>
      </c>
      <c r="C81" s="482"/>
      <c r="D81" s="147"/>
      <c r="E81" s="147"/>
      <c r="F81" s="147"/>
      <c r="G81" s="147"/>
      <c r="H81" s="145"/>
      <c r="I81" s="138"/>
      <c r="J81" s="138"/>
      <c r="K81" s="138"/>
      <c r="L81" s="138"/>
      <c r="M81" s="138"/>
      <c r="N81" s="138"/>
      <c r="O81" s="138"/>
      <c r="P81" s="148">
        <f t="shared" si="11"/>
        <v>0</v>
      </c>
      <c r="Q81" s="59"/>
      <c r="R81" s="503"/>
    </row>
    <row r="82" spans="1:18" ht="14.1" customHeight="1" x14ac:dyDescent="0.15">
      <c r="A82" s="472"/>
      <c r="B82" s="455" t="s">
        <v>234</v>
      </c>
      <c r="C82" s="456"/>
      <c r="D82" s="140"/>
      <c r="E82" s="140"/>
      <c r="F82" s="140"/>
      <c r="G82" s="140"/>
      <c r="H82" s="140"/>
      <c r="I82" s="140"/>
      <c r="J82" s="140"/>
      <c r="K82" s="140"/>
      <c r="L82" s="140"/>
      <c r="M82" s="140"/>
      <c r="N82" s="140"/>
      <c r="O82" s="140"/>
      <c r="P82" s="141">
        <f t="shared" si="11"/>
        <v>0</v>
      </c>
      <c r="Q82" s="59"/>
      <c r="R82" s="504"/>
    </row>
    <row r="83" spans="1:18" ht="14.1" customHeight="1" x14ac:dyDescent="0.15">
      <c r="A83" s="472"/>
      <c r="B83" s="474" t="s">
        <v>220</v>
      </c>
      <c r="C83" s="475"/>
      <c r="D83" s="142"/>
      <c r="E83" s="140"/>
      <c r="F83" s="140"/>
      <c r="G83" s="140"/>
      <c r="H83" s="140"/>
      <c r="I83" s="140"/>
      <c r="J83" s="140"/>
      <c r="K83" s="140"/>
      <c r="L83" s="140"/>
      <c r="M83" s="140"/>
      <c r="N83" s="140"/>
      <c r="O83" s="140"/>
      <c r="P83" s="141">
        <f t="shared" si="11"/>
        <v>0</v>
      </c>
      <c r="Q83" s="59"/>
      <c r="R83" s="504"/>
    </row>
    <row r="84" spans="1:18" ht="14.1" customHeight="1" x14ac:dyDescent="0.15">
      <c r="A84" s="472"/>
      <c r="B84" s="60"/>
      <c r="C84" s="208" t="s">
        <v>237</v>
      </c>
      <c r="D84" s="142"/>
      <c r="E84" s="140"/>
      <c r="F84" s="140"/>
      <c r="G84" s="140"/>
      <c r="H84" s="140"/>
      <c r="I84" s="140"/>
      <c r="J84" s="140"/>
      <c r="K84" s="140"/>
      <c r="L84" s="140"/>
      <c r="M84" s="140"/>
      <c r="N84" s="140"/>
      <c r="O84" s="140"/>
      <c r="P84" s="141">
        <f t="shared" si="11"/>
        <v>0</v>
      </c>
      <c r="Q84" s="59"/>
      <c r="R84" s="504"/>
    </row>
    <row r="85" spans="1:18" ht="14.1" customHeight="1" x14ac:dyDescent="0.15">
      <c r="A85" s="472"/>
      <c r="B85" s="455" t="s">
        <v>238</v>
      </c>
      <c r="C85" s="456"/>
      <c r="D85" s="140"/>
      <c r="E85" s="140"/>
      <c r="F85" s="140"/>
      <c r="G85" s="140"/>
      <c r="H85" s="140"/>
      <c r="I85" s="140"/>
      <c r="J85" s="140"/>
      <c r="K85" s="140"/>
      <c r="L85" s="140"/>
      <c r="M85" s="140"/>
      <c r="N85" s="140"/>
      <c r="O85" s="140"/>
      <c r="P85" s="141">
        <f t="shared" si="11"/>
        <v>0</v>
      </c>
      <c r="Q85" s="59"/>
      <c r="R85" s="504"/>
    </row>
    <row r="86" spans="1:18" ht="14.1" customHeight="1" thickBot="1" x14ac:dyDescent="0.2">
      <c r="A86" s="473"/>
      <c r="B86" s="478" t="s">
        <v>235</v>
      </c>
      <c r="C86" s="479"/>
      <c r="D86" s="143"/>
      <c r="E86" s="143"/>
      <c r="F86" s="143"/>
      <c r="G86" s="143"/>
      <c r="H86" s="143"/>
      <c r="I86" s="143"/>
      <c r="J86" s="143"/>
      <c r="K86" s="143"/>
      <c r="L86" s="143"/>
      <c r="M86" s="143"/>
      <c r="N86" s="143"/>
      <c r="O86" s="143"/>
      <c r="P86" s="144">
        <f t="shared" si="11"/>
        <v>0</v>
      </c>
      <c r="Q86" s="59"/>
      <c r="R86" s="505"/>
    </row>
    <row r="87" spans="1:18" ht="14.1" customHeight="1" thickTop="1" x14ac:dyDescent="0.15">
      <c r="A87" s="480" t="s">
        <v>243</v>
      </c>
      <c r="B87" s="481" t="s">
        <v>222</v>
      </c>
      <c r="C87" s="482"/>
      <c r="D87" s="147"/>
      <c r="E87" s="147"/>
      <c r="F87" s="147"/>
      <c r="G87" s="147"/>
      <c r="H87" s="145"/>
      <c r="I87" s="138"/>
      <c r="J87" s="138"/>
      <c r="K87" s="138"/>
      <c r="L87" s="138"/>
      <c r="M87" s="138"/>
      <c r="N87" s="138"/>
      <c r="O87" s="138"/>
      <c r="P87" s="148">
        <f t="shared" si="11"/>
        <v>0</v>
      </c>
      <c r="Q87" s="59"/>
      <c r="R87" s="503"/>
    </row>
    <row r="88" spans="1:18" ht="14.1" customHeight="1" x14ac:dyDescent="0.15">
      <c r="A88" s="472"/>
      <c r="B88" s="474" t="s">
        <v>219</v>
      </c>
      <c r="C88" s="475"/>
      <c r="D88" s="140"/>
      <c r="E88" s="140"/>
      <c r="F88" s="140"/>
      <c r="G88" s="140"/>
      <c r="H88" s="140"/>
      <c r="I88" s="140"/>
      <c r="J88" s="140"/>
      <c r="K88" s="140"/>
      <c r="L88" s="140"/>
      <c r="M88" s="140"/>
      <c r="N88" s="140"/>
      <c r="O88" s="140"/>
      <c r="P88" s="141">
        <f t="shared" si="11"/>
        <v>0</v>
      </c>
      <c r="Q88" s="59"/>
      <c r="R88" s="504"/>
    </row>
    <row r="89" spans="1:18" ht="14.1" customHeight="1" x14ac:dyDescent="0.15">
      <c r="A89" s="472"/>
      <c r="B89" s="474" t="s">
        <v>220</v>
      </c>
      <c r="C89" s="475"/>
      <c r="D89" s="142"/>
      <c r="E89" s="140"/>
      <c r="F89" s="140"/>
      <c r="G89" s="140"/>
      <c r="H89" s="140"/>
      <c r="I89" s="140"/>
      <c r="J89" s="140"/>
      <c r="K89" s="140"/>
      <c r="L89" s="140"/>
      <c r="M89" s="140"/>
      <c r="N89" s="140"/>
      <c r="O89" s="140"/>
      <c r="P89" s="141">
        <f t="shared" si="11"/>
        <v>0</v>
      </c>
      <c r="Q89" s="59"/>
      <c r="R89" s="504"/>
    </row>
    <row r="90" spans="1:18" ht="14.1" customHeight="1" x14ac:dyDescent="0.15">
      <c r="A90" s="472"/>
      <c r="B90" s="60"/>
      <c r="C90" s="77" t="s">
        <v>237</v>
      </c>
      <c r="D90" s="142"/>
      <c r="E90" s="140"/>
      <c r="F90" s="140"/>
      <c r="G90" s="140"/>
      <c r="H90" s="140"/>
      <c r="I90" s="140"/>
      <c r="J90" s="140"/>
      <c r="K90" s="140"/>
      <c r="L90" s="140"/>
      <c r="M90" s="140"/>
      <c r="N90" s="140"/>
      <c r="O90" s="140"/>
      <c r="P90" s="141">
        <f t="shared" si="11"/>
        <v>0</v>
      </c>
      <c r="Q90" s="59"/>
      <c r="R90" s="504"/>
    </row>
    <row r="91" spans="1:18" ht="14.1" customHeight="1" x14ac:dyDescent="0.15">
      <c r="A91" s="472"/>
      <c r="B91" s="476" t="s">
        <v>200</v>
      </c>
      <c r="C91" s="477"/>
      <c r="D91" s="140"/>
      <c r="E91" s="140"/>
      <c r="F91" s="140"/>
      <c r="G91" s="140"/>
      <c r="H91" s="140"/>
      <c r="I91" s="140"/>
      <c r="J91" s="140"/>
      <c r="K91" s="140"/>
      <c r="L91" s="140"/>
      <c r="M91" s="140"/>
      <c r="N91" s="140"/>
      <c r="O91" s="140"/>
      <c r="P91" s="141">
        <f t="shared" si="11"/>
        <v>0</v>
      </c>
      <c r="Q91" s="59"/>
      <c r="R91" s="504"/>
    </row>
    <row r="92" spans="1:18" ht="14.1" customHeight="1" thickBot="1" x14ac:dyDescent="0.2">
      <c r="A92" s="473"/>
      <c r="B92" s="478" t="s">
        <v>190</v>
      </c>
      <c r="C92" s="479"/>
      <c r="D92" s="143"/>
      <c r="E92" s="143"/>
      <c r="F92" s="143"/>
      <c r="G92" s="143"/>
      <c r="H92" s="143"/>
      <c r="I92" s="143"/>
      <c r="J92" s="143"/>
      <c r="K92" s="143"/>
      <c r="L92" s="143"/>
      <c r="M92" s="143"/>
      <c r="N92" s="143"/>
      <c r="O92" s="143"/>
      <c r="P92" s="144">
        <f t="shared" si="11"/>
        <v>0</v>
      </c>
      <c r="Q92" s="59"/>
      <c r="R92" s="505"/>
    </row>
    <row r="93" spans="1:18" ht="14.1" customHeight="1" thickTop="1" x14ac:dyDescent="0.15">
      <c r="A93" s="480" t="s">
        <v>293</v>
      </c>
      <c r="B93" s="481" t="s">
        <v>222</v>
      </c>
      <c r="C93" s="482"/>
      <c r="D93" s="147"/>
      <c r="E93" s="147"/>
      <c r="F93" s="147"/>
      <c r="G93" s="147"/>
      <c r="H93" s="145"/>
      <c r="I93" s="138"/>
      <c r="J93" s="138"/>
      <c r="K93" s="138"/>
      <c r="L93" s="138"/>
      <c r="M93" s="138"/>
      <c r="N93" s="138"/>
      <c r="O93" s="138"/>
      <c r="P93" s="148">
        <f t="shared" ref="P93:P98" si="13">SUM(D93:O93)</f>
        <v>0</v>
      </c>
      <c r="Q93" s="59"/>
      <c r="R93" s="503"/>
    </row>
    <row r="94" spans="1:18" ht="14.1" customHeight="1" x14ac:dyDescent="0.15">
      <c r="A94" s="472"/>
      <c r="B94" s="474" t="s">
        <v>219</v>
      </c>
      <c r="C94" s="475"/>
      <c r="D94" s="140"/>
      <c r="E94" s="140"/>
      <c r="F94" s="140"/>
      <c r="G94" s="140"/>
      <c r="H94" s="140"/>
      <c r="I94" s="140"/>
      <c r="J94" s="140"/>
      <c r="K94" s="140"/>
      <c r="L94" s="140"/>
      <c r="M94" s="140"/>
      <c r="N94" s="140"/>
      <c r="O94" s="140"/>
      <c r="P94" s="141">
        <f t="shared" si="13"/>
        <v>0</v>
      </c>
      <c r="Q94" s="59"/>
      <c r="R94" s="504"/>
    </row>
    <row r="95" spans="1:18" ht="14.1" customHeight="1" x14ac:dyDescent="0.15">
      <c r="A95" s="472"/>
      <c r="B95" s="474" t="s">
        <v>220</v>
      </c>
      <c r="C95" s="475"/>
      <c r="D95" s="142"/>
      <c r="E95" s="140"/>
      <c r="F95" s="140"/>
      <c r="G95" s="140"/>
      <c r="H95" s="140"/>
      <c r="I95" s="140"/>
      <c r="J95" s="140"/>
      <c r="K95" s="140"/>
      <c r="L95" s="140"/>
      <c r="M95" s="140"/>
      <c r="N95" s="140"/>
      <c r="O95" s="140"/>
      <c r="P95" s="141">
        <f t="shared" si="13"/>
        <v>0</v>
      </c>
      <c r="Q95" s="59"/>
      <c r="R95" s="504"/>
    </row>
    <row r="96" spans="1:18" ht="14.1" customHeight="1" x14ac:dyDescent="0.15">
      <c r="A96" s="472"/>
      <c r="B96" s="60"/>
      <c r="C96" s="208" t="s">
        <v>237</v>
      </c>
      <c r="D96" s="142"/>
      <c r="E96" s="140"/>
      <c r="F96" s="140"/>
      <c r="G96" s="140"/>
      <c r="H96" s="140"/>
      <c r="I96" s="140"/>
      <c r="J96" s="140"/>
      <c r="K96" s="140"/>
      <c r="L96" s="140"/>
      <c r="M96" s="140"/>
      <c r="N96" s="140"/>
      <c r="O96" s="140"/>
      <c r="P96" s="141">
        <f t="shared" si="13"/>
        <v>0</v>
      </c>
      <c r="Q96" s="59"/>
      <c r="R96" s="504"/>
    </row>
    <row r="97" spans="1:18" ht="14.1" customHeight="1" x14ac:dyDescent="0.15">
      <c r="A97" s="472"/>
      <c r="B97" s="476" t="s">
        <v>200</v>
      </c>
      <c r="C97" s="477"/>
      <c r="D97" s="140"/>
      <c r="E97" s="140"/>
      <c r="F97" s="140"/>
      <c r="G97" s="140"/>
      <c r="H97" s="140"/>
      <c r="I97" s="140"/>
      <c r="J97" s="140"/>
      <c r="K97" s="140"/>
      <c r="L97" s="140"/>
      <c r="M97" s="140"/>
      <c r="N97" s="140"/>
      <c r="O97" s="140"/>
      <c r="P97" s="141">
        <f t="shared" si="13"/>
        <v>0</v>
      </c>
      <c r="Q97" s="59"/>
      <c r="R97" s="504"/>
    </row>
    <row r="98" spans="1:18" ht="14.1" customHeight="1" thickBot="1" x14ac:dyDescent="0.2">
      <c r="A98" s="473"/>
      <c r="B98" s="478" t="s">
        <v>190</v>
      </c>
      <c r="C98" s="479"/>
      <c r="D98" s="143"/>
      <c r="E98" s="143"/>
      <c r="F98" s="143"/>
      <c r="G98" s="143"/>
      <c r="H98" s="143"/>
      <c r="I98" s="143"/>
      <c r="J98" s="143"/>
      <c r="K98" s="143"/>
      <c r="L98" s="143"/>
      <c r="M98" s="143"/>
      <c r="N98" s="143"/>
      <c r="O98" s="143"/>
      <c r="P98" s="144">
        <f t="shared" si="13"/>
        <v>0</v>
      </c>
      <c r="Q98" s="59"/>
      <c r="R98" s="505"/>
    </row>
    <row r="99" spans="1:18" ht="14.1" customHeight="1" thickTop="1" x14ac:dyDescent="0.15">
      <c r="A99" s="480" t="s">
        <v>294</v>
      </c>
      <c r="B99" s="481" t="s">
        <v>222</v>
      </c>
      <c r="C99" s="482"/>
      <c r="D99" s="147"/>
      <c r="E99" s="147"/>
      <c r="F99" s="147"/>
      <c r="G99" s="147"/>
      <c r="H99" s="145"/>
      <c r="I99" s="138"/>
      <c r="J99" s="138"/>
      <c r="K99" s="138"/>
      <c r="L99" s="138"/>
      <c r="M99" s="138"/>
      <c r="N99" s="138"/>
      <c r="O99" s="138"/>
      <c r="P99" s="148">
        <f t="shared" ref="P99:P104" si="14">SUM(D99:O99)</f>
        <v>0</v>
      </c>
      <c r="Q99" s="59"/>
      <c r="R99" s="503"/>
    </row>
    <row r="100" spans="1:18" ht="14.1" customHeight="1" x14ac:dyDescent="0.15">
      <c r="A100" s="472"/>
      <c r="B100" s="474" t="s">
        <v>219</v>
      </c>
      <c r="C100" s="475"/>
      <c r="D100" s="140"/>
      <c r="E100" s="140"/>
      <c r="F100" s="140"/>
      <c r="G100" s="140"/>
      <c r="H100" s="140"/>
      <c r="I100" s="140"/>
      <c r="J100" s="140"/>
      <c r="K100" s="140"/>
      <c r="L100" s="140"/>
      <c r="M100" s="140"/>
      <c r="N100" s="140"/>
      <c r="O100" s="140"/>
      <c r="P100" s="141">
        <f t="shared" si="14"/>
        <v>0</v>
      </c>
      <c r="Q100" s="59"/>
      <c r="R100" s="504"/>
    </row>
    <row r="101" spans="1:18" ht="14.1" customHeight="1" x14ac:dyDescent="0.15">
      <c r="A101" s="472"/>
      <c r="B101" s="474" t="s">
        <v>220</v>
      </c>
      <c r="C101" s="475"/>
      <c r="D101" s="142"/>
      <c r="E101" s="140"/>
      <c r="F101" s="140"/>
      <c r="G101" s="140"/>
      <c r="H101" s="140"/>
      <c r="I101" s="140"/>
      <c r="J101" s="140"/>
      <c r="K101" s="140"/>
      <c r="L101" s="140"/>
      <c r="M101" s="140"/>
      <c r="N101" s="140"/>
      <c r="O101" s="140"/>
      <c r="P101" s="141">
        <f t="shared" si="14"/>
        <v>0</v>
      </c>
      <c r="Q101" s="59"/>
      <c r="R101" s="504"/>
    </row>
    <row r="102" spans="1:18" ht="14.1" customHeight="1" x14ac:dyDescent="0.15">
      <c r="A102" s="472"/>
      <c r="B102" s="60"/>
      <c r="C102" s="208" t="s">
        <v>237</v>
      </c>
      <c r="D102" s="142"/>
      <c r="E102" s="140"/>
      <c r="F102" s="140"/>
      <c r="G102" s="140"/>
      <c r="H102" s="140"/>
      <c r="I102" s="140"/>
      <c r="J102" s="140"/>
      <c r="K102" s="140"/>
      <c r="L102" s="140"/>
      <c r="M102" s="140"/>
      <c r="N102" s="140"/>
      <c r="O102" s="140"/>
      <c r="P102" s="141">
        <f t="shared" si="14"/>
        <v>0</v>
      </c>
      <c r="Q102" s="59"/>
      <c r="R102" s="504"/>
    </row>
    <row r="103" spans="1:18" ht="14.1" customHeight="1" x14ac:dyDescent="0.15">
      <c r="A103" s="472"/>
      <c r="B103" s="476" t="s">
        <v>200</v>
      </c>
      <c r="C103" s="477"/>
      <c r="D103" s="140"/>
      <c r="E103" s="140"/>
      <c r="F103" s="140"/>
      <c r="G103" s="140"/>
      <c r="H103" s="140"/>
      <c r="I103" s="140"/>
      <c r="J103" s="140"/>
      <c r="K103" s="140"/>
      <c r="L103" s="140"/>
      <c r="M103" s="140"/>
      <c r="N103" s="140"/>
      <c r="O103" s="140"/>
      <c r="P103" s="141">
        <f t="shared" si="14"/>
        <v>0</v>
      </c>
      <c r="Q103" s="59"/>
      <c r="R103" s="504"/>
    </row>
    <row r="104" spans="1:18" ht="14.1" customHeight="1" thickBot="1" x14ac:dyDescent="0.2">
      <c r="A104" s="473"/>
      <c r="B104" s="478" t="s">
        <v>190</v>
      </c>
      <c r="C104" s="479"/>
      <c r="D104" s="143"/>
      <c r="E104" s="143"/>
      <c r="F104" s="143"/>
      <c r="G104" s="143"/>
      <c r="H104" s="143"/>
      <c r="I104" s="143"/>
      <c r="J104" s="143"/>
      <c r="K104" s="143"/>
      <c r="L104" s="143"/>
      <c r="M104" s="143"/>
      <c r="N104" s="143"/>
      <c r="O104" s="143"/>
      <c r="P104" s="144">
        <f t="shared" si="14"/>
        <v>0</v>
      </c>
      <c r="Q104" s="59"/>
      <c r="R104" s="505"/>
    </row>
    <row r="105" spans="1:18" ht="14.1" customHeight="1" thickTop="1" x14ac:dyDescent="0.15">
      <c r="A105" s="480" t="s">
        <v>252</v>
      </c>
      <c r="B105" s="481" t="s">
        <v>222</v>
      </c>
      <c r="C105" s="482"/>
      <c r="D105" s="147"/>
      <c r="E105" s="147"/>
      <c r="F105" s="147"/>
      <c r="G105" s="147"/>
      <c r="H105" s="145"/>
      <c r="I105" s="138"/>
      <c r="J105" s="138"/>
      <c r="K105" s="138"/>
      <c r="L105" s="138"/>
      <c r="M105" s="138"/>
      <c r="N105" s="138"/>
      <c r="O105" s="138"/>
      <c r="P105" s="148">
        <f t="shared" si="11"/>
        <v>0</v>
      </c>
      <c r="Q105" s="59"/>
      <c r="R105" s="503"/>
    </row>
    <row r="106" spans="1:18" ht="14.1" customHeight="1" x14ac:dyDescent="0.15">
      <c r="A106" s="472"/>
      <c r="B106" s="474" t="s">
        <v>219</v>
      </c>
      <c r="C106" s="475"/>
      <c r="D106" s="140"/>
      <c r="E106" s="140"/>
      <c r="F106" s="140"/>
      <c r="G106" s="140"/>
      <c r="H106" s="140"/>
      <c r="I106" s="140"/>
      <c r="J106" s="140"/>
      <c r="K106" s="140"/>
      <c r="L106" s="140"/>
      <c r="M106" s="140"/>
      <c r="N106" s="140"/>
      <c r="O106" s="140"/>
      <c r="P106" s="141">
        <f t="shared" si="11"/>
        <v>0</v>
      </c>
      <c r="Q106" s="59"/>
      <c r="R106" s="504"/>
    </row>
    <row r="107" spans="1:18" ht="14.1" customHeight="1" x14ac:dyDescent="0.15">
      <c r="A107" s="472"/>
      <c r="B107" s="474" t="s">
        <v>220</v>
      </c>
      <c r="C107" s="475"/>
      <c r="D107" s="142"/>
      <c r="E107" s="140"/>
      <c r="F107" s="140"/>
      <c r="G107" s="140"/>
      <c r="H107" s="140"/>
      <c r="I107" s="140"/>
      <c r="J107" s="140"/>
      <c r="K107" s="140"/>
      <c r="L107" s="140"/>
      <c r="M107" s="140"/>
      <c r="N107" s="140"/>
      <c r="O107" s="140"/>
      <c r="P107" s="141">
        <f t="shared" si="11"/>
        <v>0</v>
      </c>
      <c r="Q107" s="59"/>
      <c r="R107" s="504"/>
    </row>
    <row r="108" spans="1:18" ht="14.1" customHeight="1" x14ac:dyDescent="0.15">
      <c r="A108" s="472"/>
      <c r="B108" s="60"/>
      <c r="C108" s="82" t="s">
        <v>237</v>
      </c>
      <c r="D108" s="142"/>
      <c r="E108" s="140"/>
      <c r="F108" s="140"/>
      <c r="G108" s="140"/>
      <c r="H108" s="140"/>
      <c r="I108" s="140"/>
      <c r="J108" s="140"/>
      <c r="K108" s="140"/>
      <c r="L108" s="140"/>
      <c r="M108" s="140"/>
      <c r="N108" s="140"/>
      <c r="O108" s="140"/>
      <c r="P108" s="141">
        <f t="shared" si="11"/>
        <v>0</v>
      </c>
      <c r="Q108" s="59"/>
      <c r="R108" s="504"/>
    </row>
    <row r="109" spans="1:18" ht="14.1" customHeight="1" x14ac:dyDescent="0.15">
      <c r="A109" s="472"/>
      <c r="B109" s="476" t="s">
        <v>200</v>
      </c>
      <c r="C109" s="477"/>
      <c r="D109" s="140"/>
      <c r="E109" s="140"/>
      <c r="F109" s="140"/>
      <c r="G109" s="140"/>
      <c r="H109" s="140"/>
      <c r="I109" s="140"/>
      <c r="J109" s="140"/>
      <c r="K109" s="140"/>
      <c r="L109" s="140"/>
      <c r="M109" s="140"/>
      <c r="N109" s="140"/>
      <c r="O109" s="140"/>
      <c r="P109" s="141">
        <f t="shared" si="11"/>
        <v>0</v>
      </c>
      <c r="Q109" s="59"/>
      <c r="R109" s="504"/>
    </row>
    <row r="110" spans="1:18" ht="14.1" customHeight="1" thickBot="1" x14ac:dyDescent="0.2">
      <c r="A110" s="473"/>
      <c r="B110" s="478" t="s">
        <v>190</v>
      </c>
      <c r="C110" s="479"/>
      <c r="D110" s="143"/>
      <c r="E110" s="143"/>
      <c r="F110" s="143"/>
      <c r="G110" s="143"/>
      <c r="H110" s="143"/>
      <c r="I110" s="143"/>
      <c r="J110" s="143"/>
      <c r="K110" s="143"/>
      <c r="L110" s="143"/>
      <c r="M110" s="143"/>
      <c r="N110" s="143"/>
      <c r="O110" s="143"/>
      <c r="P110" s="144">
        <f t="shared" si="11"/>
        <v>0</v>
      </c>
      <c r="Q110" s="59"/>
      <c r="R110" s="505"/>
    </row>
    <row r="111" spans="1:18" ht="14.1" customHeight="1" thickTop="1" x14ac:dyDescent="0.15">
      <c r="A111" s="480" t="s">
        <v>295</v>
      </c>
      <c r="B111" s="481" t="s">
        <v>222</v>
      </c>
      <c r="C111" s="482"/>
      <c r="D111" s="147"/>
      <c r="E111" s="147"/>
      <c r="F111" s="147"/>
      <c r="G111" s="147"/>
      <c r="H111" s="145"/>
      <c r="I111" s="138"/>
      <c r="J111" s="138"/>
      <c r="K111" s="138"/>
      <c r="L111" s="138"/>
      <c r="M111" s="138"/>
      <c r="N111" s="138"/>
      <c r="O111" s="138"/>
      <c r="P111" s="148">
        <f t="shared" ref="P111:P116" si="15">SUM(D111:O111)</f>
        <v>0</v>
      </c>
      <c r="Q111" s="59"/>
      <c r="R111" s="503"/>
    </row>
    <row r="112" spans="1:18" ht="14.1" customHeight="1" x14ac:dyDescent="0.15">
      <c r="A112" s="472"/>
      <c r="B112" s="474" t="s">
        <v>219</v>
      </c>
      <c r="C112" s="475"/>
      <c r="D112" s="140"/>
      <c r="E112" s="140"/>
      <c r="F112" s="140"/>
      <c r="G112" s="140"/>
      <c r="H112" s="140"/>
      <c r="I112" s="140"/>
      <c r="J112" s="140"/>
      <c r="K112" s="140"/>
      <c r="L112" s="140"/>
      <c r="M112" s="140"/>
      <c r="N112" s="140"/>
      <c r="O112" s="140"/>
      <c r="P112" s="141">
        <f t="shared" si="15"/>
        <v>0</v>
      </c>
      <c r="Q112" s="59"/>
      <c r="R112" s="504"/>
    </row>
    <row r="113" spans="1:18" ht="14.1" customHeight="1" x14ac:dyDescent="0.15">
      <c r="A113" s="472"/>
      <c r="B113" s="474" t="s">
        <v>220</v>
      </c>
      <c r="C113" s="475"/>
      <c r="D113" s="142"/>
      <c r="E113" s="140"/>
      <c r="F113" s="140"/>
      <c r="G113" s="140"/>
      <c r="H113" s="140"/>
      <c r="I113" s="140"/>
      <c r="J113" s="140"/>
      <c r="K113" s="140"/>
      <c r="L113" s="140"/>
      <c r="M113" s="140"/>
      <c r="N113" s="140"/>
      <c r="O113" s="140"/>
      <c r="P113" s="141">
        <f t="shared" si="15"/>
        <v>0</v>
      </c>
      <c r="Q113" s="59"/>
      <c r="R113" s="504"/>
    </row>
    <row r="114" spans="1:18" ht="14.1" customHeight="1" x14ac:dyDescent="0.15">
      <c r="A114" s="472"/>
      <c r="B114" s="60"/>
      <c r="C114" s="208" t="s">
        <v>237</v>
      </c>
      <c r="D114" s="142"/>
      <c r="E114" s="140"/>
      <c r="F114" s="140"/>
      <c r="G114" s="140"/>
      <c r="H114" s="140"/>
      <c r="I114" s="140"/>
      <c r="J114" s="140"/>
      <c r="K114" s="140"/>
      <c r="L114" s="140"/>
      <c r="M114" s="140"/>
      <c r="N114" s="140"/>
      <c r="O114" s="140"/>
      <c r="P114" s="141">
        <f t="shared" si="15"/>
        <v>0</v>
      </c>
      <c r="Q114" s="59"/>
      <c r="R114" s="504"/>
    </row>
    <row r="115" spans="1:18" ht="14.1" customHeight="1" x14ac:dyDescent="0.15">
      <c r="A115" s="472"/>
      <c r="B115" s="476" t="s">
        <v>200</v>
      </c>
      <c r="C115" s="477"/>
      <c r="D115" s="140"/>
      <c r="E115" s="140"/>
      <c r="F115" s="140"/>
      <c r="G115" s="140"/>
      <c r="H115" s="140"/>
      <c r="I115" s="140"/>
      <c r="J115" s="140"/>
      <c r="K115" s="140"/>
      <c r="L115" s="140"/>
      <c r="M115" s="140"/>
      <c r="N115" s="140"/>
      <c r="O115" s="140"/>
      <c r="P115" s="141">
        <f t="shared" si="15"/>
        <v>0</v>
      </c>
      <c r="Q115" s="59"/>
      <c r="R115" s="504"/>
    </row>
    <row r="116" spans="1:18" ht="14.1" customHeight="1" thickBot="1" x14ac:dyDescent="0.2">
      <c r="A116" s="473"/>
      <c r="B116" s="478" t="s">
        <v>190</v>
      </c>
      <c r="C116" s="479"/>
      <c r="D116" s="143"/>
      <c r="E116" s="143"/>
      <c r="F116" s="143"/>
      <c r="G116" s="143"/>
      <c r="H116" s="143"/>
      <c r="I116" s="143"/>
      <c r="J116" s="143"/>
      <c r="K116" s="143"/>
      <c r="L116" s="143"/>
      <c r="M116" s="143"/>
      <c r="N116" s="143"/>
      <c r="O116" s="143"/>
      <c r="P116" s="144">
        <f t="shared" si="15"/>
        <v>0</v>
      </c>
      <c r="Q116" s="59"/>
      <c r="R116" s="505"/>
    </row>
    <row r="117" spans="1:18" ht="14.1" customHeight="1" thickTop="1" x14ac:dyDescent="0.15">
      <c r="A117" s="480" t="s">
        <v>164</v>
      </c>
      <c r="B117" s="481" t="s">
        <v>222</v>
      </c>
      <c r="C117" s="482"/>
      <c r="D117" s="147">
        <v>1</v>
      </c>
      <c r="E117" s="147"/>
      <c r="F117" s="147"/>
      <c r="G117" s="147"/>
      <c r="H117" s="145"/>
      <c r="I117" s="138"/>
      <c r="J117" s="138"/>
      <c r="K117" s="138"/>
      <c r="L117" s="138"/>
      <c r="M117" s="138"/>
      <c r="N117" s="138"/>
      <c r="O117" s="138"/>
      <c r="P117" s="148">
        <f t="shared" si="11"/>
        <v>1</v>
      </c>
      <c r="Q117" s="59"/>
      <c r="R117" s="503"/>
    </row>
    <row r="118" spans="1:18" ht="14.1" customHeight="1" x14ac:dyDescent="0.15">
      <c r="A118" s="472"/>
      <c r="B118" s="474" t="s">
        <v>234</v>
      </c>
      <c r="C118" s="475"/>
      <c r="D118" s="140"/>
      <c r="E118" s="140"/>
      <c r="F118" s="140"/>
      <c r="G118" s="140"/>
      <c r="H118" s="140"/>
      <c r="I118" s="140"/>
      <c r="J118" s="140"/>
      <c r="K118" s="140"/>
      <c r="L118" s="140"/>
      <c r="M118" s="140"/>
      <c r="N118" s="140"/>
      <c r="O118" s="140"/>
      <c r="P118" s="141">
        <f t="shared" si="11"/>
        <v>0</v>
      </c>
      <c r="Q118" s="59"/>
      <c r="R118" s="504"/>
    </row>
    <row r="119" spans="1:18" ht="14.1" customHeight="1" x14ac:dyDescent="0.15">
      <c r="A119" s="472"/>
      <c r="B119" s="474" t="s">
        <v>220</v>
      </c>
      <c r="C119" s="475"/>
      <c r="D119" s="142"/>
      <c r="E119" s="140"/>
      <c r="F119" s="140"/>
      <c r="G119" s="140"/>
      <c r="H119" s="140"/>
      <c r="I119" s="140"/>
      <c r="J119" s="140"/>
      <c r="K119" s="140"/>
      <c r="L119" s="140"/>
      <c r="M119" s="140"/>
      <c r="N119" s="140"/>
      <c r="O119" s="140"/>
      <c r="P119" s="141">
        <f t="shared" si="11"/>
        <v>0</v>
      </c>
      <c r="Q119" s="59"/>
      <c r="R119" s="504"/>
    </row>
    <row r="120" spans="1:18" ht="14.1" customHeight="1" x14ac:dyDescent="0.15">
      <c r="A120" s="472"/>
      <c r="B120" s="60"/>
      <c r="C120" s="77" t="s">
        <v>237</v>
      </c>
      <c r="D120" s="142"/>
      <c r="E120" s="140"/>
      <c r="F120" s="140"/>
      <c r="G120" s="140"/>
      <c r="H120" s="140"/>
      <c r="I120" s="140"/>
      <c r="J120" s="140"/>
      <c r="K120" s="140"/>
      <c r="L120" s="140"/>
      <c r="M120" s="140"/>
      <c r="N120" s="140"/>
      <c r="O120" s="140"/>
      <c r="P120" s="141">
        <f t="shared" si="11"/>
        <v>0</v>
      </c>
      <c r="Q120" s="59"/>
      <c r="R120" s="504"/>
    </row>
    <row r="121" spans="1:18" ht="14.1" customHeight="1" x14ac:dyDescent="0.15">
      <c r="A121" s="472"/>
      <c r="B121" s="476" t="s">
        <v>238</v>
      </c>
      <c r="C121" s="477"/>
      <c r="D121" s="140"/>
      <c r="E121" s="140"/>
      <c r="F121" s="140"/>
      <c r="G121" s="140"/>
      <c r="H121" s="140"/>
      <c r="I121" s="140"/>
      <c r="J121" s="140"/>
      <c r="K121" s="140"/>
      <c r="L121" s="140"/>
      <c r="M121" s="140"/>
      <c r="N121" s="140"/>
      <c r="O121" s="140"/>
      <c r="P121" s="141">
        <f t="shared" si="11"/>
        <v>0</v>
      </c>
      <c r="Q121" s="59"/>
      <c r="R121" s="504"/>
    </row>
    <row r="122" spans="1:18" ht="14.1" customHeight="1" thickBot="1" x14ac:dyDescent="0.2">
      <c r="A122" s="473"/>
      <c r="B122" s="478" t="s">
        <v>235</v>
      </c>
      <c r="C122" s="479"/>
      <c r="D122" s="143"/>
      <c r="E122" s="143"/>
      <c r="F122" s="143"/>
      <c r="G122" s="143"/>
      <c r="H122" s="143"/>
      <c r="I122" s="143"/>
      <c r="J122" s="143"/>
      <c r="K122" s="143"/>
      <c r="L122" s="143"/>
      <c r="M122" s="143"/>
      <c r="N122" s="143"/>
      <c r="O122" s="143"/>
      <c r="P122" s="144">
        <f t="shared" si="11"/>
        <v>0</v>
      </c>
      <c r="Q122" s="59"/>
      <c r="R122" s="505"/>
    </row>
    <row r="123" spans="1:18" ht="14.1" customHeight="1" thickTop="1" x14ac:dyDescent="0.15">
      <c r="A123" s="480" t="s">
        <v>152</v>
      </c>
      <c r="B123" s="481" t="s">
        <v>222</v>
      </c>
      <c r="C123" s="482"/>
      <c r="D123" s="147">
        <v>7</v>
      </c>
      <c r="E123" s="147"/>
      <c r="F123" s="147"/>
      <c r="G123" s="147"/>
      <c r="H123" s="145"/>
      <c r="I123" s="138"/>
      <c r="J123" s="138"/>
      <c r="K123" s="138"/>
      <c r="L123" s="138"/>
      <c r="M123" s="138"/>
      <c r="N123" s="138"/>
      <c r="O123" s="138"/>
      <c r="P123" s="148">
        <f t="shared" si="11"/>
        <v>7</v>
      </c>
      <c r="Q123" s="59"/>
      <c r="R123" s="503"/>
    </row>
    <row r="124" spans="1:18" ht="14.1" customHeight="1" x14ac:dyDescent="0.15">
      <c r="A124" s="472"/>
      <c r="B124" s="474" t="s">
        <v>234</v>
      </c>
      <c r="C124" s="475"/>
      <c r="D124" s="140"/>
      <c r="E124" s="140"/>
      <c r="F124" s="140"/>
      <c r="G124" s="140"/>
      <c r="H124" s="140"/>
      <c r="I124" s="140"/>
      <c r="J124" s="140"/>
      <c r="K124" s="140"/>
      <c r="L124" s="140"/>
      <c r="M124" s="140"/>
      <c r="N124" s="140"/>
      <c r="O124" s="140"/>
      <c r="P124" s="141">
        <f t="shared" si="11"/>
        <v>0</v>
      </c>
      <c r="Q124" s="59"/>
      <c r="R124" s="504"/>
    </row>
    <row r="125" spans="1:18" ht="14.1" customHeight="1" x14ac:dyDescent="0.15">
      <c r="A125" s="472"/>
      <c r="B125" s="474" t="s">
        <v>220</v>
      </c>
      <c r="C125" s="475"/>
      <c r="D125" s="142"/>
      <c r="E125" s="140"/>
      <c r="F125" s="140"/>
      <c r="G125" s="140"/>
      <c r="H125" s="140"/>
      <c r="I125" s="140"/>
      <c r="J125" s="140"/>
      <c r="K125" s="140"/>
      <c r="L125" s="140"/>
      <c r="M125" s="140"/>
      <c r="N125" s="140"/>
      <c r="O125" s="140"/>
      <c r="P125" s="141">
        <f t="shared" si="11"/>
        <v>0</v>
      </c>
      <c r="Q125" s="59"/>
      <c r="R125" s="504"/>
    </row>
    <row r="126" spans="1:18" ht="14.1" customHeight="1" x14ac:dyDescent="0.15">
      <c r="A126" s="472"/>
      <c r="B126" s="60"/>
      <c r="C126" s="77" t="s">
        <v>237</v>
      </c>
      <c r="D126" s="142"/>
      <c r="E126" s="140"/>
      <c r="F126" s="140"/>
      <c r="G126" s="140"/>
      <c r="H126" s="140"/>
      <c r="I126" s="140"/>
      <c r="J126" s="140"/>
      <c r="K126" s="140"/>
      <c r="L126" s="140"/>
      <c r="M126" s="140"/>
      <c r="N126" s="140"/>
      <c r="O126" s="140"/>
      <c r="P126" s="141">
        <f t="shared" si="11"/>
        <v>0</v>
      </c>
      <c r="Q126" s="59"/>
      <c r="R126" s="504"/>
    </row>
    <row r="127" spans="1:18" ht="14.1" customHeight="1" x14ac:dyDescent="0.15">
      <c r="A127" s="472"/>
      <c r="B127" s="476" t="s">
        <v>238</v>
      </c>
      <c r="C127" s="477"/>
      <c r="D127" s="140"/>
      <c r="E127" s="140"/>
      <c r="F127" s="140"/>
      <c r="G127" s="140"/>
      <c r="H127" s="140"/>
      <c r="I127" s="140"/>
      <c r="J127" s="140"/>
      <c r="K127" s="140"/>
      <c r="L127" s="140"/>
      <c r="M127" s="140"/>
      <c r="N127" s="140"/>
      <c r="O127" s="140"/>
      <c r="P127" s="141">
        <f t="shared" si="11"/>
        <v>0</v>
      </c>
      <c r="Q127" s="59"/>
      <c r="R127" s="504"/>
    </row>
    <row r="128" spans="1:18" ht="14.1" customHeight="1" thickBot="1" x14ac:dyDescent="0.2">
      <c r="A128" s="473"/>
      <c r="B128" s="478" t="s">
        <v>235</v>
      </c>
      <c r="C128" s="479"/>
      <c r="D128" s="143"/>
      <c r="E128" s="143"/>
      <c r="F128" s="143"/>
      <c r="G128" s="143"/>
      <c r="H128" s="143"/>
      <c r="I128" s="143"/>
      <c r="J128" s="143"/>
      <c r="K128" s="143"/>
      <c r="L128" s="143"/>
      <c r="M128" s="143"/>
      <c r="N128" s="143"/>
      <c r="O128" s="143"/>
      <c r="P128" s="144">
        <f t="shared" si="11"/>
        <v>0</v>
      </c>
      <c r="Q128" s="59"/>
      <c r="R128" s="505"/>
    </row>
    <row r="129" spans="1:18" ht="14.1" customHeight="1" thickTop="1" x14ac:dyDescent="0.15">
      <c r="A129" s="480" t="s">
        <v>296</v>
      </c>
      <c r="B129" s="481" t="s">
        <v>222</v>
      </c>
      <c r="C129" s="482"/>
      <c r="D129" s="147"/>
      <c r="E129" s="147"/>
      <c r="F129" s="147"/>
      <c r="G129" s="147"/>
      <c r="H129" s="145"/>
      <c r="I129" s="138"/>
      <c r="J129" s="138"/>
      <c r="K129" s="138"/>
      <c r="L129" s="138"/>
      <c r="M129" s="138"/>
      <c r="N129" s="138"/>
      <c r="O129" s="138"/>
      <c r="P129" s="148">
        <f t="shared" ref="P129:P134" si="16">SUM(D129:O129)</f>
        <v>0</v>
      </c>
      <c r="Q129" s="59"/>
      <c r="R129" s="503"/>
    </row>
    <row r="130" spans="1:18" ht="14.1" customHeight="1" x14ac:dyDescent="0.15">
      <c r="A130" s="472"/>
      <c r="B130" s="474" t="s">
        <v>219</v>
      </c>
      <c r="C130" s="475"/>
      <c r="D130" s="140"/>
      <c r="E130" s="140"/>
      <c r="F130" s="140"/>
      <c r="G130" s="140"/>
      <c r="H130" s="140"/>
      <c r="I130" s="140"/>
      <c r="J130" s="140"/>
      <c r="K130" s="140"/>
      <c r="L130" s="140"/>
      <c r="M130" s="140"/>
      <c r="N130" s="140"/>
      <c r="O130" s="140"/>
      <c r="P130" s="141">
        <f t="shared" si="16"/>
        <v>0</v>
      </c>
      <c r="Q130" s="59"/>
      <c r="R130" s="504"/>
    </row>
    <row r="131" spans="1:18" ht="14.1" customHeight="1" x14ac:dyDescent="0.15">
      <c r="A131" s="472"/>
      <c r="B131" s="474" t="s">
        <v>220</v>
      </c>
      <c r="C131" s="475"/>
      <c r="D131" s="142"/>
      <c r="E131" s="140"/>
      <c r="F131" s="140"/>
      <c r="G131" s="140"/>
      <c r="H131" s="140"/>
      <c r="I131" s="140"/>
      <c r="J131" s="140"/>
      <c r="K131" s="140"/>
      <c r="L131" s="140"/>
      <c r="M131" s="140"/>
      <c r="N131" s="140"/>
      <c r="O131" s="140"/>
      <c r="P131" s="141">
        <f t="shared" si="16"/>
        <v>0</v>
      </c>
      <c r="Q131" s="59"/>
      <c r="R131" s="504"/>
    </row>
    <row r="132" spans="1:18" ht="14.1" customHeight="1" x14ac:dyDescent="0.15">
      <c r="A132" s="472"/>
      <c r="B132" s="60"/>
      <c r="C132" s="208" t="s">
        <v>237</v>
      </c>
      <c r="D132" s="142"/>
      <c r="E132" s="140"/>
      <c r="F132" s="140"/>
      <c r="G132" s="140"/>
      <c r="H132" s="140"/>
      <c r="I132" s="140"/>
      <c r="J132" s="140"/>
      <c r="K132" s="140"/>
      <c r="L132" s="140"/>
      <c r="M132" s="140"/>
      <c r="N132" s="140"/>
      <c r="O132" s="140"/>
      <c r="P132" s="141">
        <f t="shared" si="16"/>
        <v>0</v>
      </c>
      <c r="Q132" s="59"/>
      <c r="R132" s="504"/>
    </row>
    <row r="133" spans="1:18" ht="14.1" customHeight="1" x14ac:dyDescent="0.15">
      <c r="A133" s="472"/>
      <c r="B133" s="476" t="s">
        <v>200</v>
      </c>
      <c r="C133" s="477"/>
      <c r="D133" s="140"/>
      <c r="E133" s="140"/>
      <c r="F133" s="140"/>
      <c r="G133" s="140"/>
      <c r="H133" s="140"/>
      <c r="I133" s="140"/>
      <c r="J133" s="140"/>
      <c r="K133" s="140"/>
      <c r="L133" s="140"/>
      <c r="M133" s="140"/>
      <c r="N133" s="140"/>
      <c r="O133" s="140"/>
      <c r="P133" s="141">
        <f t="shared" si="16"/>
        <v>0</v>
      </c>
      <c r="Q133" s="59"/>
      <c r="R133" s="504"/>
    </row>
    <row r="134" spans="1:18" ht="14.1" customHeight="1" thickBot="1" x14ac:dyDescent="0.2">
      <c r="A134" s="473"/>
      <c r="B134" s="478" t="s">
        <v>190</v>
      </c>
      <c r="C134" s="479"/>
      <c r="D134" s="143"/>
      <c r="E134" s="143"/>
      <c r="F134" s="143"/>
      <c r="G134" s="143"/>
      <c r="H134" s="143"/>
      <c r="I134" s="143"/>
      <c r="J134" s="143"/>
      <c r="K134" s="143"/>
      <c r="L134" s="143"/>
      <c r="M134" s="143"/>
      <c r="N134" s="143"/>
      <c r="O134" s="143"/>
      <c r="P134" s="144">
        <f t="shared" si="16"/>
        <v>0</v>
      </c>
      <c r="Q134" s="59"/>
      <c r="R134" s="505"/>
    </row>
    <row r="135" spans="1:18" ht="14.1" customHeight="1" thickTop="1" x14ac:dyDescent="0.15">
      <c r="A135" s="480" t="s">
        <v>3679</v>
      </c>
      <c r="B135" s="481" t="s">
        <v>222</v>
      </c>
      <c r="C135" s="482"/>
      <c r="D135" s="147">
        <v>10</v>
      </c>
      <c r="E135" s="147"/>
      <c r="F135" s="147"/>
      <c r="G135" s="147"/>
      <c r="H135" s="145"/>
      <c r="I135" s="138"/>
      <c r="J135" s="138"/>
      <c r="K135" s="138"/>
      <c r="L135" s="138"/>
      <c r="M135" s="138"/>
      <c r="N135" s="138"/>
      <c r="O135" s="138"/>
      <c r="P135" s="148">
        <f t="shared" si="11"/>
        <v>10</v>
      </c>
      <c r="Q135" s="59"/>
      <c r="R135" s="503"/>
    </row>
    <row r="136" spans="1:18" ht="14.1" customHeight="1" x14ac:dyDescent="0.15">
      <c r="A136" s="472"/>
      <c r="B136" s="474" t="s">
        <v>234</v>
      </c>
      <c r="C136" s="475"/>
      <c r="D136" s="140"/>
      <c r="E136" s="140"/>
      <c r="F136" s="140"/>
      <c r="G136" s="140"/>
      <c r="H136" s="140"/>
      <c r="I136" s="140"/>
      <c r="J136" s="140"/>
      <c r="K136" s="140"/>
      <c r="L136" s="140"/>
      <c r="M136" s="140"/>
      <c r="N136" s="140"/>
      <c r="O136" s="140"/>
      <c r="P136" s="141">
        <f t="shared" si="11"/>
        <v>0</v>
      </c>
      <c r="Q136" s="59"/>
      <c r="R136" s="504"/>
    </row>
    <row r="137" spans="1:18" ht="14.1" customHeight="1" x14ac:dyDescent="0.15">
      <c r="A137" s="472"/>
      <c r="B137" s="474" t="s">
        <v>220</v>
      </c>
      <c r="C137" s="475"/>
      <c r="D137" s="142"/>
      <c r="E137" s="140"/>
      <c r="F137" s="140"/>
      <c r="G137" s="140"/>
      <c r="H137" s="140"/>
      <c r="I137" s="140"/>
      <c r="J137" s="140"/>
      <c r="K137" s="140"/>
      <c r="L137" s="140"/>
      <c r="M137" s="140"/>
      <c r="N137" s="140"/>
      <c r="O137" s="140"/>
      <c r="P137" s="141">
        <f t="shared" si="11"/>
        <v>0</v>
      </c>
      <c r="Q137" s="59"/>
      <c r="R137" s="504"/>
    </row>
    <row r="138" spans="1:18" ht="14.1" customHeight="1" x14ac:dyDescent="0.15">
      <c r="A138" s="472"/>
      <c r="B138" s="60"/>
      <c r="C138" s="77" t="s">
        <v>237</v>
      </c>
      <c r="D138" s="142"/>
      <c r="E138" s="140"/>
      <c r="F138" s="140"/>
      <c r="G138" s="140"/>
      <c r="H138" s="140"/>
      <c r="I138" s="140"/>
      <c r="J138" s="140"/>
      <c r="K138" s="140"/>
      <c r="L138" s="140"/>
      <c r="M138" s="140"/>
      <c r="N138" s="140"/>
      <c r="O138" s="140"/>
      <c r="P138" s="141">
        <f t="shared" si="11"/>
        <v>0</v>
      </c>
      <c r="Q138" s="59"/>
      <c r="R138" s="504"/>
    </row>
    <row r="139" spans="1:18" ht="14.1" customHeight="1" x14ac:dyDescent="0.15">
      <c r="A139" s="472"/>
      <c r="B139" s="476" t="s">
        <v>238</v>
      </c>
      <c r="C139" s="477"/>
      <c r="D139" s="140"/>
      <c r="E139" s="140"/>
      <c r="F139" s="140"/>
      <c r="G139" s="140"/>
      <c r="H139" s="140"/>
      <c r="I139" s="140"/>
      <c r="J139" s="140"/>
      <c r="K139" s="140"/>
      <c r="L139" s="140"/>
      <c r="M139" s="140"/>
      <c r="N139" s="140"/>
      <c r="O139" s="140"/>
      <c r="P139" s="141">
        <f t="shared" si="11"/>
        <v>0</v>
      </c>
      <c r="Q139" s="59"/>
      <c r="R139" s="504"/>
    </row>
    <row r="140" spans="1:18" ht="14.1" customHeight="1" thickBot="1" x14ac:dyDescent="0.2">
      <c r="A140" s="473"/>
      <c r="B140" s="478" t="s">
        <v>235</v>
      </c>
      <c r="C140" s="479"/>
      <c r="D140" s="143"/>
      <c r="E140" s="143"/>
      <c r="F140" s="143"/>
      <c r="G140" s="143"/>
      <c r="H140" s="143"/>
      <c r="I140" s="143"/>
      <c r="J140" s="143"/>
      <c r="K140" s="143"/>
      <c r="L140" s="143"/>
      <c r="M140" s="143"/>
      <c r="N140" s="143"/>
      <c r="O140" s="143"/>
      <c r="P140" s="144">
        <f t="shared" si="11"/>
        <v>0</v>
      </c>
      <c r="Q140" s="59"/>
      <c r="R140" s="505"/>
    </row>
    <row r="141" spans="1:18" ht="14.1" customHeight="1" thickTop="1" x14ac:dyDescent="0.15">
      <c r="A141" s="480" t="s">
        <v>156</v>
      </c>
      <c r="B141" s="481" t="s">
        <v>222</v>
      </c>
      <c r="C141" s="482"/>
      <c r="D141" s="147"/>
      <c r="E141" s="147"/>
      <c r="F141" s="147"/>
      <c r="G141" s="147"/>
      <c r="H141" s="145"/>
      <c r="I141" s="138"/>
      <c r="J141" s="138"/>
      <c r="K141" s="138"/>
      <c r="L141" s="138"/>
      <c r="M141" s="138"/>
      <c r="N141" s="138"/>
      <c r="O141" s="138"/>
      <c r="P141" s="148">
        <f t="shared" si="11"/>
        <v>0</v>
      </c>
      <c r="Q141" s="59"/>
      <c r="R141" s="503"/>
    </row>
    <row r="142" spans="1:18" ht="14.1" customHeight="1" x14ac:dyDescent="0.15">
      <c r="A142" s="472"/>
      <c r="B142" s="474" t="s">
        <v>234</v>
      </c>
      <c r="C142" s="475"/>
      <c r="D142" s="140"/>
      <c r="E142" s="140"/>
      <c r="F142" s="140"/>
      <c r="G142" s="140"/>
      <c r="H142" s="140"/>
      <c r="I142" s="140"/>
      <c r="J142" s="140"/>
      <c r="K142" s="140"/>
      <c r="L142" s="140"/>
      <c r="M142" s="140"/>
      <c r="N142" s="140"/>
      <c r="O142" s="140"/>
      <c r="P142" s="141">
        <f t="shared" si="11"/>
        <v>0</v>
      </c>
      <c r="Q142" s="59"/>
      <c r="R142" s="504"/>
    </row>
    <row r="143" spans="1:18" ht="14.1" customHeight="1" x14ac:dyDescent="0.15">
      <c r="A143" s="472"/>
      <c r="B143" s="474" t="s">
        <v>220</v>
      </c>
      <c r="C143" s="475"/>
      <c r="D143" s="142"/>
      <c r="E143" s="140"/>
      <c r="F143" s="140"/>
      <c r="G143" s="140"/>
      <c r="H143" s="140"/>
      <c r="I143" s="140"/>
      <c r="J143" s="140"/>
      <c r="K143" s="140"/>
      <c r="L143" s="140"/>
      <c r="M143" s="140"/>
      <c r="N143" s="140"/>
      <c r="O143" s="140"/>
      <c r="P143" s="141">
        <f t="shared" si="11"/>
        <v>0</v>
      </c>
      <c r="Q143" s="59"/>
      <c r="R143" s="504"/>
    </row>
    <row r="144" spans="1:18" ht="14.1" customHeight="1" x14ac:dyDescent="0.15">
      <c r="A144" s="472"/>
      <c r="B144" s="60"/>
      <c r="C144" s="77" t="s">
        <v>237</v>
      </c>
      <c r="D144" s="142"/>
      <c r="E144" s="140"/>
      <c r="F144" s="140"/>
      <c r="G144" s="140"/>
      <c r="H144" s="140"/>
      <c r="I144" s="140"/>
      <c r="J144" s="140"/>
      <c r="K144" s="140"/>
      <c r="L144" s="140"/>
      <c r="M144" s="140"/>
      <c r="N144" s="140"/>
      <c r="O144" s="140"/>
      <c r="P144" s="141">
        <f t="shared" si="11"/>
        <v>0</v>
      </c>
      <c r="Q144" s="59"/>
      <c r="R144" s="504"/>
    </row>
    <row r="145" spans="1:18" ht="14.1" customHeight="1" x14ac:dyDescent="0.15">
      <c r="A145" s="472"/>
      <c r="B145" s="476" t="s">
        <v>238</v>
      </c>
      <c r="C145" s="477"/>
      <c r="D145" s="140"/>
      <c r="E145" s="140"/>
      <c r="F145" s="140"/>
      <c r="G145" s="140"/>
      <c r="H145" s="140"/>
      <c r="I145" s="140"/>
      <c r="J145" s="140"/>
      <c r="K145" s="140"/>
      <c r="L145" s="140"/>
      <c r="M145" s="140"/>
      <c r="N145" s="140"/>
      <c r="O145" s="140"/>
      <c r="P145" s="141">
        <f t="shared" si="11"/>
        <v>0</v>
      </c>
      <c r="Q145" s="59"/>
      <c r="R145" s="504"/>
    </row>
    <row r="146" spans="1:18" ht="14.1" customHeight="1" thickBot="1" x14ac:dyDescent="0.2">
      <c r="A146" s="473"/>
      <c r="B146" s="478" t="s">
        <v>235</v>
      </c>
      <c r="C146" s="479"/>
      <c r="D146" s="143"/>
      <c r="E146" s="143"/>
      <c r="F146" s="143"/>
      <c r="G146" s="143"/>
      <c r="H146" s="143"/>
      <c r="I146" s="143"/>
      <c r="J146" s="143"/>
      <c r="K146" s="143"/>
      <c r="L146" s="143"/>
      <c r="M146" s="143"/>
      <c r="N146" s="143"/>
      <c r="O146" s="143"/>
      <c r="P146" s="144">
        <f t="shared" si="11"/>
        <v>0</v>
      </c>
      <c r="Q146" s="59"/>
      <c r="R146" s="505"/>
    </row>
    <row r="147" spans="1:18" ht="14.1" customHeight="1" thickTop="1" x14ac:dyDescent="0.15">
      <c r="A147" s="499" t="s">
        <v>161</v>
      </c>
      <c r="B147" s="491" t="s">
        <v>222</v>
      </c>
      <c r="C147" s="492"/>
      <c r="D147" s="149">
        <f t="shared" ref="D147:P147" si="17">D63+D69+D75+D81+D87+D93+D99+D105+D111+D117+D123+D129+D135+D141</f>
        <v>28</v>
      </c>
      <c r="E147" s="149">
        <f t="shared" si="17"/>
        <v>0</v>
      </c>
      <c r="F147" s="149">
        <f t="shared" si="17"/>
        <v>0</v>
      </c>
      <c r="G147" s="149">
        <f t="shared" si="17"/>
        <v>0</v>
      </c>
      <c r="H147" s="149">
        <f t="shared" si="17"/>
        <v>0</v>
      </c>
      <c r="I147" s="149">
        <f t="shared" si="17"/>
        <v>0</v>
      </c>
      <c r="J147" s="149">
        <f t="shared" si="17"/>
        <v>0</v>
      </c>
      <c r="K147" s="149">
        <f t="shared" si="17"/>
        <v>0</v>
      </c>
      <c r="L147" s="149">
        <f t="shared" si="17"/>
        <v>0</v>
      </c>
      <c r="M147" s="149">
        <f t="shared" si="17"/>
        <v>0</v>
      </c>
      <c r="N147" s="149">
        <f t="shared" si="17"/>
        <v>0</v>
      </c>
      <c r="O147" s="149">
        <f t="shared" si="17"/>
        <v>0</v>
      </c>
      <c r="P147" s="149">
        <f t="shared" si="17"/>
        <v>28</v>
      </c>
      <c r="Q147" s="59"/>
      <c r="R147" s="503"/>
    </row>
    <row r="148" spans="1:18" ht="14.1" customHeight="1" x14ac:dyDescent="0.15">
      <c r="A148" s="499"/>
      <c r="B148" s="493" t="s">
        <v>234</v>
      </c>
      <c r="C148" s="494"/>
      <c r="D148" s="149">
        <f t="shared" ref="D148:P148" si="18">D64+D70+D76+D82+D88+D94+D100+D106+D112+D118+D124+D130+D136+D142</f>
        <v>0</v>
      </c>
      <c r="E148" s="149">
        <f t="shared" si="18"/>
        <v>0</v>
      </c>
      <c r="F148" s="149">
        <f t="shared" si="18"/>
        <v>0</v>
      </c>
      <c r="G148" s="149">
        <f t="shared" si="18"/>
        <v>0</v>
      </c>
      <c r="H148" s="149">
        <f t="shared" si="18"/>
        <v>0</v>
      </c>
      <c r="I148" s="149">
        <f t="shared" si="18"/>
        <v>0</v>
      </c>
      <c r="J148" s="149">
        <f t="shared" si="18"/>
        <v>0</v>
      </c>
      <c r="K148" s="149">
        <f t="shared" si="18"/>
        <v>0</v>
      </c>
      <c r="L148" s="149">
        <f t="shared" si="18"/>
        <v>0</v>
      </c>
      <c r="M148" s="149">
        <f t="shared" si="18"/>
        <v>0</v>
      </c>
      <c r="N148" s="149">
        <f t="shared" si="18"/>
        <v>0</v>
      </c>
      <c r="O148" s="149">
        <f t="shared" si="18"/>
        <v>0</v>
      </c>
      <c r="P148" s="149">
        <f t="shared" si="18"/>
        <v>0</v>
      </c>
      <c r="Q148" s="59"/>
      <c r="R148" s="504"/>
    </row>
    <row r="149" spans="1:18" ht="14.1" customHeight="1" x14ac:dyDescent="0.15">
      <c r="A149" s="499"/>
      <c r="B149" s="493" t="s">
        <v>220</v>
      </c>
      <c r="C149" s="494"/>
      <c r="D149" s="149">
        <f t="shared" ref="D149:P149" si="19">D65+D71+D77+D83+D89+D95+D101+D107+D113+D119+D125+D131+D137+D143</f>
        <v>0</v>
      </c>
      <c r="E149" s="149">
        <f t="shared" si="19"/>
        <v>0</v>
      </c>
      <c r="F149" s="149">
        <f t="shared" si="19"/>
        <v>0</v>
      </c>
      <c r="G149" s="149">
        <f t="shared" si="19"/>
        <v>0</v>
      </c>
      <c r="H149" s="149">
        <f t="shared" si="19"/>
        <v>0</v>
      </c>
      <c r="I149" s="149">
        <f t="shared" si="19"/>
        <v>0</v>
      </c>
      <c r="J149" s="149">
        <f t="shared" si="19"/>
        <v>0</v>
      </c>
      <c r="K149" s="149">
        <f t="shared" si="19"/>
        <v>0</v>
      </c>
      <c r="L149" s="149">
        <f t="shared" si="19"/>
        <v>0</v>
      </c>
      <c r="M149" s="149">
        <f t="shared" si="19"/>
        <v>0</v>
      </c>
      <c r="N149" s="149">
        <f t="shared" si="19"/>
        <v>0</v>
      </c>
      <c r="O149" s="149">
        <f t="shared" si="19"/>
        <v>0</v>
      </c>
      <c r="P149" s="149">
        <f t="shared" si="19"/>
        <v>0</v>
      </c>
      <c r="Q149" s="59">
        <f>SUM(Q65,Q83,Q119,Q125,Q137,Q143)</f>
        <v>0</v>
      </c>
      <c r="R149" s="504"/>
    </row>
    <row r="150" spans="1:18" ht="14.1" customHeight="1" x14ac:dyDescent="0.15">
      <c r="A150" s="499"/>
      <c r="B150" s="62"/>
      <c r="C150" s="63" t="s">
        <v>237</v>
      </c>
      <c r="D150" s="149">
        <f t="shared" ref="D150:P150" si="20">D66+D72+D78+D84+D90+D96+D102+D108+D114+D120+D126+D132+D138+D144</f>
        <v>0</v>
      </c>
      <c r="E150" s="149">
        <f t="shared" si="20"/>
        <v>0</v>
      </c>
      <c r="F150" s="149">
        <f t="shared" si="20"/>
        <v>0</v>
      </c>
      <c r="G150" s="149">
        <f t="shared" si="20"/>
        <v>0</v>
      </c>
      <c r="H150" s="149">
        <f t="shared" si="20"/>
        <v>0</v>
      </c>
      <c r="I150" s="149">
        <f t="shared" si="20"/>
        <v>0</v>
      </c>
      <c r="J150" s="149">
        <f t="shared" si="20"/>
        <v>0</v>
      </c>
      <c r="K150" s="149">
        <f t="shared" si="20"/>
        <v>0</v>
      </c>
      <c r="L150" s="149">
        <f t="shared" si="20"/>
        <v>0</v>
      </c>
      <c r="M150" s="149">
        <f t="shared" si="20"/>
        <v>0</v>
      </c>
      <c r="N150" s="149">
        <f t="shared" si="20"/>
        <v>0</v>
      </c>
      <c r="O150" s="149">
        <f t="shared" si="20"/>
        <v>0</v>
      </c>
      <c r="P150" s="149">
        <f t="shared" si="20"/>
        <v>0</v>
      </c>
      <c r="Q150" s="59"/>
      <c r="R150" s="504"/>
    </row>
    <row r="151" spans="1:18" ht="14.1" customHeight="1" x14ac:dyDescent="0.15">
      <c r="A151" s="499"/>
      <c r="B151" s="491" t="s">
        <v>238</v>
      </c>
      <c r="C151" s="492"/>
      <c r="D151" s="149">
        <f t="shared" ref="D151:P151" si="21">D67+D73+D79+D85+D91+D97+D103+D109+D115+D121+D127+D133+D139+D145</f>
        <v>0</v>
      </c>
      <c r="E151" s="149">
        <f t="shared" si="21"/>
        <v>0</v>
      </c>
      <c r="F151" s="149">
        <f t="shared" si="21"/>
        <v>0</v>
      </c>
      <c r="G151" s="149">
        <f t="shared" si="21"/>
        <v>0</v>
      </c>
      <c r="H151" s="149">
        <f t="shared" si="21"/>
        <v>0</v>
      </c>
      <c r="I151" s="149">
        <f t="shared" si="21"/>
        <v>0</v>
      </c>
      <c r="J151" s="149">
        <f t="shared" si="21"/>
        <v>0</v>
      </c>
      <c r="K151" s="149">
        <f t="shared" si="21"/>
        <v>0</v>
      </c>
      <c r="L151" s="149">
        <f t="shared" si="21"/>
        <v>0</v>
      </c>
      <c r="M151" s="149">
        <f t="shared" si="21"/>
        <v>0</v>
      </c>
      <c r="N151" s="149">
        <f t="shared" si="21"/>
        <v>0</v>
      </c>
      <c r="O151" s="149">
        <f t="shared" si="21"/>
        <v>0</v>
      </c>
      <c r="P151" s="149">
        <f t="shared" si="21"/>
        <v>0</v>
      </c>
      <c r="Q151" s="59"/>
      <c r="R151" s="504"/>
    </row>
    <row r="152" spans="1:18" ht="14.1" customHeight="1" thickBot="1" x14ac:dyDescent="0.2">
      <c r="A152" s="500"/>
      <c r="B152" s="488" t="s">
        <v>235</v>
      </c>
      <c r="C152" s="489"/>
      <c r="D152" s="149">
        <f t="shared" ref="D152:P152" si="22">D68+D74+D80+D86+D92+D98+D104+D110+D116+D122+D128+D134+D140+D146</f>
        <v>0</v>
      </c>
      <c r="E152" s="149">
        <f t="shared" si="22"/>
        <v>0</v>
      </c>
      <c r="F152" s="149">
        <f t="shared" si="22"/>
        <v>0</v>
      </c>
      <c r="G152" s="149">
        <f t="shared" si="22"/>
        <v>0</v>
      </c>
      <c r="H152" s="149">
        <f t="shared" si="22"/>
        <v>0</v>
      </c>
      <c r="I152" s="149">
        <f t="shared" si="22"/>
        <v>0</v>
      </c>
      <c r="J152" s="149">
        <f t="shared" si="22"/>
        <v>0</v>
      </c>
      <c r="K152" s="149">
        <f t="shared" si="22"/>
        <v>0</v>
      </c>
      <c r="L152" s="149">
        <f t="shared" si="22"/>
        <v>0</v>
      </c>
      <c r="M152" s="149">
        <f t="shared" si="22"/>
        <v>0</v>
      </c>
      <c r="N152" s="149">
        <f t="shared" si="22"/>
        <v>0</v>
      </c>
      <c r="O152" s="149">
        <f t="shared" si="22"/>
        <v>0</v>
      </c>
      <c r="P152" s="149">
        <f t="shared" si="22"/>
        <v>0</v>
      </c>
      <c r="Q152" s="59"/>
      <c r="R152" s="505"/>
    </row>
    <row r="153" spans="1:18" ht="14.1" customHeight="1" x14ac:dyDescent="0.15">
      <c r="A153" s="471" t="s">
        <v>155</v>
      </c>
      <c r="B153" s="457" t="s">
        <v>222</v>
      </c>
      <c r="C153" s="458"/>
      <c r="D153" s="138">
        <v>11</v>
      </c>
      <c r="E153" s="138"/>
      <c r="F153" s="138"/>
      <c r="G153" s="138"/>
      <c r="H153" s="138"/>
      <c r="I153" s="138"/>
      <c r="J153" s="138"/>
      <c r="K153" s="138"/>
      <c r="L153" s="138"/>
      <c r="M153" s="138"/>
      <c r="N153" s="138"/>
      <c r="O153" s="138"/>
      <c r="P153" s="139">
        <f t="shared" ref="P153:P170" si="23">SUM(D153:O153)</f>
        <v>11</v>
      </c>
      <c r="Q153" s="59"/>
      <c r="R153" s="503"/>
    </row>
    <row r="154" spans="1:18" ht="14.1" customHeight="1" x14ac:dyDescent="0.15">
      <c r="A154" s="472"/>
      <c r="B154" s="474" t="s">
        <v>234</v>
      </c>
      <c r="C154" s="475"/>
      <c r="D154" s="140"/>
      <c r="E154" s="140"/>
      <c r="F154" s="140"/>
      <c r="G154" s="140"/>
      <c r="H154" s="140"/>
      <c r="I154" s="140"/>
      <c r="J154" s="140"/>
      <c r="K154" s="140"/>
      <c r="L154" s="140"/>
      <c r="M154" s="140"/>
      <c r="N154" s="140"/>
      <c r="O154" s="140"/>
      <c r="P154" s="141">
        <f t="shared" si="23"/>
        <v>0</v>
      </c>
      <c r="Q154" s="59"/>
      <c r="R154" s="504"/>
    </row>
    <row r="155" spans="1:18" ht="14.1" customHeight="1" x14ac:dyDescent="0.15">
      <c r="A155" s="472"/>
      <c r="B155" s="474" t="s">
        <v>220</v>
      </c>
      <c r="C155" s="475"/>
      <c r="D155" s="142"/>
      <c r="E155" s="140"/>
      <c r="F155" s="140"/>
      <c r="G155" s="140"/>
      <c r="H155" s="140"/>
      <c r="I155" s="140"/>
      <c r="J155" s="140"/>
      <c r="K155" s="140"/>
      <c r="L155" s="140"/>
      <c r="M155" s="140"/>
      <c r="N155" s="140"/>
      <c r="O155" s="140"/>
      <c r="P155" s="141">
        <f t="shared" si="23"/>
        <v>0</v>
      </c>
      <c r="Q155" s="59"/>
      <c r="R155" s="504"/>
    </row>
    <row r="156" spans="1:18" ht="14.1" customHeight="1" x14ac:dyDescent="0.15">
      <c r="A156" s="472"/>
      <c r="B156" s="60"/>
      <c r="C156" s="77" t="s">
        <v>237</v>
      </c>
      <c r="D156" s="142"/>
      <c r="E156" s="140"/>
      <c r="F156" s="140"/>
      <c r="G156" s="140"/>
      <c r="H156" s="140"/>
      <c r="I156" s="140"/>
      <c r="J156" s="140"/>
      <c r="K156" s="140"/>
      <c r="L156" s="140"/>
      <c r="M156" s="140"/>
      <c r="N156" s="140"/>
      <c r="O156" s="140"/>
      <c r="P156" s="141">
        <f t="shared" si="23"/>
        <v>0</v>
      </c>
      <c r="Q156" s="59"/>
      <c r="R156" s="504"/>
    </row>
    <row r="157" spans="1:18" ht="14.1" customHeight="1" x14ac:dyDescent="0.15">
      <c r="A157" s="472"/>
      <c r="B157" s="476" t="s">
        <v>238</v>
      </c>
      <c r="C157" s="477"/>
      <c r="D157" s="140"/>
      <c r="E157" s="140"/>
      <c r="F157" s="140"/>
      <c r="G157" s="140"/>
      <c r="H157" s="140"/>
      <c r="I157" s="140"/>
      <c r="J157" s="140"/>
      <c r="K157" s="140"/>
      <c r="L157" s="140"/>
      <c r="M157" s="140"/>
      <c r="N157" s="140"/>
      <c r="O157" s="140"/>
      <c r="P157" s="141">
        <f t="shared" si="23"/>
        <v>0</v>
      </c>
      <c r="Q157" s="59"/>
      <c r="R157" s="504"/>
    </row>
    <row r="158" spans="1:18" ht="14.1" customHeight="1" thickBot="1" x14ac:dyDescent="0.2">
      <c r="A158" s="473"/>
      <c r="B158" s="478" t="s">
        <v>235</v>
      </c>
      <c r="C158" s="479"/>
      <c r="D158" s="143"/>
      <c r="E158" s="143"/>
      <c r="F158" s="143"/>
      <c r="G158" s="143"/>
      <c r="H158" s="143"/>
      <c r="I158" s="143"/>
      <c r="J158" s="143"/>
      <c r="K158" s="143"/>
      <c r="L158" s="143"/>
      <c r="M158" s="143"/>
      <c r="N158" s="143"/>
      <c r="O158" s="143"/>
      <c r="P158" s="144">
        <f t="shared" si="23"/>
        <v>0</v>
      </c>
      <c r="Q158" s="59"/>
      <c r="R158" s="505"/>
    </row>
    <row r="159" spans="1:18" ht="14.1" customHeight="1" thickTop="1" x14ac:dyDescent="0.15">
      <c r="A159" s="480" t="s">
        <v>149</v>
      </c>
      <c r="B159" s="481" t="s">
        <v>222</v>
      </c>
      <c r="C159" s="482"/>
      <c r="D159" s="147">
        <v>1</v>
      </c>
      <c r="E159" s="147"/>
      <c r="F159" s="147"/>
      <c r="G159" s="147"/>
      <c r="H159" s="145"/>
      <c r="I159" s="138"/>
      <c r="J159" s="138"/>
      <c r="K159" s="138"/>
      <c r="L159" s="138"/>
      <c r="M159" s="138"/>
      <c r="N159" s="138"/>
      <c r="O159" s="138"/>
      <c r="P159" s="148">
        <f t="shared" ref="P159:P164" si="24">SUM(D159:O159)</f>
        <v>1</v>
      </c>
      <c r="Q159" s="59"/>
      <c r="R159" s="503"/>
    </row>
    <row r="160" spans="1:18" ht="14.1" customHeight="1" x14ac:dyDescent="0.15">
      <c r="A160" s="472"/>
      <c r="B160" s="474" t="s">
        <v>234</v>
      </c>
      <c r="C160" s="475"/>
      <c r="D160" s="140"/>
      <c r="E160" s="140"/>
      <c r="F160" s="140"/>
      <c r="G160" s="140"/>
      <c r="H160" s="140"/>
      <c r="I160" s="140"/>
      <c r="J160" s="140"/>
      <c r="K160" s="140"/>
      <c r="L160" s="140"/>
      <c r="M160" s="140"/>
      <c r="N160" s="140"/>
      <c r="O160" s="140"/>
      <c r="P160" s="141">
        <f t="shared" si="24"/>
        <v>0</v>
      </c>
      <c r="Q160" s="59"/>
      <c r="R160" s="504"/>
    </row>
    <row r="161" spans="1:18" ht="14.1" customHeight="1" x14ac:dyDescent="0.15">
      <c r="A161" s="472"/>
      <c r="B161" s="474" t="s">
        <v>220</v>
      </c>
      <c r="C161" s="475"/>
      <c r="D161" s="142"/>
      <c r="E161" s="140"/>
      <c r="F161" s="140"/>
      <c r="G161" s="140"/>
      <c r="H161" s="140"/>
      <c r="I161" s="140"/>
      <c r="J161" s="140"/>
      <c r="K161" s="140"/>
      <c r="L161" s="140"/>
      <c r="M161" s="140"/>
      <c r="N161" s="140"/>
      <c r="O161" s="140"/>
      <c r="P161" s="141">
        <f t="shared" si="24"/>
        <v>0</v>
      </c>
      <c r="Q161" s="59"/>
      <c r="R161" s="504"/>
    </row>
    <row r="162" spans="1:18" ht="14.1" customHeight="1" x14ac:dyDescent="0.15">
      <c r="A162" s="472"/>
      <c r="B162" s="60"/>
      <c r="C162" s="77" t="s">
        <v>237</v>
      </c>
      <c r="D162" s="142"/>
      <c r="E162" s="140"/>
      <c r="F162" s="140"/>
      <c r="G162" s="140"/>
      <c r="H162" s="140"/>
      <c r="I162" s="140"/>
      <c r="J162" s="140"/>
      <c r="K162" s="140"/>
      <c r="L162" s="140"/>
      <c r="M162" s="140"/>
      <c r="N162" s="140"/>
      <c r="O162" s="140"/>
      <c r="P162" s="141">
        <f t="shared" si="24"/>
        <v>0</v>
      </c>
      <c r="Q162" s="59"/>
      <c r="R162" s="504"/>
    </row>
    <row r="163" spans="1:18" ht="14.1" customHeight="1" x14ac:dyDescent="0.15">
      <c r="A163" s="472"/>
      <c r="B163" s="476" t="s">
        <v>238</v>
      </c>
      <c r="C163" s="477"/>
      <c r="D163" s="140"/>
      <c r="E163" s="140"/>
      <c r="F163" s="140"/>
      <c r="G163" s="140"/>
      <c r="H163" s="140"/>
      <c r="I163" s="140"/>
      <c r="J163" s="140"/>
      <c r="K163" s="140"/>
      <c r="L163" s="140"/>
      <c r="M163" s="140"/>
      <c r="N163" s="140"/>
      <c r="O163" s="140"/>
      <c r="P163" s="141">
        <f t="shared" si="24"/>
        <v>0</v>
      </c>
      <c r="Q163" s="59"/>
      <c r="R163" s="504"/>
    </row>
    <row r="164" spans="1:18" ht="14.1" customHeight="1" thickBot="1" x14ac:dyDescent="0.2">
      <c r="A164" s="473"/>
      <c r="B164" s="478" t="s">
        <v>235</v>
      </c>
      <c r="C164" s="479"/>
      <c r="D164" s="143"/>
      <c r="E164" s="143"/>
      <c r="F164" s="143"/>
      <c r="G164" s="143"/>
      <c r="H164" s="143"/>
      <c r="I164" s="143"/>
      <c r="J164" s="143"/>
      <c r="K164" s="143"/>
      <c r="L164" s="143"/>
      <c r="M164" s="143"/>
      <c r="N164" s="143"/>
      <c r="O164" s="143"/>
      <c r="P164" s="144">
        <f t="shared" si="24"/>
        <v>0</v>
      </c>
      <c r="Q164" s="59"/>
      <c r="R164" s="505"/>
    </row>
    <row r="165" spans="1:18" ht="14.1" customHeight="1" thickTop="1" x14ac:dyDescent="0.15">
      <c r="A165" s="480" t="s">
        <v>165</v>
      </c>
      <c r="B165" s="481" t="s">
        <v>222</v>
      </c>
      <c r="C165" s="482"/>
      <c r="D165" s="147"/>
      <c r="E165" s="147"/>
      <c r="F165" s="147"/>
      <c r="G165" s="147"/>
      <c r="H165" s="145"/>
      <c r="I165" s="138"/>
      <c r="J165" s="138"/>
      <c r="K165" s="138"/>
      <c r="L165" s="138"/>
      <c r="M165" s="138"/>
      <c r="N165" s="138"/>
      <c r="O165" s="138"/>
      <c r="P165" s="148">
        <f t="shared" si="23"/>
        <v>0</v>
      </c>
      <c r="Q165" s="59"/>
      <c r="R165" s="503"/>
    </row>
    <row r="166" spans="1:18" ht="14.1" customHeight="1" x14ac:dyDescent="0.15">
      <c r="A166" s="472"/>
      <c r="B166" s="474" t="s">
        <v>234</v>
      </c>
      <c r="C166" s="475"/>
      <c r="D166" s="140"/>
      <c r="E166" s="140"/>
      <c r="F166" s="140"/>
      <c r="G166" s="140"/>
      <c r="H166" s="140"/>
      <c r="I166" s="140"/>
      <c r="J166" s="140"/>
      <c r="K166" s="140"/>
      <c r="L166" s="140"/>
      <c r="M166" s="140"/>
      <c r="N166" s="140"/>
      <c r="O166" s="140"/>
      <c r="P166" s="141">
        <f t="shared" si="23"/>
        <v>0</v>
      </c>
      <c r="Q166" s="59"/>
      <c r="R166" s="504"/>
    </row>
    <row r="167" spans="1:18" ht="14.1" customHeight="1" x14ac:dyDescent="0.15">
      <c r="A167" s="472"/>
      <c r="B167" s="474" t="s">
        <v>220</v>
      </c>
      <c r="C167" s="475"/>
      <c r="D167" s="142"/>
      <c r="E167" s="140"/>
      <c r="F167" s="140"/>
      <c r="G167" s="140"/>
      <c r="H167" s="140"/>
      <c r="I167" s="140"/>
      <c r="J167" s="140"/>
      <c r="K167" s="140"/>
      <c r="L167" s="140"/>
      <c r="M167" s="140"/>
      <c r="N167" s="140"/>
      <c r="O167" s="140"/>
      <c r="P167" s="141">
        <f t="shared" si="23"/>
        <v>0</v>
      </c>
      <c r="Q167" s="59"/>
      <c r="R167" s="504"/>
    </row>
    <row r="168" spans="1:18" ht="14.1" customHeight="1" x14ac:dyDescent="0.15">
      <c r="A168" s="472"/>
      <c r="B168" s="60"/>
      <c r="C168" s="77" t="s">
        <v>237</v>
      </c>
      <c r="D168" s="142"/>
      <c r="E168" s="140"/>
      <c r="F168" s="140"/>
      <c r="G168" s="140"/>
      <c r="H168" s="140"/>
      <c r="I168" s="140"/>
      <c r="J168" s="140"/>
      <c r="K168" s="140"/>
      <c r="L168" s="140"/>
      <c r="M168" s="140"/>
      <c r="N168" s="140"/>
      <c r="O168" s="140"/>
      <c r="P168" s="141">
        <f t="shared" si="23"/>
        <v>0</v>
      </c>
      <c r="Q168" s="59"/>
      <c r="R168" s="504"/>
    </row>
    <row r="169" spans="1:18" ht="14.1" customHeight="1" x14ac:dyDescent="0.15">
      <c r="A169" s="472"/>
      <c r="B169" s="476" t="s">
        <v>238</v>
      </c>
      <c r="C169" s="477"/>
      <c r="D169" s="140"/>
      <c r="E169" s="140"/>
      <c r="F169" s="140"/>
      <c r="G169" s="140"/>
      <c r="H169" s="140"/>
      <c r="I169" s="140"/>
      <c r="J169" s="140"/>
      <c r="K169" s="140"/>
      <c r="L169" s="140"/>
      <c r="M169" s="140"/>
      <c r="N169" s="140"/>
      <c r="O169" s="140"/>
      <c r="P169" s="141">
        <f t="shared" si="23"/>
        <v>0</v>
      </c>
      <c r="Q169" s="59"/>
      <c r="R169" s="504"/>
    </row>
    <row r="170" spans="1:18" ht="14.1" customHeight="1" thickBot="1" x14ac:dyDescent="0.2">
      <c r="A170" s="473"/>
      <c r="B170" s="478" t="s">
        <v>235</v>
      </c>
      <c r="C170" s="479"/>
      <c r="D170" s="143"/>
      <c r="E170" s="143"/>
      <c r="F170" s="143"/>
      <c r="G170" s="143"/>
      <c r="H170" s="143"/>
      <c r="I170" s="143"/>
      <c r="J170" s="143"/>
      <c r="K170" s="143"/>
      <c r="L170" s="143"/>
      <c r="M170" s="143"/>
      <c r="N170" s="143"/>
      <c r="O170" s="143"/>
      <c r="P170" s="144">
        <f t="shared" si="23"/>
        <v>0</v>
      </c>
      <c r="Q170" s="59"/>
      <c r="R170" s="505"/>
    </row>
    <row r="171" spans="1:18" ht="14.1" customHeight="1" thickTop="1" x14ac:dyDescent="0.15">
      <c r="A171" s="480" t="s">
        <v>297</v>
      </c>
      <c r="B171" s="481" t="s">
        <v>222</v>
      </c>
      <c r="C171" s="482"/>
      <c r="D171" s="147"/>
      <c r="E171" s="147"/>
      <c r="F171" s="147"/>
      <c r="G171" s="147"/>
      <c r="H171" s="145"/>
      <c r="I171" s="138"/>
      <c r="J171" s="138"/>
      <c r="K171" s="138"/>
      <c r="L171" s="138"/>
      <c r="M171" s="138"/>
      <c r="N171" s="138"/>
      <c r="O171" s="138"/>
      <c r="P171" s="148">
        <f t="shared" ref="P171:P176" si="25">SUM(D171:O171)</f>
        <v>0</v>
      </c>
      <c r="Q171" s="59"/>
      <c r="R171" s="503"/>
    </row>
    <row r="172" spans="1:18" ht="14.1" customHeight="1" x14ac:dyDescent="0.15">
      <c r="A172" s="472"/>
      <c r="B172" s="474" t="s">
        <v>219</v>
      </c>
      <c r="C172" s="475"/>
      <c r="D172" s="140"/>
      <c r="E172" s="140"/>
      <c r="F172" s="140"/>
      <c r="G172" s="140"/>
      <c r="H172" s="140"/>
      <c r="I172" s="140"/>
      <c r="J172" s="140"/>
      <c r="K172" s="140"/>
      <c r="L172" s="140"/>
      <c r="M172" s="140"/>
      <c r="N172" s="140"/>
      <c r="O172" s="140"/>
      <c r="P172" s="141">
        <f t="shared" si="25"/>
        <v>0</v>
      </c>
      <c r="Q172" s="59"/>
      <c r="R172" s="504"/>
    </row>
    <row r="173" spans="1:18" ht="14.1" customHeight="1" x14ac:dyDescent="0.15">
      <c r="A173" s="472"/>
      <c r="B173" s="474" t="s">
        <v>220</v>
      </c>
      <c r="C173" s="475"/>
      <c r="D173" s="142"/>
      <c r="E173" s="140"/>
      <c r="F173" s="140"/>
      <c r="G173" s="140"/>
      <c r="H173" s="140"/>
      <c r="I173" s="140"/>
      <c r="J173" s="140"/>
      <c r="K173" s="140"/>
      <c r="L173" s="140"/>
      <c r="M173" s="140"/>
      <c r="N173" s="140"/>
      <c r="O173" s="140"/>
      <c r="P173" s="141">
        <f t="shared" si="25"/>
        <v>0</v>
      </c>
      <c r="Q173" s="59"/>
      <c r="R173" s="504"/>
    </row>
    <row r="174" spans="1:18" ht="14.1" customHeight="1" x14ac:dyDescent="0.15">
      <c r="A174" s="472"/>
      <c r="B174" s="60"/>
      <c r="C174" s="208" t="s">
        <v>237</v>
      </c>
      <c r="D174" s="142"/>
      <c r="E174" s="140"/>
      <c r="F174" s="140"/>
      <c r="G174" s="140"/>
      <c r="H174" s="140"/>
      <c r="I174" s="140"/>
      <c r="J174" s="140"/>
      <c r="K174" s="140"/>
      <c r="L174" s="140"/>
      <c r="M174" s="140"/>
      <c r="N174" s="140"/>
      <c r="O174" s="140"/>
      <c r="P174" s="141">
        <f t="shared" si="25"/>
        <v>0</v>
      </c>
      <c r="Q174" s="59"/>
      <c r="R174" s="504"/>
    </row>
    <row r="175" spans="1:18" ht="14.1" customHeight="1" x14ac:dyDescent="0.15">
      <c r="A175" s="472"/>
      <c r="B175" s="476" t="s">
        <v>200</v>
      </c>
      <c r="C175" s="477"/>
      <c r="D175" s="140"/>
      <c r="E175" s="140"/>
      <c r="F175" s="140"/>
      <c r="G175" s="140"/>
      <c r="H175" s="140"/>
      <c r="I175" s="140"/>
      <c r="J175" s="140"/>
      <c r="K175" s="140"/>
      <c r="L175" s="140"/>
      <c r="M175" s="140"/>
      <c r="N175" s="140"/>
      <c r="O175" s="140"/>
      <c r="P175" s="141">
        <f t="shared" si="25"/>
        <v>0</v>
      </c>
      <c r="Q175" s="59"/>
      <c r="R175" s="504"/>
    </row>
    <row r="176" spans="1:18" ht="14.1" customHeight="1" thickBot="1" x14ac:dyDescent="0.2">
      <c r="A176" s="473"/>
      <c r="B176" s="478" t="s">
        <v>190</v>
      </c>
      <c r="C176" s="479"/>
      <c r="D176" s="143"/>
      <c r="E176" s="143"/>
      <c r="F176" s="143"/>
      <c r="G176" s="143"/>
      <c r="H176" s="143"/>
      <c r="I176" s="143"/>
      <c r="J176" s="143"/>
      <c r="K176" s="143"/>
      <c r="L176" s="143"/>
      <c r="M176" s="143"/>
      <c r="N176" s="143"/>
      <c r="O176" s="143"/>
      <c r="P176" s="144">
        <f t="shared" si="25"/>
        <v>0</v>
      </c>
      <c r="Q176" s="59"/>
      <c r="R176" s="505"/>
    </row>
    <row r="177" spans="1:18" ht="14.1" customHeight="1" thickTop="1" x14ac:dyDescent="0.15">
      <c r="A177" s="480" t="s">
        <v>276</v>
      </c>
      <c r="B177" s="481" t="s">
        <v>222</v>
      </c>
      <c r="C177" s="482"/>
      <c r="D177" s="147"/>
      <c r="E177" s="147"/>
      <c r="F177" s="147"/>
      <c r="G177" s="147"/>
      <c r="H177" s="145"/>
      <c r="I177" s="138"/>
      <c r="J177" s="138"/>
      <c r="K177" s="138"/>
      <c r="L177" s="138"/>
      <c r="M177" s="138"/>
      <c r="N177" s="138"/>
      <c r="O177" s="138"/>
      <c r="P177" s="148">
        <f t="shared" ref="P177:P182" si="26">SUM(D177:O177)</f>
        <v>0</v>
      </c>
      <c r="Q177" s="59"/>
      <c r="R177" s="503"/>
    </row>
    <row r="178" spans="1:18" ht="14.1" customHeight="1" x14ac:dyDescent="0.15">
      <c r="A178" s="472"/>
      <c r="B178" s="474" t="s">
        <v>219</v>
      </c>
      <c r="C178" s="475"/>
      <c r="D178" s="140"/>
      <c r="E178" s="140"/>
      <c r="F178" s="140"/>
      <c r="G178" s="140"/>
      <c r="H178" s="140"/>
      <c r="I178" s="140"/>
      <c r="J178" s="140"/>
      <c r="K178" s="140"/>
      <c r="L178" s="140"/>
      <c r="M178" s="140"/>
      <c r="N178" s="140"/>
      <c r="O178" s="140"/>
      <c r="P178" s="141">
        <f t="shared" si="26"/>
        <v>0</v>
      </c>
      <c r="Q178" s="59"/>
      <c r="R178" s="504"/>
    </row>
    <row r="179" spans="1:18" ht="14.1" customHeight="1" x14ac:dyDescent="0.15">
      <c r="A179" s="472"/>
      <c r="B179" s="474" t="s">
        <v>220</v>
      </c>
      <c r="C179" s="475"/>
      <c r="D179" s="142"/>
      <c r="E179" s="140"/>
      <c r="F179" s="140"/>
      <c r="G179" s="140"/>
      <c r="H179" s="140"/>
      <c r="I179" s="140"/>
      <c r="J179" s="140"/>
      <c r="K179" s="140"/>
      <c r="L179" s="140"/>
      <c r="M179" s="140"/>
      <c r="N179" s="140"/>
      <c r="O179" s="140"/>
      <c r="P179" s="141">
        <f t="shared" si="26"/>
        <v>0</v>
      </c>
      <c r="Q179" s="59"/>
      <c r="R179" s="504"/>
    </row>
    <row r="180" spans="1:18" ht="14.1" customHeight="1" x14ac:dyDescent="0.15">
      <c r="A180" s="472"/>
      <c r="B180" s="60"/>
      <c r="C180" s="208" t="s">
        <v>237</v>
      </c>
      <c r="D180" s="142"/>
      <c r="E180" s="140"/>
      <c r="F180" s="140"/>
      <c r="G180" s="140"/>
      <c r="H180" s="140"/>
      <c r="I180" s="140"/>
      <c r="J180" s="140"/>
      <c r="K180" s="140"/>
      <c r="L180" s="140"/>
      <c r="M180" s="140"/>
      <c r="N180" s="140"/>
      <c r="O180" s="140"/>
      <c r="P180" s="141">
        <f t="shared" si="26"/>
        <v>0</v>
      </c>
      <c r="Q180" s="59"/>
      <c r="R180" s="504"/>
    </row>
    <row r="181" spans="1:18" ht="14.1" customHeight="1" x14ac:dyDescent="0.15">
      <c r="A181" s="472"/>
      <c r="B181" s="476" t="s">
        <v>200</v>
      </c>
      <c r="C181" s="477"/>
      <c r="D181" s="140"/>
      <c r="E181" s="140"/>
      <c r="F181" s="140"/>
      <c r="G181" s="140"/>
      <c r="H181" s="140"/>
      <c r="I181" s="140"/>
      <c r="J181" s="140"/>
      <c r="K181" s="140"/>
      <c r="L181" s="140"/>
      <c r="M181" s="140"/>
      <c r="N181" s="140"/>
      <c r="O181" s="140"/>
      <c r="P181" s="141">
        <f t="shared" si="26"/>
        <v>0</v>
      </c>
      <c r="Q181" s="59"/>
      <c r="R181" s="504"/>
    </row>
    <row r="182" spans="1:18" ht="14.1" customHeight="1" thickBot="1" x14ac:dyDescent="0.2">
      <c r="A182" s="473"/>
      <c r="B182" s="478" t="s">
        <v>190</v>
      </c>
      <c r="C182" s="479"/>
      <c r="D182" s="143"/>
      <c r="E182" s="143"/>
      <c r="F182" s="143"/>
      <c r="G182" s="143"/>
      <c r="H182" s="143"/>
      <c r="I182" s="143"/>
      <c r="J182" s="143"/>
      <c r="K182" s="143"/>
      <c r="L182" s="143"/>
      <c r="M182" s="143"/>
      <c r="N182" s="143"/>
      <c r="O182" s="143"/>
      <c r="P182" s="144">
        <f t="shared" si="26"/>
        <v>0</v>
      </c>
      <c r="Q182" s="59"/>
      <c r="R182" s="505"/>
    </row>
    <row r="183" spans="1:18" ht="14.1" customHeight="1" thickTop="1" x14ac:dyDescent="0.15">
      <c r="A183" s="501" t="s">
        <v>161</v>
      </c>
      <c r="B183" s="495" t="s">
        <v>222</v>
      </c>
      <c r="C183" s="496"/>
      <c r="D183" s="153">
        <f>D153+D159+D165+D171+D177</f>
        <v>12</v>
      </c>
      <c r="E183" s="153">
        <f t="shared" ref="E183:P183" si="27">E153+E159+E165+E171+E177</f>
        <v>0</v>
      </c>
      <c r="F183" s="153">
        <f t="shared" si="27"/>
        <v>0</v>
      </c>
      <c r="G183" s="153">
        <f t="shared" si="27"/>
        <v>0</v>
      </c>
      <c r="H183" s="153">
        <f t="shared" si="27"/>
        <v>0</v>
      </c>
      <c r="I183" s="153">
        <f t="shared" si="27"/>
        <v>0</v>
      </c>
      <c r="J183" s="153">
        <f t="shared" si="27"/>
        <v>0</v>
      </c>
      <c r="K183" s="153">
        <f t="shared" si="27"/>
        <v>0</v>
      </c>
      <c r="L183" s="153">
        <f t="shared" si="27"/>
        <v>0</v>
      </c>
      <c r="M183" s="153">
        <f t="shared" si="27"/>
        <v>0</v>
      </c>
      <c r="N183" s="153">
        <f t="shared" si="27"/>
        <v>0</v>
      </c>
      <c r="O183" s="153">
        <f t="shared" si="27"/>
        <v>0</v>
      </c>
      <c r="P183" s="154">
        <f t="shared" si="27"/>
        <v>12</v>
      </c>
      <c r="Q183" s="59"/>
      <c r="R183" s="503"/>
    </row>
    <row r="184" spans="1:18" ht="14.1" customHeight="1" x14ac:dyDescent="0.15">
      <c r="A184" s="499"/>
      <c r="B184" s="493" t="s">
        <v>234</v>
      </c>
      <c r="C184" s="494"/>
      <c r="D184" s="151">
        <f t="shared" ref="D184:P184" si="28">D154+D160+D166+D172+D178</f>
        <v>0</v>
      </c>
      <c r="E184" s="151">
        <f t="shared" si="28"/>
        <v>0</v>
      </c>
      <c r="F184" s="151">
        <f t="shared" si="28"/>
        <v>0</v>
      </c>
      <c r="G184" s="151">
        <f t="shared" si="28"/>
        <v>0</v>
      </c>
      <c r="H184" s="151">
        <f t="shared" si="28"/>
        <v>0</v>
      </c>
      <c r="I184" s="151">
        <f t="shared" si="28"/>
        <v>0</v>
      </c>
      <c r="J184" s="151">
        <f t="shared" si="28"/>
        <v>0</v>
      </c>
      <c r="K184" s="151">
        <f t="shared" si="28"/>
        <v>0</v>
      </c>
      <c r="L184" s="151">
        <f t="shared" si="28"/>
        <v>0</v>
      </c>
      <c r="M184" s="151">
        <f t="shared" si="28"/>
        <v>0</v>
      </c>
      <c r="N184" s="151">
        <f t="shared" si="28"/>
        <v>0</v>
      </c>
      <c r="O184" s="151">
        <f t="shared" si="28"/>
        <v>0</v>
      </c>
      <c r="P184" s="155">
        <f t="shared" si="28"/>
        <v>0</v>
      </c>
      <c r="Q184" s="59"/>
      <c r="R184" s="504"/>
    </row>
    <row r="185" spans="1:18" ht="14.1" customHeight="1" x14ac:dyDescent="0.15">
      <c r="A185" s="499"/>
      <c r="B185" s="493" t="s">
        <v>220</v>
      </c>
      <c r="C185" s="494"/>
      <c r="D185" s="151">
        <f t="shared" ref="D185:P185" si="29">D155+D161+D167+D173+D179</f>
        <v>0</v>
      </c>
      <c r="E185" s="151">
        <f t="shared" si="29"/>
        <v>0</v>
      </c>
      <c r="F185" s="151">
        <f t="shared" si="29"/>
        <v>0</v>
      </c>
      <c r="G185" s="151">
        <f t="shared" si="29"/>
        <v>0</v>
      </c>
      <c r="H185" s="151">
        <f t="shared" si="29"/>
        <v>0</v>
      </c>
      <c r="I185" s="151">
        <f t="shared" si="29"/>
        <v>0</v>
      </c>
      <c r="J185" s="151">
        <f t="shared" si="29"/>
        <v>0</v>
      </c>
      <c r="K185" s="151">
        <f t="shared" si="29"/>
        <v>0</v>
      </c>
      <c r="L185" s="151">
        <f t="shared" si="29"/>
        <v>0</v>
      </c>
      <c r="M185" s="151">
        <f t="shared" si="29"/>
        <v>0</v>
      </c>
      <c r="N185" s="151">
        <f t="shared" si="29"/>
        <v>0</v>
      </c>
      <c r="O185" s="151">
        <f t="shared" si="29"/>
        <v>0</v>
      </c>
      <c r="P185" s="155">
        <f t="shared" si="29"/>
        <v>0</v>
      </c>
      <c r="Q185" s="59">
        <f>SUM(Q155,Q167,Q161)</f>
        <v>0</v>
      </c>
      <c r="R185" s="504"/>
    </row>
    <row r="186" spans="1:18" ht="14.1" customHeight="1" x14ac:dyDescent="0.15">
      <c r="A186" s="499"/>
      <c r="B186" s="62"/>
      <c r="C186" s="63" t="s">
        <v>237</v>
      </c>
      <c r="D186" s="151">
        <f t="shared" ref="D186:P186" si="30">D156+D162+D168+D174+D180</f>
        <v>0</v>
      </c>
      <c r="E186" s="151">
        <f t="shared" si="30"/>
        <v>0</v>
      </c>
      <c r="F186" s="151">
        <f t="shared" si="30"/>
        <v>0</v>
      </c>
      <c r="G186" s="151">
        <f t="shared" si="30"/>
        <v>0</v>
      </c>
      <c r="H186" s="151">
        <f t="shared" si="30"/>
        <v>0</v>
      </c>
      <c r="I186" s="151">
        <f t="shared" si="30"/>
        <v>0</v>
      </c>
      <c r="J186" s="151">
        <f t="shared" si="30"/>
        <v>0</v>
      </c>
      <c r="K186" s="151">
        <f t="shared" si="30"/>
        <v>0</v>
      </c>
      <c r="L186" s="151">
        <f t="shared" si="30"/>
        <v>0</v>
      </c>
      <c r="M186" s="151">
        <f t="shared" si="30"/>
        <v>0</v>
      </c>
      <c r="N186" s="151">
        <f t="shared" si="30"/>
        <v>0</v>
      </c>
      <c r="O186" s="151">
        <f t="shared" si="30"/>
        <v>0</v>
      </c>
      <c r="P186" s="155">
        <f t="shared" si="30"/>
        <v>0</v>
      </c>
      <c r="Q186" s="59"/>
      <c r="R186" s="504"/>
    </row>
    <row r="187" spans="1:18" ht="14.1" customHeight="1" x14ac:dyDescent="0.15">
      <c r="A187" s="499"/>
      <c r="B187" s="491" t="s">
        <v>238</v>
      </c>
      <c r="C187" s="492"/>
      <c r="D187" s="151">
        <f t="shared" ref="D187:P187" si="31">D157+D163+D169+D175+D181</f>
        <v>0</v>
      </c>
      <c r="E187" s="151">
        <f t="shared" si="31"/>
        <v>0</v>
      </c>
      <c r="F187" s="151">
        <f t="shared" si="31"/>
        <v>0</v>
      </c>
      <c r="G187" s="151">
        <f t="shared" si="31"/>
        <v>0</v>
      </c>
      <c r="H187" s="151">
        <f t="shared" si="31"/>
        <v>0</v>
      </c>
      <c r="I187" s="151">
        <f t="shared" si="31"/>
        <v>0</v>
      </c>
      <c r="J187" s="151">
        <f t="shared" si="31"/>
        <v>0</v>
      </c>
      <c r="K187" s="151">
        <f t="shared" si="31"/>
        <v>0</v>
      </c>
      <c r="L187" s="151">
        <f t="shared" si="31"/>
        <v>0</v>
      </c>
      <c r="M187" s="151">
        <f t="shared" si="31"/>
        <v>0</v>
      </c>
      <c r="N187" s="151">
        <f t="shared" si="31"/>
        <v>0</v>
      </c>
      <c r="O187" s="151">
        <f t="shared" si="31"/>
        <v>0</v>
      </c>
      <c r="P187" s="155">
        <f t="shared" si="31"/>
        <v>0</v>
      </c>
      <c r="Q187" s="59"/>
      <c r="R187" s="504"/>
    </row>
    <row r="188" spans="1:18" ht="14.1" customHeight="1" thickBot="1" x14ac:dyDescent="0.2">
      <c r="A188" s="500"/>
      <c r="B188" s="488" t="s">
        <v>235</v>
      </c>
      <c r="C188" s="489"/>
      <c r="D188" s="152">
        <f t="shared" ref="D188:P188" si="32">D158+D164+D170+D176+D182</f>
        <v>0</v>
      </c>
      <c r="E188" s="152">
        <f t="shared" si="32"/>
        <v>0</v>
      </c>
      <c r="F188" s="152">
        <f t="shared" si="32"/>
        <v>0</v>
      </c>
      <c r="G188" s="152">
        <f t="shared" si="32"/>
        <v>0</v>
      </c>
      <c r="H188" s="152">
        <f t="shared" si="32"/>
        <v>0</v>
      </c>
      <c r="I188" s="152">
        <f t="shared" si="32"/>
        <v>0</v>
      </c>
      <c r="J188" s="152">
        <f t="shared" si="32"/>
        <v>0</v>
      </c>
      <c r="K188" s="152">
        <f t="shared" si="32"/>
        <v>0</v>
      </c>
      <c r="L188" s="152">
        <f t="shared" si="32"/>
        <v>0</v>
      </c>
      <c r="M188" s="152">
        <f t="shared" si="32"/>
        <v>0</v>
      </c>
      <c r="N188" s="152">
        <f t="shared" si="32"/>
        <v>0</v>
      </c>
      <c r="O188" s="152">
        <f t="shared" si="32"/>
        <v>0</v>
      </c>
      <c r="P188" s="156">
        <f t="shared" si="32"/>
        <v>0</v>
      </c>
      <c r="Q188" s="59"/>
      <c r="R188" s="505"/>
    </row>
    <row r="189" spans="1:18" ht="14.1" customHeight="1" x14ac:dyDescent="0.15">
      <c r="A189" s="472" t="s">
        <v>148</v>
      </c>
      <c r="B189" s="476" t="s">
        <v>222</v>
      </c>
      <c r="C189" s="477"/>
      <c r="D189" s="145">
        <v>1</v>
      </c>
      <c r="E189" s="145"/>
      <c r="F189" s="145"/>
      <c r="G189" s="145"/>
      <c r="H189" s="145"/>
      <c r="I189" s="138"/>
      <c r="J189" s="138"/>
      <c r="K189" s="138"/>
      <c r="L189" s="138"/>
      <c r="M189" s="138"/>
      <c r="N189" s="138"/>
      <c r="O189" s="138"/>
      <c r="P189" s="146">
        <f t="shared" ref="P189:P194" si="33">SUM(D189:O189)</f>
        <v>1</v>
      </c>
      <c r="Q189" s="59"/>
      <c r="R189" s="503"/>
    </row>
    <row r="190" spans="1:18" ht="14.1" customHeight="1" x14ac:dyDescent="0.15">
      <c r="A190" s="472"/>
      <c r="B190" s="474" t="s">
        <v>234</v>
      </c>
      <c r="C190" s="475"/>
      <c r="D190" s="140"/>
      <c r="E190" s="140"/>
      <c r="F190" s="140"/>
      <c r="G190" s="140"/>
      <c r="H190" s="140"/>
      <c r="I190" s="140"/>
      <c r="J190" s="140"/>
      <c r="K190" s="140"/>
      <c r="L190" s="140"/>
      <c r="M190" s="140"/>
      <c r="N190" s="140"/>
      <c r="O190" s="140"/>
      <c r="P190" s="141">
        <f t="shared" si="33"/>
        <v>0</v>
      </c>
      <c r="Q190" s="59"/>
      <c r="R190" s="504"/>
    </row>
    <row r="191" spans="1:18" ht="14.1" customHeight="1" x14ac:dyDescent="0.15">
      <c r="A191" s="472"/>
      <c r="B191" s="474" t="s">
        <v>220</v>
      </c>
      <c r="C191" s="475"/>
      <c r="D191" s="142"/>
      <c r="E191" s="140"/>
      <c r="F191" s="140"/>
      <c r="G191" s="140"/>
      <c r="H191" s="140"/>
      <c r="I191" s="140"/>
      <c r="J191" s="140"/>
      <c r="K191" s="140"/>
      <c r="L191" s="140"/>
      <c r="M191" s="140"/>
      <c r="N191" s="140"/>
      <c r="O191" s="140"/>
      <c r="P191" s="141">
        <f t="shared" si="33"/>
        <v>0</v>
      </c>
      <c r="Q191" s="59"/>
      <c r="R191" s="504"/>
    </row>
    <row r="192" spans="1:18" ht="14.1" customHeight="1" x14ac:dyDescent="0.15">
      <c r="A192" s="472"/>
      <c r="B192" s="60"/>
      <c r="C192" s="77" t="s">
        <v>237</v>
      </c>
      <c r="D192" s="142"/>
      <c r="E192" s="140"/>
      <c r="F192" s="140"/>
      <c r="G192" s="140"/>
      <c r="H192" s="140"/>
      <c r="I192" s="140"/>
      <c r="J192" s="140"/>
      <c r="K192" s="140"/>
      <c r="L192" s="140"/>
      <c r="M192" s="140"/>
      <c r="N192" s="140"/>
      <c r="O192" s="140"/>
      <c r="P192" s="141">
        <f t="shared" si="33"/>
        <v>0</v>
      </c>
      <c r="Q192" s="59"/>
      <c r="R192" s="504"/>
    </row>
    <row r="193" spans="1:18" ht="14.1" customHeight="1" x14ac:dyDescent="0.15">
      <c r="A193" s="472"/>
      <c r="B193" s="476" t="s">
        <v>238</v>
      </c>
      <c r="C193" s="477"/>
      <c r="D193" s="140"/>
      <c r="E193" s="140"/>
      <c r="F193" s="140"/>
      <c r="G193" s="140"/>
      <c r="H193" s="140"/>
      <c r="I193" s="140"/>
      <c r="J193" s="140"/>
      <c r="K193" s="140"/>
      <c r="L193" s="140"/>
      <c r="M193" s="140"/>
      <c r="N193" s="140"/>
      <c r="O193" s="140"/>
      <c r="P193" s="141">
        <f t="shared" si="33"/>
        <v>0</v>
      </c>
      <c r="Q193" s="59"/>
      <c r="R193" s="504"/>
    </row>
    <row r="194" spans="1:18" ht="14.1" customHeight="1" thickBot="1" x14ac:dyDescent="0.2">
      <c r="A194" s="473"/>
      <c r="B194" s="478" t="s">
        <v>235</v>
      </c>
      <c r="C194" s="479"/>
      <c r="D194" s="143"/>
      <c r="E194" s="143"/>
      <c r="F194" s="143"/>
      <c r="G194" s="143"/>
      <c r="H194" s="143"/>
      <c r="I194" s="143"/>
      <c r="J194" s="143"/>
      <c r="K194" s="143"/>
      <c r="L194" s="143"/>
      <c r="M194" s="143"/>
      <c r="N194" s="143"/>
      <c r="O194" s="143"/>
      <c r="P194" s="144">
        <f t="shared" si="33"/>
        <v>0</v>
      </c>
      <c r="Q194" s="59"/>
      <c r="R194" s="505"/>
    </row>
    <row r="195" spans="1:18" ht="14.1" customHeight="1" thickTop="1" x14ac:dyDescent="0.15">
      <c r="A195" s="499" t="s">
        <v>161</v>
      </c>
      <c r="B195" s="491" t="s">
        <v>222</v>
      </c>
      <c r="C195" s="492"/>
      <c r="D195" s="149">
        <f>D189</f>
        <v>1</v>
      </c>
      <c r="E195" s="149">
        <f t="shared" ref="E195:P195" si="34">E189</f>
        <v>0</v>
      </c>
      <c r="F195" s="149">
        <f t="shared" si="34"/>
        <v>0</v>
      </c>
      <c r="G195" s="149">
        <f t="shared" si="34"/>
        <v>0</v>
      </c>
      <c r="H195" s="149">
        <f t="shared" si="34"/>
        <v>0</v>
      </c>
      <c r="I195" s="149">
        <f t="shared" si="34"/>
        <v>0</v>
      </c>
      <c r="J195" s="149">
        <f t="shared" si="34"/>
        <v>0</v>
      </c>
      <c r="K195" s="149">
        <f t="shared" si="34"/>
        <v>0</v>
      </c>
      <c r="L195" s="149">
        <f t="shared" si="34"/>
        <v>0</v>
      </c>
      <c r="M195" s="149">
        <f t="shared" si="34"/>
        <v>0</v>
      </c>
      <c r="N195" s="149">
        <f t="shared" si="34"/>
        <v>0</v>
      </c>
      <c r="O195" s="149">
        <f t="shared" si="34"/>
        <v>0</v>
      </c>
      <c r="P195" s="150">
        <f t="shared" si="34"/>
        <v>1</v>
      </c>
      <c r="Q195" s="59"/>
      <c r="R195" s="503"/>
    </row>
    <row r="196" spans="1:18" ht="14.1" customHeight="1" x14ac:dyDescent="0.15">
      <c r="A196" s="499"/>
      <c r="B196" s="493" t="s">
        <v>234</v>
      </c>
      <c r="C196" s="494"/>
      <c r="D196" s="151">
        <f t="shared" ref="D196:P196" si="35">D190</f>
        <v>0</v>
      </c>
      <c r="E196" s="151">
        <f t="shared" si="35"/>
        <v>0</v>
      </c>
      <c r="F196" s="151">
        <f t="shared" si="35"/>
        <v>0</v>
      </c>
      <c r="G196" s="151">
        <f t="shared" si="35"/>
        <v>0</v>
      </c>
      <c r="H196" s="151">
        <f t="shared" si="35"/>
        <v>0</v>
      </c>
      <c r="I196" s="151">
        <f t="shared" si="35"/>
        <v>0</v>
      </c>
      <c r="J196" s="151">
        <f t="shared" si="35"/>
        <v>0</v>
      </c>
      <c r="K196" s="151">
        <f t="shared" si="35"/>
        <v>0</v>
      </c>
      <c r="L196" s="151">
        <f t="shared" si="35"/>
        <v>0</v>
      </c>
      <c r="M196" s="151">
        <f t="shared" si="35"/>
        <v>0</v>
      </c>
      <c r="N196" s="151">
        <f t="shared" si="35"/>
        <v>0</v>
      </c>
      <c r="O196" s="151">
        <f t="shared" si="35"/>
        <v>0</v>
      </c>
      <c r="P196" s="155">
        <f t="shared" si="35"/>
        <v>0</v>
      </c>
      <c r="Q196" s="59"/>
      <c r="R196" s="504"/>
    </row>
    <row r="197" spans="1:18" ht="14.1" customHeight="1" x14ac:dyDescent="0.15">
      <c r="A197" s="499"/>
      <c r="B197" s="493" t="s">
        <v>220</v>
      </c>
      <c r="C197" s="494"/>
      <c r="D197" s="151">
        <f t="shared" ref="D197:P197" si="36">D191</f>
        <v>0</v>
      </c>
      <c r="E197" s="151">
        <f t="shared" si="36"/>
        <v>0</v>
      </c>
      <c r="F197" s="151">
        <f t="shared" si="36"/>
        <v>0</v>
      </c>
      <c r="G197" s="151">
        <f t="shared" si="36"/>
        <v>0</v>
      </c>
      <c r="H197" s="151">
        <f t="shared" si="36"/>
        <v>0</v>
      </c>
      <c r="I197" s="151">
        <f t="shared" si="36"/>
        <v>0</v>
      </c>
      <c r="J197" s="151">
        <f t="shared" si="36"/>
        <v>0</v>
      </c>
      <c r="K197" s="151">
        <f t="shared" si="36"/>
        <v>0</v>
      </c>
      <c r="L197" s="151">
        <f t="shared" si="36"/>
        <v>0</v>
      </c>
      <c r="M197" s="151">
        <f t="shared" si="36"/>
        <v>0</v>
      </c>
      <c r="N197" s="151">
        <f t="shared" si="36"/>
        <v>0</v>
      </c>
      <c r="O197" s="151">
        <f t="shared" si="36"/>
        <v>0</v>
      </c>
      <c r="P197" s="155">
        <f t="shared" si="36"/>
        <v>0</v>
      </c>
      <c r="Q197" s="59">
        <f>SUM(Q191)</f>
        <v>0</v>
      </c>
      <c r="R197" s="504"/>
    </row>
    <row r="198" spans="1:18" ht="14.1" customHeight="1" x14ac:dyDescent="0.15">
      <c r="A198" s="499"/>
      <c r="B198" s="62"/>
      <c r="C198" s="63" t="s">
        <v>237</v>
      </c>
      <c r="D198" s="151">
        <f t="shared" ref="D198:P198" si="37">D192</f>
        <v>0</v>
      </c>
      <c r="E198" s="151">
        <f t="shared" si="37"/>
        <v>0</v>
      </c>
      <c r="F198" s="151">
        <f t="shared" si="37"/>
        <v>0</v>
      </c>
      <c r="G198" s="151">
        <f t="shared" si="37"/>
        <v>0</v>
      </c>
      <c r="H198" s="151">
        <f t="shared" si="37"/>
        <v>0</v>
      </c>
      <c r="I198" s="151">
        <f t="shared" si="37"/>
        <v>0</v>
      </c>
      <c r="J198" s="151">
        <f t="shared" si="37"/>
        <v>0</v>
      </c>
      <c r="K198" s="151">
        <f t="shared" si="37"/>
        <v>0</v>
      </c>
      <c r="L198" s="151">
        <f t="shared" si="37"/>
        <v>0</v>
      </c>
      <c r="M198" s="151">
        <f t="shared" si="37"/>
        <v>0</v>
      </c>
      <c r="N198" s="151">
        <f t="shared" si="37"/>
        <v>0</v>
      </c>
      <c r="O198" s="151">
        <f t="shared" si="37"/>
        <v>0</v>
      </c>
      <c r="P198" s="155">
        <f t="shared" si="37"/>
        <v>0</v>
      </c>
      <c r="Q198" s="59"/>
      <c r="R198" s="504"/>
    </row>
    <row r="199" spans="1:18" ht="14.1" customHeight="1" x14ac:dyDescent="0.15">
      <c r="A199" s="499"/>
      <c r="B199" s="491" t="s">
        <v>238</v>
      </c>
      <c r="C199" s="492"/>
      <c r="D199" s="151">
        <f t="shared" ref="D199:P199" si="38">D193</f>
        <v>0</v>
      </c>
      <c r="E199" s="151">
        <f t="shared" si="38"/>
        <v>0</v>
      </c>
      <c r="F199" s="151">
        <f t="shared" si="38"/>
        <v>0</v>
      </c>
      <c r="G199" s="151">
        <f t="shared" si="38"/>
        <v>0</v>
      </c>
      <c r="H199" s="151">
        <f t="shared" si="38"/>
        <v>0</v>
      </c>
      <c r="I199" s="151">
        <f t="shared" si="38"/>
        <v>0</v>
      </c>
      <c r="J199" s="151">
        <f t="shared" si="38"/>
        <v>0</v>
      </c>
      <c r="K199" s="151">
        <f t="shared" si="38"/>
        <v>0</v>
      </c>
      <c r="L199" s="151">
        <f t="shared" si="38"/>
        <v>0</v>
      </c>
      <c r="M199" s="151">
        <f t="shared" si="38"/>
        <v>0</v>
      </c>
      <c r="N199" s="151">
        <f t="shared" si="38"/>
        <v>0</v>
      </c>
      <c r="O199" s="151">
        <f t="shared" si="38"/>
        <v>0</v>
      </c>
      <c r="P199" s="155">
        <f t="shared" si="38"/>
        <v>0</v>
      </c>
      <c r="Q199" s="59"/>
      <c r="R199" s="504"/>
    </row>
    <row r="200" spans="1:18" ht="14.1" customHeight="1" thickBot="1" x14ac:dyDescent="0.2">
      <c r="A200" s="500"/>
      <c r="B200" s="488" t="s">
        <v>235</v>
      </c>
      <c r="C200" s="489"/>
      <c r="D200" s="152">
        <f t="shared" ref="D200:P200" si="39">D194</f>
        <v>0</v>
      </c>
      <c r="E200" s="152">
        <f t="shared" si="39"/>
        <v>0</v>
      </c>
      <c r="F200" s="152">
        <f t="shared" si="39"/>
        <v>0</v>
      </c>
      <c r="G200" s="152">
        <f t="shared" si="39"/>
        <v>0</v>
      </c>
      <c r="H200" s="152">
        <f t="shared" si="39"/>
        <v>0</v>
      </c>
      <c r="I200" s="152">
        <f t="shared" si="39"/>
        <v>0</v>
      </c>
      <c r="J200" s="152">
        <f t="shared" si="39"/>
        <v>0</v>
      </c>
      <c r="K200" s="152">
        <f t="shared" si="39"/>
        <v>0</v>
      </c>
      <c r="L200" s="152">
        <f t="shared" si="39"/>
        <v>0</v>
      </c>
      <c r="M200" s="152">
        <f t="shared" si="39"/>
        <v>0</v>
      </c>
      <c r="N200" s="152">
        <f t="shared" si="39"/>
        <v>0</v>
      </c>
      <c r="O200" s="152">
        <f t="shared" si="39"/>
        <v>0</v>
      </c>
      <c r="P200" s="156">
        <f t="shared" si="39"/>
        <v>0</v>
      </c>
      <c r="Q200" s="59"/>
      <c r="R200" s="505"/>
    </row>
    <row r="201" spans="1:18" ht="14.1" customHeight="1" x14ac:dyDescent="0.15">
      <c r="A201" s="471" t="s">
        <v>277</v>
      </c>
      <c r="B201" s="457" t="s">
        <v>222</v>
      </c>
      <c r="C201" s="458"/>
      <c r="D201" s="138">
        <v>3</v>
      </c>
      <c r="E201" s="138"/>
      <c r="F201" s="138"/>
      <c r="G201" s="138"/>
      <c r="H201" s="138"/>
      <c r="I201" s="138"/>
      <c r="J201" s="138"/>
      <c r="K201" s="138"/>
      <c r="L201" s="138"/>
      <c r="M201" s="138"/>
      <c r="N201" s="138"/>
      <c r="O201" s="138"/>
      <c r="P201" s="139">
        <f t="shared" ref="P201:P206" si="40">SUM(D201:O201)</f>
        <v>3</v>
      </c>
      <c r="Q201" s="59"/>
      <c r="R201" s="503"/>
    </row>
    <row r="202" spans="1:18" ht="14.1" customHeight="1" x14ac:dyDescent="0.15">
      <c r="A202" s="472"/>
      <c r="B202" s="474" t="s">
        <v>219</v>
      </c>
      <c r="C202" s="475"/>
      <c r="D202" s="140">
        <v>0</v>
      </c>
      <c r="E202" s="140"/>
      <c r="F202" s="140"/>
      <c r="G202" s="140"/>
      <c r="H202" s="140"/>
      <c r="I202" s="140"/>
      <c r="J202" s="140"/>
      <c r="K202" s="140"/>
      <c r="L202" s="140"/>
      <c r="M202" s="140"/>
      <c r="N202" s="140"/>
      <c r="O202" s="140"/>
      <c r="P202" s="141">
        <f t="shared" si="40"/>
        <v>0</v>
      </c>
      <c r="Q202" s="59"/>
      <c r="R202" s="504"/>
    </row>
    <row r="203" spans="1:18" ht="14.1" customHeight="1" x14ac:dyDescent="0.15">
      <c r="A203" s="472"/>
      <c r="B203" s="474" t="s">
        <v>220</v>
      </c>
      <c r="C203" s="475"/>
      <c r="D203" s="142">
        <v>0</v>
      </c>
      <c r="E203" s="140"/>
      <c r="F203" s="140"/>
      <c r="G203" s="140"/>
      <c r="H203" s="140"/>
      <c r="I203" s="140"/>
      <c r="J203" s="140"/>
      <c r="K203" s="140"/>
      <c r="L203" s="140"/>
      <c r="M203" s="140"/>
      <c r="N203" s="140"/>
      <c r="O203" s="140"/>
      <c r="P203" s="141">
        <f t="shared" si="40"/>
        <v>0</v>
      </c>
      <c r="Q203" s="59"/>
      <c r="R203" s="504"/>
    </row>
    <row r="204" spans="1:18" ht="14.1" customHeight="1" x14ac:dyDescent="0.15">
      <c r="A204" s="472"/>
      <c r="B204" s="60"/>
      <c r="C204" s="208" t="s">
        <v>237</v>
      </c>
      <c r="D204" s="142">
        <v>0</v>
      </c>
      <c r="E204" s="140"/>
      <c r="F204" s="140"/>
      <c r="G204" s="140"/>
      <c r="H204" s="140"/>
      <c r="I204" s="140"/>
      <c r="J204" s="140"/>
      <c r="K204" s="140"/>
      <c r="L204" s="140"/>
      <c r="M204" s="140"/>
      <c r="N204" s="140"/>
      <c r="O204" s="140"/>
      <c r="P204" s="141">
        <f t="shared" si="40"/>
        <v>0</v>
      </c>
      <c r="Q204" s="59"/>
      <c r="R204" s="504"/>
    </row>
    <row r="205" spans="1:18" ht="14.1" customHeight="1" x14ac:dyDescent="0.15">
      <c r="A205" s="472"/>
      <c r="B205" s="476" t="s">
        <v>200</v>
      </c>
      <c r="C205" s="477"/>
      <c r="D205" s="140">
        <v>0</v>
      </c>
      <c r="E205" s="140"/>
      <c r="F205" s="140"/>
      <c r="G205" s="140"/>
      <c r="H205" s="140"/>
      <c r="I205" s="140"/>
      <c r="J205" s="140"/>
      <c r="K205" s="140"/>
      <c r="L205" s="140"/>
      <c r="M205" s="140"/>
      <c r="N205" s="140"/>
      <c r="O205" s="140"/>
      <c r="P205" s="141">
        <f t="shared" si="40"/>
        <v>0</v>
      </c>
      <c r="Q205" s="59"/>
      <c r="R205" s="504"/>
    </row>
    <row r="206" spans="1:18" ht="14.1" customHeight="1" thickBot="1" x14ac:dyDescent="0.2">
      <c r="A206" s="473"/>
      <c r="B206" s="478" t="s">
        <v>190</v>
      </c>
      <c r="C206" s="479"/>
      <c r="D206" s="143">
        <v>0</v>
      </c>
      <c r="E206" s="143"/>
      <c r="F206" s="143"/>
      <c r="G206" s="143"/>
      <c r="H206" s="143"/>
      <c r="I206" s="143"/>
      <c r="J206" s="143"/>
      <c r="K206" s="143"/>
      <c r="L206" s="143"/>
      <c r="M206" s="143"/>
      <c r="N206" s="143"/>
      <c r="O206" s="143"/>
      <c r="P206" s="144">
        <f t="shared" si="40"/>
        <v>0</v>
      </c>
      <c r="Q206" s="59"/>
      <c r="R206" s="505"/>
    </row>
    <row r="207" spans="1:18" ht="14.1" customHeight="1" thickTop="1" x14ac:dyDescent="0.15">
      <c r="A207" s="471" t="s">
        <v>278</v>
      </c>
      <c r="B207" s="457" t="s">
        <v>222</v>
      </c>
      <c r="C207" s="458"/>
      <c r="D207" s="138">
        <v>1</v>
      </c>
      <c r="E207" s="138"/>
      <c r="F207" s="138"/>
      <c r="G207" s="138"/>
      <c r="H207" s="138"/>
      <c r="I207" s="138"/>
      <c r="J207" s="138"/>
      <c r="K207" s="138"/>
      <c r="L207" s="138"/>
      <c r="M207" s="138"/>
      <c r="N207" s="138"/>
      <c r="O207" s="138"/>
      <c r="P207" s="139">
        <f t="shared" ref="P207:P212" si="41">SUM(D207:O207)</f>
        <v>1</v>
      </c>
      <c r="Q207" s="59"/>
      <c r="R207" s="503"/>
    </row>
    <row r="208" spans="1:18" ht="14.1" customHeight="1" x14ac:dyDescent="0.15">
      <c r="A208" s="472"/>
      <c r="B208" s="474" t="s">
        <v>234</v>
      </c>
      <c r="C208" s="475"/>
      <c r="D208" s="140">
        <v>0</v>
      </c>
      <c r="E208" s="140"/>
      <c r="F208" s="140"/>
      <c r="G208" s="140"/>
      <c r="H208" s="140"/>
      <c r="I208" s="140"/>
      <c r="J208" s="140"/>
      <c r="K208" s="140"/>
      <c r="L208" s="140"/>
      <c r="M208" s="140"/>
      <c r="N208" s="140"/>
      <c r="O208" s="140"/>
      <c r="P208" s="141">
        <f t="shared" si="41"/>
        <v>0</v>
      </c>
      <c r="Q208" s="59"/>
      <c r="R208" s="504"/>
    </row>
    <row r="209" spans="1:18" ht="14.1" customHeight="1" x14ac:dyDescent="0.15">
      <c r="A209" s="472"/>
      <c r="B209" s="474" t="s">
        <v>220</v>
      </c>
      <c r="C209" s="475"/>
      <c r="D209" s="142">
        <v>0</v>
      </c>
      <c r="E209" s="140"/>
      <c r="F209" s="140"/>
      <c r="G209" s="140"/>
      <c r="H209" s="140"/>
      <c r="I209" s="140"/>
      <c r="J209" s="140"/>
      <c r="K209" s="140"/>
      <c r="L209" s="140"/>
      <c r="M209" s="140"/>
      <c r="N209" s="140"/>
      <c r="O209" s="140"/>
      <c r="P209" s="141">
        <f t="shared" si="41"/>
        <v>0</v>
      </c>
      <c r="Q209" s="59"/>
      <c r="R209" s="504"/>
    </row>
    <row r="210" spans="1:18" ht="14.1" customHeight="1" x14ac:dyDescent="0.15">
      <c r="A210" s="472"/>
      <c r="B210" s="60"/>
      <c r="C210" s="77" t="s">
        <v>237</v>
      </c>
      <c r="D210" s="142">
        <v>0</v>
      </c>
      <c r="E210" s="140"/>
      <c r="F210" s="140"/>
      <c r="G210" s="140"/>
      <c r="H210" s="140"/>
      <c r="I210" s="140"/>
      <c r="J210" s="140"/>
      <c r="K210" s="140"/>
      <c r="L210" s="140"/>
      <c r="M210" s="140"/>
      <c r="N210" s="140"/>
      <c r="O210" s="140"/>
      <c r="P210" s="141">
        <f t="shared" si="41"/>
        <v>0</v>
      </c>
      <c r="Q210" s="59"/>
      <c r="R210" s="504"/>
    </row>
    <row r="211" spans="1:18" ht="14.1" customHeight="1" x14ac:dyDescent="0.15">
      <c r="A211" s="472"/>
      <c r="B211" s="476" t="s">
        <v>238</v>
      </c>
      <c r="C211" s="477"/>
      <c r="D211" s="140">
        <v>0</v>
      </c>
      <c r="E211" s="140"/>
      <c r="F211" s="140"/>
      <c r="G211" s="140"/>
      <c r="H211" s="140"/>
      <c r="I211" s="140"/>
      <c r="J211" s="140"/>
      <c r="K211" s="140"/>
      <c r="L211" s="140"/>
      <c r="M211" s="140"/>
      <c r="N211" s="140"/>
      <c r="O211" s="140"/>
      <c r="P211" s="141">
        <f t="shared" si="41"/>
        <v>0</v>
      </c>
      <c r="Q211" s="59"/>
      <c r="R211" s="504"/>
    </row>
    <row r="212" spans="1:18" ht="14.1" customHeight="1" thickBot="1" x14ac:dyDescent="0.2">
      <c r="A212" s="473"/>
      <c r="B212" s="478" t="s">
        <v>235</v>
      </c>
      <c r="C212" s="479"/>
      <c r="D212" s="143">
        <v>0</v>
      </c>
      <c r="E212" s="143"/>
      <c r="F212" s="143"/>
      <c r="G212" s="143"/>
      <c r="H212" s="143"/>
      <c r="I212" s="143"/>
      <c r="J212" s="143"/>
      <c r="K212" s="143"/>
      <c r="L212" s="143"/>
      <c r="M212" s="143"/>
      <c r="N212" s="143"/>
      <c r="O212" s="143"/>
      <c r="P212" s="144">
        <f t="shared" si="41"/>
        <v>0</v>
      </c>
      <c r="Q212" s="59"/>
      <c r="R212" s="505"/>
    </row>
    <row r="213" spans="1:18" ht="14.1" customHeight="1" thickTop="1" x14ac:dyDescent="0.15">
      <c r="A213" s="471" t="s">
        <v>298</v>
      </c>
      <c r="B213" s="457" t="s">
        <v>222</v>
      </c>
      <c r="C213" s="458"/>
      <c r="D213" s="138">
        <v>0</v>
      </c>
      <c r="E213" s="138"/>
      <c r="F213" s="138"/>
      <c r="G213" s="138"/>
      <c r="H213" s="138"/>
      <c r="I213" s="138"/>
      <c r="J213" s="138"/>
      <c r="K213" s="138"/>
      <c r="L213" s="138"/>
      <c r="M213" s="138"/>
      <c r="N213" s="138"/>
      <c r="O213" s="138"/>
      <c r="P213" s="139">
        <f t="shared" ref="P213:P218" si="42">SUM(D213:O213)</f>
        <v>0</v>
      </c>
      <c r="Q213" s="59"/>
      <c r="R213" s="503"/>
    </row>
    <row r="214" spans="1:18" ht="14.1" customHeight="1" x14ac:dyDescent="0.15">
      <c r="A214" s="472"/>
      <c r="B214" s="474" t="s">
        <v>219</v>
      </c>
      <c r="C214" s="475"/>
      <c r="D214" s="140">
        <v>0</v>
      </c>
      <c r="E214" s="140"/>
      <c r="F214" s="140"/>
      <c r="G214" s="140"/>
      <c r="H214" s="140"/>
      <c r="I214" s="140"/>
      <c r="J214" s="140"/>
      <c r="K214" s="140"/>
      <c r="L214" s="140"/>
      <c r="M214" s="140"/>
      <c r="N214" s="140"/>
      <c r="O214" s="140"/>
      <c r="P214" s="141">
        <f t="shared" si="42"/>
        <v>0</v>
      </c>
      <c r="Q214" s="59"/>
      <c r="R214" s="504"/>
    </row>
    <row r="215" spans="1:18" ht="14.1" customHeight="1" x14ac:dyDescent="0.15">
      <c r="A215" s="472"/>
      <c r="B215" s="474" t="s">
        <v>220</v>
      </c>
      <c r="C215" s="475"/>
      <c r="D215" s="142">
        <v>0</v>
      </c>
      <c r="E215" s="140"/>
      <c r="F215" s="140"/>
      <c r="G215" s="140"/>
      <c r="H215" s="140"/>
      <c r="I215" s="140"/>
      <c r="J215" s="140"/>
      <c r="K215" s="140"/>
      <c r="L215" s="140"/>
      <c r="M215" s="140"/>
      <c r="N215" s="140"/>
      <c r="O215" s="140"/>
      <c r="P215" s="141">
        <f t="shared" si="42"/>
        <v>0</v>
      </c>
      <c r="Q215" s="59"/>
      <c r="R215" s="504"/>
    </row>
    <row r="216" spans="1:18" ht="14.1" customHeight="1" x14ac:dyDescent="0.15">
      <c r="A216" s="472"/>
      <c r="B216" s="60"/>
      <c r="C216" s="208" t="s">
        <v>237</v>
      </c>
      <c r="D216" s="142">
        <v>0</v>
      </c>
      <c r="E216" s="140"/>
      <c r="F216" s="140"/>
      <c r="G216" s="140"/>
      <c r="H216" s="140"/>
      <c r="I216" s="140"/>
      <c r="J216" s="140"/>
      <c r="K216" s="140"/>
      <c r="L216" s="140"/>
      <c r="M216" s="140"/>
      <c r="N216" s="140"/>
      <c r="O216" s="140"/>
      <c r="P216" s="141">
        <f t="shared" si="42"/>
        <v>0</v>
      </c>
      <c r="Q216" s="59"/>
      <c r="R216" s="504"/>
    </row>
    <row r="217" spans="1:18" ht="14.1" customHeight="1" x14ac:dyDescent="0.15">
      <c r="A217" s="472"/>
      <c r="B217" s="476" t="s">
        <v>200</v>
      </c>
      <c r="C217" s="477"/>
      <c r="D217" s="140">
        <v>0</v>
      </c>
      <c r="E217" s="140"/>
      <c r="F217" s="140"/>
      <c r="G217" s="140"/>
      <c r="H217" s="140"/>
      <c r="I217" s="140"/>
      <c r="J217" s="140"/>
      <c r="K217" s="140"/>
      <c r="L217" s="140"/>
      <c r="M217" s="140"/>
      <c r="N217" s="140"/>
      <c r="O217" s="140"/>
      <c r="P217" s="141">
        <f t="shared" si="42"/>
        <v>0</v>
      </c>
      <c r="Q217" s="59"/>
      <c r="R217" s="504"/>
    </row>
    <row r="218" spans="1:18" ht="14.1" customHeight="1" thickBot="1" x14ac:dyDescent="0.2">
      <c r="A218" s="473"/>
      <c r="B218" s="478" t="s">
        <v>190</v>
      </c>
      <c r="C218" s="479"/>
      <c r="D218" s="143">
        <v>0</v>
      </c>
      <c r="E218" s="143"/>
      <c r="F218" s="143"/>
      <c r="G218" s="143"/>
      <c r="H218" s="143"/>
      <c r="I218" s="143"/>
      <c r="J218" s="143"/>
      <c r="K218" s="143"/>
      <c r="L218" s="143"/>
      <c r="M218" s="143"/>
      <c r="N218" s="143"/>
      <c r="O218" s="143"/>
      <c r="P218" s="144">
        <f t="shared" si="42"/>
        <v>0</v>
      </c>
      <c r="Q218" s="59"/>
      <c r="R218" s="505"/>
    </row>
    <row r="219" spans="1:18" ht="14.1" customHeight="1" thickTop="1" x14ac:dyDescent="0.15">
      <c r="A219" s="499" t="s">
        <v>161</v>
      </c>
      <c r="B219" s="491" t="s">
        <v>222</v>
      </c>
      <c r="C219" s="492"/>
      <c r="D219" s="149">
        <f>D201+D207+D213</f>
        <v>4</v>
      </c>
      <c r="E219" s="149">
        <f t="shared" ref="E219:P219" si="43">E201+E207+E213</f>
        <v>0</v>
      </c>
      <c r="F219" s="149">
        <f t="shared" si="43"/>
        <v>0</v>
      </c>
      <c r="G219" s="149">
        <f t="shared" si="43"/>
        <v>0</v>
      </c>
      <c r="H219" s="149">
        <f t="shared" si="43"/>
        <v>0</v>
      </c>
      <c r="I219" s="149">
        <f t="shared" si="43"/>
        <v>0</v>
      </c>
      <c r="J219" s="149">
        <f t="shared" si="43"/>
        <v>0</v>
      </c>
      <c r="K219" s="149">
        <f t="shared" si="43"/>
        <v>0</v>
      </c>
      <c r="L219" s="149">
        <f t="shared" si="43"/>
        <v>0</v>
      </c>
      <c r="M219" s="149">
        <f t="shared" si="43"/>
        <v>0</v>
      </c>
      <c r="N219" s="149">
        <f t="shared" si="43"/>
        <v>0</v>
      </c>
      <c r="O219" s="149">
        <f t="shared" si="43"/>
        <v>0</v>
      </c>
      <c r="P219" s="150">
        <f t="shared" si="43"/>
        <v>4</v>
      </c>
      <c r="Q219" s="59"/>
      <c r="R219" s="503"/>
    </row>
    <row r="220" spans="1:18" ht="14.1" customHeight="1" x14ac:dyDescent="0.15">
      <c r="A220" s="499"/>
      <c r="B220" s="493" t="s">
        <v>234</v>
      </c>
      <c r="C220" s="494"/>
      <c r="D220" s="151">
        <f t="shared" ref="D220:P220" si="44">D202+D208+D214</f>
        <v>0</v>
      </c>
      <c r="E220" s="151">
        <f t="shared" si="44"/>
        <v>0</v>
      </c>
      <c r="F220" s="151">
        <f t="shared" si="44"/>
        <v>0</v>
      </c>
      <c r="G220" s="151">
        <f t="shared" si="44"/>
        <v>0</v>
      </c>
      <c r="H220" s="151">
        <f t="shared" si="44"/>
        <v>0</v>
      </c>
      <c r="I220" s="151">
        <f t="shared" si="44"/>
        <v>0</v>
      </c>
      <c r="J220" s="151">
        <f t="shared" si="44"/>
        <v>0</v>
      </c>
      <c r="K220" s="151">
        <f t="shared" si="44"/>
        <v>0</v>
      </c>
      <c r="L220" s="151">
        <f t="shared" si="44"/>
        <v>0</v>
      </c>
      <c r="M220" s="151">
        <f t="shared" si="44"/>
        <v>0</v>
      </c>
      <c r="N220" s="151">
        <f t="shared" si="44"/>
        <v>0</v>
      </c>
      <c r="O220" s="151">
        <f t="shared" si="44"/>
        <v>0</v>
      </c>
      <c r="P220" s="155">
        <f t="shared" si="44"/>
        <v>0</v>
      </c>
      <c r="Q220" s="59"/>
      <c r="R220" s="504"/>
    </row>
    <row r="221" spans="1:18" ht="14.1" customHeight="1" x14ac:dyDescent="0.15">
      <c r="A221" s="499"/>
      <c r="B221" s="493" t="s">
        <v>220</v>
      </c>
      <c r="C221" s="494"/>
      <c r="D221" s="151">
        <f t="shared" ref="D221:P221" si="45">D203+D209+D215</f>
        <v>0</v>
      </c>
      <c r="E221" s="151">
        <f t="shared" si="45"/>
        <v>0</v>
      </c>
      <c r="F221" s="151">
        <f t="shared" si="45"/>
        <v>0</v>
      </c>
      <c r="G221" s="151">
        <f t="shared" si="45"/>
        <v>0</v>
      </c>
      <c r="H221" s="151">
        <f t="shared" si="45"/>
        <v>0</v>
      </c>
      <c r="I221" s="151">
        <f t="shared" si="45"/>
        <v>0</v>
      </c>
      <c r="J221" s="151">
        <f t="shared" si="45"/>
        <v>0</v>
      </c>
      <c r="K221" s="151">
        <f t="shared" si="45"/>
        <v>0</v>
      </c>
      <c r="L221" s="151">
        <f t="shared" si="45"/>
        <v>0</v>
      </c>
      <c r="M221" s="151">
        <f t="shared" si="45"/>
        <v>0</v>
      </c>
      <c r="N221" s="151">
        <f t="shared" si="45"/>
        <v>0</v>
      </c>
      <c r="O221" s="151">
        <f t="shared" si="45"/>
        <v>0</v>
      </c>
      <c r="P221" s="155">
        <f t="shared" si="45"/>
        <v>0</v>
      </c>
      <c r="Q221" s="59">
        <f>SUM(Q209)</f>
        <v>0</v>
      </c>
      <c r="R221" s="504"/>
    </row>
    <row r="222" spans="1:18" ht="14.1" customHeight="1" x14ac:dyDescent="0.15">
      <c r="A222" s="499"/>
      <c r="B222" s="62"/>
      <c r="C222" s="63" t="s">
        <v>237</v>
      </c>
      <c r="D222" s="151">
        <f t="shared" ref="D222:P222" si="46">D204+D210+D216</f>
        <v>0</v>
      </c>
      <c r="E222" s="151">
        <f t="shared" si="46"/>
        <v>0</v>
      </c>
      <c r="F222" s="151">
        <f t="shared" si="46"/>
        <v>0</v>
      </c>
      <c r="G222" s="151">
        <f t="shared" si="46"/>
        <v>0</v>
      </c>
      <c r="H222" s="151">
        <f t="shared" si="46"/>
        <v>0</v>
      </c>
      <c r="I222" s="151">
        <f t="shared" si="46"/>
        <v>0</v>
      </c>
      <c r="J222" s="151">
        <f t="shared" si="46"/>
        <v>0</v>
      </c>
      <c r="K222" s="151">
        <f t="shared" si="46"/>
        <v>0</v>
      </c>
      <c r="L222" s="151">
        <f t="shared" si="46"/>
        <v>0</v>
      </c>
      <c r="M222" s="151">
        <f t="shared" si="46"/>
        <v>0</v>
      </c>
      <c r="N222" s="151">
        <f t="shared" si="46"/>
        <v>0</v>
      </c>
      <c r="O222" s="151">
        <f t="shared" si="46"/>
        <v>0</v>
      </c>
      <c r="P222" s="155">
        <f t="shared" si="46"/>
        <v>0</v>
      </c>
      <c r="Q222" s="59"/>
      <c r="R222" s="504"/>
    </row>
    <row r="223" spans="1:18" ht="14.1" customHeight="1" x14ac:dyDescent="0.15">
      <c r="A223" s="499"/>
      <c r="B223" s="491" t="s">
        <v>238</v>
      </c>
      <c r="C223" s="492"/>
      <c r="D223" s="151">
        <f t="shared" ref="D223:P223" si="47">D205+D211+D217</f>
        <v>0</v>
      </c>
      <c r="E223" s="151">
        <f t="shared" si="47"/>
        <v>0</v>
      </c>
      <c r="F223" s="151">
        <f t="shared" si="47"/>
        <v>0</v>
      </c>
      <c r="G223" s="151">
        <f t="shared" si="47"/>
        <v>0</v>
      </c>
      <c r="H223" s="151">
        <f t="shared" si="47"/>
        <v>0</v>
      </c>
      <c r="I223" s="151">
        <f t="shared" si="47"/>
        <v>0</v>
      </c>
      <c r="J223" s="151">
        <f t="shared" si="47"/>
        <v>0</v>
      </c>
      <c r="K223" s="151">
        <f t="shared" si="47"/>
        <v>0</v>
      </c>
      <c r="L223" s="151">
        <f t="shared" si="47"/>
        <v>0</v>
      </c>
      <c r="M223" s="151">
        <f t="shared" si="47"/>
        <v>0</v>
      </c>
      <c r="N223" s="151">
        <f t="shared" si="47"/>
        <v>0</v>
      </c>
      <c r="O223" s="151">
        <f t="shared" si="47"/>
        <v>0</v>
      </c>
      <c r="P223" s="155">
        <f t="shared" si="47"/>
        <v>0</v>
      </c>
      <c r="Q223" s="59"/>
      <c r="R223" s="504"/>
    </row>
    <row r="224" spans="1:18" ht="14.1" customHeight="1" thickBot="1" x14ac:dyDescent="0.2">
      <c r="A224" s="500"/>
      <c r="B224" s="488" t="s">
        <v>235</v>
      </c>
      <c r="C224" s="489"/>
      <c r="D224" s="152">
        <f t="shared" ref="D224:P224" si="48">D206+D212+D218</f>
        <v>0</v>
      </c>
      <c r="E224" s="152">
        <f t="shared" si="48"/>
        <v>0</v>
      </c>
      <c r="F224" s="152">
        <f t="shared" si="48"/>
        <v>0</v>
      </c>
      <c r="G224" s="152">
        <f t="shared" si="48"/>
        <v>0</v>
      </c>
      <c r="H224" s="152">
        <f t="shared" si="48"/>
        <v>0</v>
      </c>
      <c r="I224" s="152">
        <f t="shared" si="48"/>
        <v>0</v>
      </c>
      <c r="J224" s="152">
        <f t="shared" si="48"/>
        <v>0</v>
      </c>
      <c r="K224" s="152">
        <f t="shared" si="48"/>
        <v>0</v>
      </c>
      <c r="L224" s="152">
        <f t="shared" si="48"/>
        <v>0</v>
      </c>
      <c r="M224" s="152">
        <f t="shared" si="48"/>
        <v>0</v>
      </c>
      <c r="N224" s="152">
        <f t="shared" si="48"/>
        <v>0</v>
      </c>
      <c r="O224" s="152">
        <f t="shared" si="48"/>
        <v>0</v>
      </c>
      <c r="P224" s="156">
        <f t="shared" si="48"/>
        <v>0</v>
      </c>
      <c r="Q224" s="59"/>
      <c r="R224" s="505"/>
    </row>
    <row r="225" spans="1:18" ht="14.1" customHeight="1" x14ac:dyDescent="0.15">
      <c r="A225" s="471" t="s">
        <v>159</v>
      </c>
      <c r="B225" s="457" t="s">
        <v>222</v>
      </c>
      <c r="C225" s="458"/>
      <c r="D225" s="138">
        <v>0</v>
      </c>
      <c r="E225" s="138"/>
      <c r="F225" s="138"/>
      <c r="G225" s="138"/>
      <c r="H225" s="138"/>
      <c r="I225" s="138"/>
      <c r="J225" s="138"/>
      <c r="K225" s="138"/>
      <c r="L225" s="138"/>
      <c r="M225" s="138"/>
      <c r="N225" s="138"/>
      <c r="O225" s="138"/>
      <c r="P225" s="139">
        <f t="shared" ref="P225:P230" si="49">SUM(D225:O225)</f>
        <v>0</v>
      </c>
      <c r="Q225" s="59"/>
      <c r="R225" s="503"/>
    </row>
    <row r="226" spans="1:18" ht="14.1" customHeight="1" x14ac:dyDescent="0.15">
      <c r="A226" s="472"/>
      <c r="B226" s="474" t="s">
        <v>234</v>
      </c>
      <c r="C226" s="475"/>
      <c r="D226" s="140"/>
      <c r="E226" s="140"/>
      <c r="F226" s="140"/>
      <c r="G226" s="140"/>
      <c r="H226" s="140"/>
      <c r="I226" s="140"/>
      <c r="J226" s="140"/>
      <c r="K226" s="140"/>
      <c r="L226" s="140"/>
      <c r="M226" s="140"/>
      <c r="N226" s="140"/>
      <c r="O226" s="140"/>
      <c r="P226" s="141">
        <f t="shared" si="49"/>
        <v>0</v>
      </c>
      <c r="Q226" s="59"/>
      <c r="R226" s="504"/>
    </row>
    <row r="227" spans="1:18" ht="14.1" customHeight="1" x14ac:dyDescent="0.15">
      <c r="A227" s="472"/>
      <c r="B227" s="474" t="s">
        <v>220</v>
      </c>
      <c r="C227" s="475"/>
      <c r="D227" s="142"/>
      <c r="E227" s="140"/>
      <c r="F227" s="140"/>
      <c r="G227" s="140"/>
      <c r="H227" s="140"/>
      <c r="I227" s="140"/>
      <c r="J227" s="140"/>
      <c r="K227" s="140"/>
      <c r="L227" s="140"/>
      <c r="M227" s="140"/>
      <c r="N227" s="140"/>
      <c r="O227" s="140"/>
      <c r="P227" s="141">
        <f t="shared" si="49"/>
        <v>0</v>
      </c>
      <c r="Q227" s="59"/>
      <c r="R227" s="504"/>
    </row>
    <row r="228" spans="1:18" ht="14.1" customHeight="1" x14ac:dyDescent="0.15">
      <c r="A228" s="472"/>
      <c r="B228" s="60"/>
      <c r="C228" s="77" t="s">
        <v>237</v>
      </c>
      <c r="D228" s="142"/>
      <c r="E228" s="140"/>
      <c r="F228" s="140"/>
      <c r="G228" s="140"/>
      <c r="H228" s="140"/>
      <c r="I228" s="140"/>
      <c r="J228" s="140"/>
      <c r="K228" s="140"/>
      <c r="L228" s="140"/>
      <c r="M228" s="140"/>
      <c r="N228" s="140"/>
      <c r="O228" s="140"/>
      <c r="P228" s="141">
        <f t="shared" si="49"/>
        <v>0</v>
      </c>
      <c r="Q228" s="59"/>
      <c r="R228" s="504"/>
    </row>
    <row r="229" spans="1:18" ht="14.1" customHeight="1" x14ac:dyDescent="0.15">
      <c r="A229" s="472"/>
      <c r="B229" s="476" t="s">
        <v>238</v>
      </c>
      <c r="C229" s="477"/>
      <c r="D229" s="140"/>
      <c r="E229" s="140"/>
      <c r="F229" s="140"/>
      <c r="G229" s="140"/>
      <c r="H229" s="140"/>
      <c r="I229" s="140"/>
      <c r="J229" s="140"/>
      <c r="K229" s="140"/>
      <c r="L229" s="140"/>
      <c r="M229" s="140"/>
      <c r="N229" s="140"/>
      <c r="O229" s="140"/>
      <c r="P229" s="141">
        <f t="shared" si="49"/>
        <v>0</v>
      </c>
      <c r="Q229" s="59"/>
      <c r="R229" s="504"/>
    </row>
    <row r="230" spans="1:18" ht="14.1" customHeight="1" thickBot="1" x14ac:dyDescent="0.2">
      <c r="A230" s="473"/>
      <c r="B230" s="478" t="s">
        <v>235</v>
      </c>
      <c r="C230" s="479"/>
      <c r="D230" s="143"/>
      <c r="E230" s="143"/>
      <c r="F230" s="143"/>
      <c r="G230" s="143"/>
      <c r="H230" s="143"/>
      <c r="I230" s="143"/>
      <c r="J230" s="143"/>
      <c r="K230" s="143"/>
      <c r="L230" s="143"/>
      <c r="M230" s="143"/>
      <c r="N230" s="143"/>
      <c r="O230" s="143"/>
      <c r="P230" s="144">
        <f t="shared" si="49"/>
        <v>0</v>
      </c>
      <c r="Q230" s="59"/>
      <c r="R230" s="505"/>
    </row>
    <row r="231" spans="1:18" ht="14.1" customHeight="1" thickTop="1" x14ac:dyDescent="0.15">
      <c r="A231" s="499" t="s">
        <v>161</v>
      </c>
      <c r="B231" s="491" t="s">
        <v>222</v>
      </c>
      <c r="C231" s="492"/>
      <c r="D231" s="149">
        <f>D225</f>
        <v>0</v>
      </c>
      <c r="E231" s="149">
        <f t="shared" ref="E231:P231" si="50">E225</f>
        <v>0</v>
      </c>
      <c r="F231" s="149">
        <f t="shared" si="50"/>
        <v>0</v>
      </c>
      <c r="G231" s="149">
        <f t="shared" si="50"/>
        <v>0</v>
      </c>
      <c r="H231" s="149">
        <f t="shared" si="50"/>
        <v>0</v>
      </c>
      <c r="I231" s="149">
        <f t="shared" si="50"/>
        <v>0</v>
      </c>
      <c r="J231" s="149">
        <f t="shared" si="50"/>
        <v>0</v>
      </c>
      <c r="K231" s="149">
        <f t="shared" si="50"/>
        <v>0</v>
      </c>
      <c r="L231" s="149">
        <f t="shared" si="50"/>
        <v>0</v>
      </c>
      <c r="M231" s="149">
        <f t="shared" si="50"/>
        <v>0</v>
      </c>
      <c r="N231" s="149">
        <f t="shared" si="50"/>
        <v>0</v>
      </c>
      <c r="O231" s="149">
        <f t="shared" si="50"/>
        <v>0</v>
      </c>
      <c r="P231" s="150">
        <f t="shared" si="50"/>
        <v>0</v>
      </c>
      <c r="Q231" s="59"/>
      <c r="R231" s="503"/>
    </row>
    <row r="232" spans="1:18" ht="14.1" customHeight="1" x14ac:dyDescent="0.15">
      <c r="A232" s="499"/>
      <c r="B232" s="493" t="s">
        <v>234</v>
      </c>
      <c r="C232" s="494"/>
      <c r="D232" s="151">
        <f t="shared" ref="D232:P232" si="51">D226</f>
        <v>0</v>
      </c>
      <c r="E232" s="151">
        <f t="shared" si="51"/>
        <v>0</v>
      </c>
      <c r="F232" s="151">
        <f t="shared" si="51"/>
        <v>0</v>
      </c>
      <c r="G232" s="151">
        <f t="shared" si="51"/>
        <v>0</v>
      </c>
      <c r="H232" s="151">
        <f t="shared" si="51"/>
        <v>0</v>
      </c>
      <c r="I232" s="151">
        <f t="shared" si="51"/>
        <v>0</v>
      </c>
      <c r="J232" s="151">
        <f t="shared" si="51"/>
        <v>0</v>
      </c>
      <c r="K232" s="151">
        <f t="shared" si="51"/>
        <v>0</v>
      </c>
      <c r="L232" s="151">
        <f t="shared" si="51"/>
        <v>0</v>
      </c>
      <c r="M232" s="151">
        <f t="shared" si="51"/>
        <v>0</v>
      </c>
      <c r="N232" s="151">
        <f t="shared" si="51"/>
        <v>0</v>
      </c>
      <c r="O232" s="151">
        <f t="shared" si="51"/>
        <v>0</v>
      </c>
      <c r="P232" s="155">
        <f t="shared" si="51"/>
        <v>0</v>
      </c>
      <c r="Q232" s="59"/>
      <c r="R232" s="504"/>
    </row>
    <row r="233" spans="1:18" ht="14.1" customHeight="1" x14ac:dyDescent="0.15">
      <c r="A233" s="499"/>
      <c r="B233" s="493" t="s">
        <v>220</v>
      </c>
      <c r="C233" s="494"/>
      <c r="D233" s="151">
        <f t="shared" ref="D233:P233" si="52">D227</f>
        <v>0</v>
      </c>
      <c r="E233" s="151">
        <f t="shared" si="52"/>
        <v>0</v>
      </c>
      <c r="F233" s="151">
        <f t="shared" si="52"/>
        <v>0</v>
      </c>
      <c r="G233" s="151">
        <f t="shared" si="52"/>
        <v>0</v>
      </c>
      <c r="H233" s="151">
        <f t="shared" si="52"/>
        <v>0</v>
      </c>
      <c r="I233" s="151">
        <f t="shared" si="52"/>
        <v>0</v>
      </c>
      <c r="J233" s="151">
        <f t="shared" si="52"/>
        <v>0</v>
      </c>
      <c r="K233" s="151">
        <f t="shared" si="52"/>
        <v>0</v>
      </c>
      <c r="L233" s="151">
        <f t="shared" si="52"/>
        <v>0</v>
      </c>
      <c r="M233" s="151">
        <f t="shared" si="52"/>
        <v>0</v>
      </c>
      <c r="N233" s="151">
        <f t="shared" si="52"/>
        <v>0</v>
      </c>
      <c r="O233" s="151">
        <f t="shared" si="52"/>
        <v>0</v>
      </c>
      <c r="P233" s="155">
        <f t="shared" si="52"/>
        <v>0</v>
      </c>
      <c r="Q233" s="59">
        <f>SUM(Q227)</f>
        <v>0</v>
      </c>
      <c r="R233" s="504"/>
    </row>
    <row r="234" spans="1:18" ht="14.1" customHeight="1" x14ac:dyDescent="0.15">
      <c r="A234" s="499"/>
      <c r="B234" s="62"/>
      <c r="C234" s="63" t="s">
        <v>237</v>
      </c>
      <c r="D234" s="151">
        <f t="shared" ref="D234:P234" si="53">D228</f>
        <v>0</v>
      </c>
      <c r="E234" s="151">
        <f t="shared" si="53"/>
        <v>0</v>
      </c>
      <c r="F234" s="151">
        <f t="shared" si="53"/>
        <v>0</v>
      </c>
      <c r="G234" s="151">
        <f t="shared" si="53"/>
        <v>0</v>
      </c>
      <c r="H234" s="151">
        <f t="shared" si="53"/>
        <v>0</v>
      </c>
      <c r="I234" s="151">
        <f t="shared" si="53"/>
        <v>0</v>
      </c>
      <c r="J234" s="151">
        <f t="shared" si="53"/>
        <v>0</v>
      </c>
      <c r="K234" s="151">
        <f t="shared" si="53"/>
        <v>0</v>
      </c>
      <c r="L234" s="151">
        <f t="shared" si="53"/>
        <v>0</v>
      </c>
      <c r="M234" s="151">
        <f t="shared" si="53"/>
        <v>0</v>
      </c>
      <c r="N234" s="151">
        <f t="shared" si="53"/>
        <v>0</v>
      </c>
      <c r="O234" s="151">
        <f t="shared" si="53"/>
        <v>0</v>
      </c>
      <c r="P234" s="155">
        <f t="shared" si="53"/>
        <v>0</v>
      </c>
      <c r="Q234" s="59"/>
      <c r="R234" s="504"/>
    </row>
    <row r="235" spans="1:18" ht="14.1" customHeight="1" x14ac:dyDescent="0.15">
      <c r="A235" s="499"/>
      <c r="B235" s="491" t="s">
        <v>238</v>
      </c>
      <c r="C235" s="492"/>
      <c r="D235" s="151">
        <f t="shared" ref="D235:P235" si="54">D229</f>
        <v>0</v>
      </c>
      <c r="E235" s="151">
        <f t="shared" si="54"/>
        <v>0</v>
      </c>
      <c r="F235" s="151">
        <f t="shared" si="54"/>
        <v>0</v>
      </c>
      <c r="G235" s="151">
        <f t="shared" si="54"/>
        <v>0</v>
      </c>
      <c r="H235" s="151">
        <f t="shared" si="54"/>
        <v>0</v>
      </c>
      <c r="I235" s="151">
        <f t="shared" si="54"/>
        <v>0</v>
      </c>
      <c r="J235" s="151">
        <f t="shared" si="54"/>
        <v>0</v>
      </c>
      <c r="K235" s="151">
        <f t="shared" si="54"/>
        <v>0</v>
      </c>
      <c r="L235" s="151">
        <f t="shared" si="54"/>
        <v>0</v>
      </c>
      <c r="M235" s="151">
        <f t="shared" si="54"/>
        <v>0</v>
      </c>
      <c r="N235" s="151">
        <f t="shared" si="54"/>
        <v>0</v>
      </c>
      <c r="O235" s="151">
        <f t="shared" si="54"/>
        <v>0</v>
      </c>
      <c r="P235" s="155">
        <f t="shared" si="54"/>
        <v>0</v>
      </c>
      <c r="Q235" s="59"/>
      <c r="R235" s="504"/>
    </row>
    <row r="236" spans="1:18" ht="14.1" customHeight="1" thickBot="1" x14ac:dyDescent="0.2">
      <c r="A236" s="500"/>
      <c r="B236" s="488" t="s">
        <v>235</v>
      </c>
      <c r="C236" s="489"/>
      <c r="D236" s="152">
        <f t="shared" ref="D236:P236" si="55">D230</f>
        <v>0</v>
      </c>
      <c r="E236" s="152">
        <f t="shared" si="55"/>
        <v>0</v>
      </c>
      <c r="F236" s="152">
        <f t="shared" si="55"/>
        <v>0</v>
      </c>
      <c r="G236" s="152">
        <f t="shared" si="55"/>
        <v>0</v>
      </c>
      <c r="H236" s="152">
        <f t="shared" si="55"/>
        <v>0</v>
      </c>
      <c r="I236" s="152">
        <f t="shared" si="55"/>
        <v>0</v>
      </c>
      <c r="J236" s="152">
        <f t="shared" si="55"/>
        <v>0</v>
      </c>
      <c r="K236" s="152">
        <f t="shared" si="55"/>
        <v>0</v>
      </c>
      <c r="L236" s="152">
        <f t="shared" si="55"/>
        <v>0</v>
      </c>
      <c r="M236" s="152">
        <f t="shared" si="55"/>
        <v>0</v>
      </c>
      <c r="N236" s="152">
        <f t="shared" si="55"/>
        <v>0</v>
      </c>
      <c r="O236" s="152">
        <f t="shared" si="55"/>
        <v>0</v>
      </c>
      <c r="P236" s="156">
        <f t="shared" si="55"/>
        <v>0</v>
      </c>
      <c r="Q236" s="59"/>
      <c r="R236" s="505"/>
    </row>
    <row r="237" spans="1:18" ht="14.1" customHeight="1" x14ac:dyDescent="0.15">
      <c r="A237" s="471" t="s">
        <v>299</v>
      </c>
      <c r="B237" s="457" t="s">
        <v>222</v>
      </c>
      <c r="C237" s="458"/>
      <c r="D237" s="138">
        <v>0</v>
      </c>
      <c r="E237" s="138"/>
      <c r="F237" s="138"/>
      <c r="G237" s="138"/>
      <c r="H237" s="138"/>
      <c r="I237" s="138"/>
      <c r="J237" s="138"/>
      <c r="K237" s="138"/>
      <c r="L237" s="138"/>
      <c r="M237" s="138"/>
      <c r="N237" s="138"/>
      <c r="O237" s="138"/>
      <c r="P237" s="139">
        <f t="shared" ref="P237:P248" si="56">SUM(D237:O237)</f>
        <v>0</v>
      </c>
      <c r="Q237" s="59"/>
      <c r="R237" s="503"/>
    </row>
    <row r="238" spans="1:18" ht="14.1" customHeight="1" x14ac:dyDescent="0.15">
      <c r="A238" s="472"/>
      <c r="B238" s="474" t="s">
        <v>219</v>
      </c>
      <c r="C238" s="475"/>
      <c r="D238" s="140"/>
      <c r="E238" s="140"/>
      <c r="F238" s="140"/>
      <c r="G238" s="140"/>
      <c r="H238" s="140"/>
      <c r="I238" s="258"/>
      <c r="J238" s="140"/>
      <c r="K238" s="140"/>
      <c r="L238" s="140"/>
      <c r="M238" s="140"/>
      <c r="N238" s="140"/>
      <c r="O238" s="140"/>
      <c r="P238" s="141">
        <f t="shared" si="56"/>
        <v>0</v>
      </c>
      <c r="Q238" s="59"/>
      <c r="R238" s="504"/>
    </row>
    <row r="239" spans="1:18" ht="14.1" customHeight="1" x14ac:dyDescent="0.15">
      <c r="A239" s="472"/>
      <c r="B239" s="474" t="s">
        <v>220</v>
      </c>
      <c r="C239" s="475"/>
      <c r="D239" s="142"/>
      <c r="E239" s="140"/>
      <c r="F239" s="140"/>
      <c r="G239" s="140"/>
      <c r="H239" s="140"/>
      <c r="I239" s="257"/>
      <c r="J239" s="140"/>
      <c r="K239" s="140"/>
      <c r="L239" s="140"/>
      <c r="M239" s="140"/>
      <c r="N239" s="140"/>
      <c r="O239" s="140"/>
      <c r="P239" s="141">
        <f t="shared" si="56"/>
        <v>0</v>
      </c>
      <c r="Q239" s="59"/>
      <c r="R239" s="504"/>
    </row>
    <row r="240" spans="1:18" ht="14.1" customHeight="1" x14ac:dyDescent="0.15">
      <c r="A240" s="472"/>
      <c r="B240" s="60"/>
      <c r="C240" s="208" t="s">
        <v>237</v>
      </c>
      <c r="D240" s="142"/>
      <c r="E240" s="140"/>
      <c r="F240" s="140"/>
      <c r="G240" s="140"/>
      <c r="H240" s="140"/>
      <c r="I240" s="140"/>
      <c r="J240" s="140"/>
      <c r="K240" s="140"/>
      <c r="L240" s="140"/>
      <c r="M240" s="140"/>
      <c r="N240" s="140"/>
      <c r="O240" s="140"/>
      <c r="P240" s="141">
        <f t="shared" si="56"/>
        <v>0</v>
      </c>
      <c r="Q240" s="59"/>
      <c r="R240" s="504"/>
    </row>
    <row r="241" spans="1:18" ht="14.1" customHeight="1" x14ac:dyDescent="0.15">
      <c r="A241" s="472"/>
      <c r="B241" s="476" t="s">
        <v>200</v>
      </c>
      <c r="C241" s="477"/>
      <c r="D241" s="140"/>
      <c r="E241" s="140"/>
      <c r="F241" s="140"/>
      <c r="G241" s="140"/>
      <c r="H241" s="140"/>
      <c r="I241" s="140"/>
      <c r="J241" s="140"/>
      <c r="K241" s="140"/>
      <c r="L241" s="140"/>
      <c r="M241" s="140"/>
      <c r="N241" s="140"/>
      <c r="O241" s="140"/>
      <c r="P241" s="141">
        <f t="shared" si="56"/>
        <v>0</v>
      </c>
      <c r="Q241" s="59"/>
      <c r="R241" s="504"/>
    </row>
    <row r="242" spans="1:18" ht="14.1" customHeight="1" thickBot="1" x14ac:dyDescent="0.2">
      <c r="A242" s="473"/>
      <c r="B242" s="478" t="s">
        <v>190</v>
      </c>
      <c r="C242" s="479"/>
      <c r="D242" s="143"/>
      <c r="E242" s="143"/>
      <c r="F242" s="143"/>
      <c r="G242" s="143"/>
      <c r="H242" s="143"/>
      <c r="I242" s="143"/>
      <c r="J242" s="143"/>
      <c r="K242" s="143"/>
      <c r="L242" s="143"/>
      <c r="M242" s="143"/>
      <c r="N242" s="143"/>
      <c r="O242" s="143"/>
      <c r="P242" s="144">
        <f t="shared" si="56"/>
        <v>0</v>
      </c>
      <c r="Q242" s="59"/>
      <c r="R242" s="505"/>
    </row>
    <row r="243" spans="1:18" ht="14.1" customHeight="1" thickTop="1" x14ac:dyDescent="0.15">
      <c r="A243" s="471" t="s">
        <v>280</v>
      </c>
      <c r="B243" s="457" t="s">
        <v>222</v>
      </c>
      <c r="C243" s="458"/>
      <c r="D243" s="138">
        <v>0</v>
      </c>
      <c r="E243" s="138"/>
      <c r="F243" s="138"/>
      <c r="G243" s="138"/>
      <c r="H243" s="138"/>
      <c r="I243" s="138"/>
      <c r="J243" s="138"/>
      <c r="K243" s="138"/>
      <c r="L243" s="138"/>
      <c r="M243" s="138"/>
      <c r="N243" s="138"/>
      <c r="O243" s="138"/>
      <c r="P243" s="139">
        <f t="shared" si="56"/>
        <v>0</v>
      </c>
      <c r="Q243" s="59"/>
      <c r="R243" s="503"/>
    </row>
    <row r="244" spans="1:18" ht="14.1" customHeight="1" x14ac:dyDescent="0.15">
      <c r="A244" s="472"/>
      <c r="B244" s="474" t="s">
        <v>219</v>
      </c>
      <c r="C244" s="475"/>
      <c r="D244" s="140"/>
      <c r="E244" s="140"/>
      <c r="F244" s="140"/>
      <c r="G244" s="140"/>
      <c r="H244" s="140"/>
      <c r="I244" s="140"/>
      <c r="J244" s="140"/>
      <c r="K244" s="140"/>
      <c r="L244" s="140"/>
      <c r="M244" s="140"/>
      <c r="N244" s="140"/>
      <c r="O244" s="140"/>
      <c r="P244" s="141">
        <f t="shared" si="56"/>
        <v>0</v>
      </c>
      <c r="Q244" s="59"/>
      <c r="R244" s="504"/>
    </row>
    <row r="245" spans="1:18" ht="14.1" customHeight="1" x14ac:dyDescent="0.15">
      <c r="A245" s="472"/>
      <c r="B245" s="474" t="s">
        <v>220</v>
      </c>
      <c r="C245" s="475"/>
      <c r="D245" s="142"/>
      <c r="E245" s="140"/>
      <c r="F245" s="140"/>
      <c r="G245" s="140"/>
      <c r="H245" s="140"/>
      <c r="I245" s="140"/>
      <c r="J245" s="140"/>
      <c r="K245" s="140"/>
      <c r="L245" s="140"/>
      <c r="M245" s="140"/>
      <c r="N245" s="140"/>
      <c r="O245" s="140"/>
      <c r="P245" s="141">
        <f t="shared" si="56"/>
        <v>0</v>
      </c>
      <c r="Q245" s="59"/>
      <c r="R245" s="504"/>
    </row>
    <row r="246" spans="1:18" ht="14.1" customHeight="1" x14ac:dyDescent="0.15">
      <c r="A246" s="472"/>
      <c r="B246" s="60"/>
      <c r="C246" s="208" t="s">
        <v>237</v>
      </c>
      <c r="D246" s="142"/>
      <c r="E246" s="140"/>
      <c r="F246" s="140"/>
      <c r="G246" s="140"/>
      <c r="H246" s="140"/>
      <c r="I246" s="140"/>
      <c r="J246" s="140"/>
      <c r="K246" s="140"/>
      <c r="L246" s="140"/>
      <c r="M246" s="140"/>
      <c r="N246" s="140"/>
      <c r="O246" s="140"/>
      <c r="P246" s="141">
        <f t="shared" si="56"/>
        <v>0</v>
      </c>
      <c r="Q246" s="59"/>
      <c r="R246" s="504"/>
    </row>
    <row r="247" spans="1:18" ht="14.1" customHeight="1" x14ac:dyDescent="0.15">
      <c r="A247" s="472"/>
      <c r="B247" s="476" t="s">
        <v>200</v>
      </c>
      <c r="C247" s="477"/>
      <c r="D247" s="140"/>
      <c r="E247" s="140"/>
      <c r="F247" s="140"/>
      <c r="G247" s="140"/>
      <c r="H247" s="140"/>
      <c r="I247" s="140"/>
      <c r="J247" s="140"/>
      <c r="K247" s="140"/>
      <c r="L247" s="140"/>
      <c r="M247" s="140"/>
      <c r="N247" s="140"/>
      <c r="O247" s="140"/>
      <c r="P247" s="141">
        <f t="shared" si="56"/>
        <v>0</v>
      </c>
      <c r="Q247" s="59"/>
      <c r="R247" s="504"/>
    </row>
    <row r="248" spans="1:18" ht="14.1" customHeight="1" thickBot="1" x14ac:dyDescent="0.2">
      <c r="A248" s="473"/>
      <c r="B248" s="478" t="s">
        <v>190</v>
      </c>
      <c r="C248" s="479"/>
      <c r="D248" s="143"/>
      <c r="E248" s="143"/>
      <c r="F248" s="143"/>
      <c r="G248" s="143"/>
      <c r="H248" s="143"/>
      <c r="I248" s="143"/>
      <c r="J248" s="143"/>
      <c r="K248" s="143"/>
      <c r="L248" s="143"/>
      <c r="M248" s="143"/>
      <c r="N248" s="143"/>
      <c r="O248" s="143"/>
      <c r="P248" s="144">
        <f t="shared" si="56"/>
        <v>0</v>
      </c>
      <c r="Q248" s="59"/>
      <c r="R248" s="505"/>
    </row>
    <row r="249" spans="1:18" ht="14.1" customHeight="1" thickTop="1" x14ac:dyDescent="0.15">
      <c r="A249" s="499" t="s">
        <v>161</v>
      </c>
      <c r="B249" s="491" t="s">
        <v>222</v>
      </c>
      <c r="C249" s="492"/>
      <c r="D249" s="149">
        <f>D237+D243</f>
        <v>0</v>
      </c>
      <c r="E249" s="149">
        <f t="shared" ref="E249:P249" si="57">E237+E243</f>
        <v>0</v>
      </c>
      <c r="F249" s="149">
        <f t="shared" si="57"/>
        <v>0</v>
      </c>
      <c r="G249" s="149">
        <f t="shared" si="57"/>
        <v>0</v>
      </c>
      <c r="H249" s="149">
        <f t="shared" si="57"/>
        <v>0</v>
      </c>
      <c r="I249" s="149">
        <f t="shared" si="57"/>
        <v>0</v>
      </c>
      <c r="J249" s="149">
        <f t="shared" si="57"/>
        <v>0</v>
      </c>
      <c r="K249" s="149">
        <f t="shared" si="57"/>
        <v>0</v>
      </c>
      <c r="L249" s="149">
        <f t="shared" si="57"/>
        <v>0</v>
      </c>
      <c r="M249" s="149">
        <f t="shared" si="57"/>
        <v>0</v>
      </c>
      <c r="N249" s="149">
        <f t="shared" si="57"/>
        <v>0</v>
      </c>
      <c r="O249" s="149">
        <f t="shared" si="57"/>
        <v>0</v>
      </c>
      <c r="P249" s="150">
        <f t="shared" si="57"/>
        <v>0</v>
      </c>
      <c r="Q249" s="59"/>
      <c r="R249" s="503"/>
    </row>
    <row r="250" spans="1:18" ht="14.1" customHeight="1" x14ac:dyDescent="0.15">
      <c r="A250" s="499"/>
      <c r="B250" s="493" t="s">
        <v>219</v>
      </c>
      <c r="C250" s="494"/>
      <c r="D250" s="151">
        <f t="shared" ref="D250:P250" si="58">D238+D244</f>
        <v>0</v>
      </c>
      <c r="E250" s="151">
        <f t="shared" si="58"/>
        <v>0</v>
      </c>
      <c r="F250" s="151">
        <f t="shared" si="58"/>
        <v>0</v>
      </c>
      <c r="G250" s="151">
        <f t="shared" si="58"/>
        <v>0</v>
      </c>
      <c r="H250" s="151">
        <f t="shared" si="58"/>
        <v>0</v>
      </c>
      <c r="I250" s="151">
        <f t="shared" si="58"/>
        <v>0</v>
      </c>
      <c r="J250" s="151">
        <f t="shared" si="58"/>
        <v>0</v>
      </c>
      <c r="K250" s="151">
        <f t="shared" si="58"/>
        <v>0</v>
      </c>
      <c r="L250" s="151">
        <f t="shared" si="58"/>
        <v>0</v>
      </c>
      <c r="M250" s="151">
        <f t="shared" si="58"/>
        <v>0</v>
      </c>
      <c r="N250" s="151">
        <f t="shared" si="58"/>
        <v>0</v>
      </c>
      <c r="O250" s="151">
        <f t="shared" si="58"/>
        <v>0</v>
      </c>
      <c r="P250" s="155">
        <f t="shared" si="58"/>
        <v>0</v>
      </c>
      <c r="Q250" s="59"/>
      <c r="R250" s="504"/>
    </row>
    <row r="251" spans="1:18" ht="14.1" customHeight="1" x14ac:dyDescent="0.15">
      <c r="A251" s="499"/>
      <c r="B251" s="493" t="s">
        <v>220</v>
      </c>
      <c r="C251" s="494"/>
      <c r="D251" s="151">
        <f t="shared" ref="D251:P251" si="59">D239+D245</f>
        <v>0</v>
      </c>
      <c r="E251" s="151">
        <f t="shared" si="59"/>
        <v>0</v>
      </c>
      <c r="F251" s="151">
        <f t="shared" si="59"/>
        <v>0</v>
      </c>
      <c r="G251" s="151">
        <f t="shared" si="59"/>
        <v>0</v>
      </c>
      <c r="H251" s="151">
        <f t="shared" si="59"/>
        <v>0</v>
      </c>
      <c r="I251" s="151">
        <f t="shared" si="59"/>
        <v>0</v>
      </c>
      <c r="J251" s="151">
        <f t="shared" si="59"/>
        <v>0</v>
      </c>
      <c r="K251" s="151">
        <f t="shared" si="59"/>
        <v>0</v>
      </c>
      <c r="L251" s="151">
        <f t="shared" si="59"/>
        <v>0</v>
      </c>
      <c r="M251" s="151">
        <f t="shared" si="59"/>
        <v>0</v>
      </c>
      <c r="N251" s="151">
        <f t="shared" si="59"/>
        <v>0</v>
      </c>
      <c r="O251" s="151">
        <f t="shared" si="59"/>
        <v>0</v>
      </c>
      <c r="P251" s="155">
        <f t="shared" si="59"/>
        <v>0</v>
      </c>
      <c r="Q251" s="59">
        <f>SUM(Q239)</f>
        <v>0</v>
      </c>
      <c r="R251" s="504"/>
    </row>
    <row r="252" spans="1:18" ht="14.1" customHeight="1" x14ac:dyDescent="0.15">
      <c r="A252" s="499"/>
      <c r="B252" s="62"/>
      <c r="C252" s="63" t="s">
        <v>237</v>
      </c>
      <c r="D252" s="151">
        <f t="shared" ref="D252:P252" si="60">D240+D246</f>
        <v>0</v>
      </c>
      <c r="E252" s="151">
        <f t="shared" si="60"/>
        <v>0</v>
      </c>
      <c r="F252" s="151">
        <f t="shared" si="60"/>
        <v>0</v>
      </c>
      <c r="G252" s="151">
        <f t="shared" si="60"/>
        <v>0</v>
      </c>
      <c r="H252" s="151">
        <f t="shared" si="60"/>
        <v>0</v>
      </c>
      <c r="I252" s="151">
        <f t="shared" si="60"/>
        <v>0</v>
      </c>
      <c r="J252" s="151">
        <f t="shared" si="60"/>
        <v>0</v>
      </c>
      <c r="K252" s="151">
        <f t="shared" si="60"/>
        <v>0</v>
      </c>
      <c r="L252" s="151">
        <f t="shared" si="60"/>
        <v>0</v>
      </c>
      <c r="M252" s="151">
        <f t="shared" si="60"/>
        <v>0</v>
      </c>
      <c r="N252" s="151">
        <f t="shared" si="60"/>
        <v>0</v>
      </c>
      <c r="O252" s="151">
        <f t="shared" si="60"/>
        <v>0</v>
      </c>
      <c r="P252" s="155">
        <f t="shared" si="60"/>
        <v>0</v>
      </c>
      <c r="Q252" s="59"/>
      <c r="R252" s="504"/>
    </row>
    <row r="253" spans="1:18" ht="14.1" customHeight="1" x14ac:dyDescent="0.15">
      <c r="A253" s="499"/>
      <c r="B253" s="491" t="s">
        <v>200</v>
      </c>
      <c r="C253" s="492"/>
      <c r="D253" s="151">
        <f t="shared" ref="D253:P253" si="61">D241+D247</f>
        <v>0</v>
      </c>
      <c r="E253" s="151">
        <f t="shared" si="61"/>
        <v>0</v>
      </c>
      <c r="F253" s="151">
        <f t="shared" si="61"/>
        <v>0</v>
      </c>
      <c r="G253" s="151">
        <f t="shared" si="61"/>
        <v>0</v>
      </c>
      <c r="H253" s="151">
        <f t="shared" si="61"/>
        <v>0</v>
      </c>
      <c r="I253" s="151">
        <f t="shared" si="61"/>
        <v>0</v>
      </c>
      <c r="J253" s="151">
        <f t="shared" si="61"/>
        <v>0</v>
      </c>
      <c r="K253" s="151">
        <f t="shared" si="61"/>
        <v>0</v>
      </c>
      <c r="L253" s="151">
        <f t="shared" si="61"/>
        <v>0</v>
      </c>
      <c r="M253" s="151">
        <f t="shared" si="61"/>
        <v>0</v>
      </c>
      <c r="N253" s="151">
        <f t="shared" si="61"/>
        <v>0</v>
      </c>
      <c r="O253" s="151">
        <f t="shared" si="61"/>
        <v>0</v>
      </c>
      <c r="P253" s="155">
        <f t="shared" si="61"/>
        <v>0</v>
      </c>
      <c r="Q253" s="59"/>
      <c r="R253" s="504"/>
    </row>
    <row r="254" spans="1:18" ht="14.1" customHeight="1" thickBot="1" x14ac:dyDescent="0.2">
      <c r="A254" s="500"/>
      <c r="B254" s="488" t="s">
        <v>190</v>
      </c>
      <c r="C254" s="489"/>
      <c r="D254" s="152">
        <f t="shared" ref="D254:P254" si="62">D242+D248</f>
        <v>0</v>
      </c>
      <c r="E254" s="152">
        <f t="shared" si="62"/>
        <v>0</v>
      </c>
      <c r="F254" s="152">
        <f t="shared" si="62"/>
        <v>0</v>
      </c>
      <c r="G254" s="152">
        <f t="shared" si="62"/>
        <v>0</v>
      </c>
      <c r="H254" s="152">
        <f t="shared" si="62"/>
        <v>0</v>
      </c>
      <c r="I254" s="152">
        <f t="shared" si="62"/>
        <v>0</v>
      </c>
      <c r="J254" s="152">
        <f t="shared" si="62"/>
        <v>0</v>
      </c>
      <c r="K254" s="152">
        <f t="shared" si="62"/>
        <v>0</v>
      </c>
      <c r="L254" s="152">
        <f t="shared" si="62"/>
        <v>0</v>
      </c>
      <c r="M254" s="152">
        <f t="shared" si="62"/>
        <v>0</v>
      </c>
      <c r="N254" s="152">
        <f t="shared" si="62"/>
        <v>0</v>
      </c>
      <c r="O254" s="152">
        <f t="shared" si="62"/>
        <v>0</v>
      </c>
      <c r="P254" s="156">
        <f t="shared" si="62"/>
        <v>0</v>
      </c>
      <c r="Q254" s="59"/>
      <c r="R254" s="505"/>
    </row>
    <row r="255" spans="1:18" ht="14.1" customHeight="1" x14ac:dyDescent="0.15">
      <c r="A255" s="471" t="s">
        <v>146</v>
      </c>
      <c r="B255" s="457" t="s">
        <v>222</v>
      </c>
      <c r="C255" s="458"/>
      <c r="D255" s="138">
        <f>D57+D147+D183+D195+D219+D231+D249</f>
        <v>50</v>
      </c>
      <c r="E255" s="138">
        <f t="shared" ref="E255:P255" si="63">E57+E147+E183+E195+E219+E231+E249</f>
        <v>0</v>
      </c>
      <c r="F255" s="138">
        <f t="shared" si="63"/>
        <v>0</v>
      </c>
      <c r="G255" s="138">
        <f t="shared" si="63"/>
        <v>0</v>
      </c>
      <c r="H255" s="138">
        <f t="shared" si="63"/>
        <v>0</v>
      </c>
      <c r="I255" s="138">
        <f t="shared" si="63"/>
        <v>0</v>
      </c>
      <c r="J255" s="138">
        <f t="shared" si="63"/>
        <v>0</v>
      </c>
      <c r="K255" s="138">
        <f t="shared" si="63"/>
        <v>0</v>
      </c>
      <c r="L255" s="138">
        <f t="shared" si="63"/>
        <v>0</v>
      </c>
      <c r="M255" s="138">
        <f t="shared" si="63"/>
        <v>0</v>
      </c>
      <c r="N255" s="138">
        <f t="shared" si="63"/>
        <v>0</v>
      </c>
      <c r="O255" s="138">
        <f t="shared" si="63"/>
        <v>0</v>
      </c>
      <c r="P255" s="139">
        <f t="shared" si="63"/>
        <v>50</v>
      </c>
      <c r="Q255" s="59"/>
      <c r="R255" s="503"/>
    </row>
    <row r="256" spans="1:18" ht="14.1" customHeight="1" x14ac:dyDescent="0.15">
      <c r="A256" s="472"/>
      <c r="B256" s="474" t="s">
        <v>234</v>
      </c>
      <c r="C256" s="475"/>
      <c r="D256" s="157">
        <f t="shared" ref="D256:P256" si="64">D58+D148+D184+D196+D220+D232+D250</f>
        <v>3</v>
      </c>
      <c r="E256" s="157">
        <f t="shared" si="64"/>
        <v>0</v>
      </c>
      <c r="F256" s="157">
        <f t="shared" si="64"/>
        <v>0</v>
      </c>
      <c r="G256" s="157">
        <f t="shared" si="64"/>
        <v>0</v>
      </c>
      <c r="H256" s="157">
        <f t="shared" si="64"/>
        <v>0</v>
      </c>
      <c r="I256" s="157">
        <f t="shared" si="64"/>
        <v>0</v>
      </c>
      <c r="J256" s="157">
        <f t="shared" si="64"/>
        <v>0</v>
      </c>
      <c r="K256" s="157">
        <f t="shared" si="64"/>
        <v>0</v>
      </c>
      <c r="L256" s="157">
        <f t="shared" si="64"/>
        <v>0</v>
      </c>
      <c r="M256" s="157">
        <f t="shared" si="64"/>
        <v>0</v>
      </c>
      <c r="N256" s="157">
        <f t="shared" si="64"/>
        <v>0</v>
      </c>
      <c r="O256" s="157">
        <f t="shared" si="64"/>
        <v>0</v>
      </c>
      <c r="P256" s="141">
        <f t="shared" si="64"/>
        <v>3</v>
      </c>
      <c r="Q256" s="59"/>
      <c r="R256" s="504"/>
    </row>
    <row r="257" spans="1:18" ht="14.1" customHeight="1" x14ac:dyDescent="0.15">
      <c r="A257" s="472"/>
      <c r="B257" s="474" t="s">
        <v>220</v>
      </c>
      <c r="C257" s="475"/>
      <c r="D257" s="157">
        <f t="shared" ref="D257:P257" si="65">D59+D149+D185+D197+D221+D233+D251</f>
        <v>3</v>
      </c>
      <c r="E257" s="157">
        <f t="shared" si="65"/>
        <v>0</v>
      </c>
      <c r="F257" s="157">
        <f t="shared" si="65"/>
        <v>0</v>
      </c>
      <c r="G257" s="157">
        <f t="shared" si="65"/>
        <v>0</v>
      </c>
      <c r="H257" s="157">
        <f t="shared" si="65"/>
        <v>0</v>
      </c>
      <c r="I257" s="157">
        <f t="shared" si="65"/>
        <v>0</v>
      </c>
      <c r="J257" s="157">
        <f t="shared" si="65"/>
        <v>0</v>
      </c>
      <c r="K257" s="157">
        <f t="shared" si="65"/>
        <v>0</v>
      </c>
      <c r="L257" s="157">
        <f t="shared" si="65"/>
        <v>0</v>
      </c>
      <c r="M257" s="157">
        <f t="shared" si="65"/>
        <v>0</v>
      </c>
      <c r="N257" s="157">
        <f t="shared" si="65"/>
        <v>0</v>
      </c>
      <c r="O257" s="157">
        <f t="shared" si="65"/>
        <v>0</v>
      </c>
      <c r="P257" s="141">
        <f t="shared" si="65"/>
        <v>3</v>
      </c>
      <c r="Q257" s="59">
        <f>SUM(Q59,Q149,Q185,Q197,Q233,Q221)</f>
        <v>0</v>
      </c>
      <c r="R257" s="504"/>
    </row>
    <row r="258" spans="1:18" ht="14.1" customHeight="1" x14ac:dyDescent="0.15">
      <c r="A258" s="472"/>
      <c r="B258" s="60"/>
      <c r="C258" s="77" t="s">
        <v>237</v>
      </c>
      <c r="D258" s="157">
        <f t="shared" ref="D258:P258" si="66">D60+D150+D186+D198+D222+D234+D252</f>
        <v>0</v>
      </c>
      <c r="E258" s="157">
        <f t="shared" si="66"/>
        <v>0</v>
      </c>
      <c r="F258" s="157">
        <f t="shared" si="66"/>
        <v>0</v>
      </c>
      <c r="G258" s="157">
        <f t="shared" si="66"/>
        <v>0</v>
      </c>
      <c r="H258" s="157">
        <f t="shared" si="66"/>
        <v>0</v>
      </c>
      <c r="I258" s="157">
        <f t="shared" si="66"/>
        <v>0</v>
      </c>
      <c r="J258" s="157">
        <f t="shared" si="66"/>
        <v>0</v>
      </c>
      <c r="K258" s="157">
        <f t="shared" si="66"/>
        <v>0</v>
      </c>
      <c r="L258" s="157">
        <f t="shared" si="66"/>
        <v>0</v>
      </c>
      <c r="M258" s="157">
        <f t="shared" si="66"/>
        <v>0</v>
      </c>
      <c r="N258" s="157">
        <f t="shared" si="66"/>
        <v>0</v>
      </c>
      <c r="O258" s="157">
        <f t="shared" si="66"/>
        <v>0</v>
      </c>
      <c r="P258" s="141">
        <f t="shared" si="66"/>
        <v>0</v>
      </c>
      <c r="Q258" s="59"/>
      <c r="R258" s="504"/>
    </row>
    <row r="259" spans="1:18" ht="14.1" customHeight="1" x14ac:dyDescent="0.15">
      <c r="A259" s="472"/>
      <c r="B259" s="476" t="s">
        <v>238</v>
      </c>
      <c r="C259" s="477"/>
      <c r="D259" s="157">
        <f t="shared" ref="D259:P259" si="67">D61+D151+D187+D199+D223+D235+D253</f>
        <v>0</v>
      </c>
      <c r="E259" s="157">
        <f t="shared" si="67"/>
        <v>0</v>
      </c>
      <c r="F259" s="157">
        <f t="shared" si="67"/>
        <v>0</v>
      </c>
      <c r="G259" s="157">
        <f t="shared" si="67"/>
        <v>0</v>
      </c>
      <c r="H259" s="157">
        <f t="shared" si="67"/>
        <v>0</v>
      </c>
      <c r="I259" s="157">
        <f t="shared" si="67"/>
        <v>0</v>
      </c>
      <c r="J259" s="157">
        <f t="shared" si="67"/>
        <v>0</v>
      </c>
      <c r="K259" s="157">
        <f t="shared" si="67"/>
        <v>0</v>
      </c>
      <c r="L259" s="157">
        <f t="shared" si="67"/>
        <v>0</v>
      </c>
      <c r="M259" s="157">
        <f t="shared" si="67"/>
        <v>0</v>
      </c>
      <c r="N259" s="157">
        <f t="shared" si="67"/>
        <v>0</v>
      </c>
      <c r="O259" s="157">
        <f t="shared" si="67"/>
        <v>0</v>
      </c>
      <c r="P259" s="141">
        <f t="shared" si="67"/>
        <v>0</v>
      </c>
      <c r="Q259" s="59"/>
      <c r="R259" s="504"/>
    </row>
    <row r="260" spans="1:18" ht="14.1" customHeight="1" thickBot="1" x14ac:dyDescent="0.2">
      <c r="A260" s="502"/>
      <c r="B260" s="497" t="s">
        <v>235</v>
      </c>
      <c r="C260" s="498"/>
      <c r="D260" s="158">
        <f t="shared" ref="D260:P260" si="68">D62+D152+D188+D200+D224+D236+D254</f>
        <v>0</v>
      </c>
      <c r="E260" s="158">
        <f t="shared" si="68"/>
        <v>0</v>
      </c>
      <c r="F260" s="158">
        <f t="shared" si="68"/>
        <v>0</v>
      </c>
      <c r="G260" s="158">
        <f t="shared" si="68"/>
        <v>0</v>
      </c>
      <c r="H260" s="158">
        <f t="shared" si="68"/>
        <v>0</v>
      </c>
      <c r="I260" s="158">
        <f t="shared" si="68"/>
        <v>0</v>
      </c>
      <c r="J260" s="158">
        <f t="shared" si="68"/>
        <v>0</v>
      </c>
      <c r="K260" s="158">
        <f t="shared" si="68"/>
        <v>0</v>
      </c>
      <c r="L260" s="158">
        <f t="shared" si="68"/>
        <v>0</v>
      </c>
      <c r="M260" s="158">
        <f t="shared" si="68"/>
        <v>0</v>
      </c>
      <c r="N260" s="158">
        <f t="shared" si="68"/>
        <v>0</v>
      </c>
      <c r="O260" s="158">
        <f t="shared" si="68"/>
        <v>0</v>
      </c>
      <c r="P260" s="159">
        <f t="shared" si="68"/>
        <v>0</v>
      </c>
      <c r="Q260" s="59"/>
      <c r="R260" s="505"/>
    </row>
    <row r="261" spans="1:18" ht="14.1" customHeight="1" x14ac:dyDescent="0.15"/>
    <row r="262" spans="1:18" ht="14.1" customHeight="1" x14ac:dyDescent="0.15">
      <c r="A262" s="223" t="s">
        <v>333</v>
      </c>
    </row>
    <row r="263" spans="1:18" ht="14.1" customHeight="1" x14ac:dyDescent="0.15"/>
    <row r="264" spans="1:18" ht="14.1" customHeight="1" x14ac:dyDescent="0.15">
      <c r="A264" s="490" t="s">
        <v>228</v>
      </c>
      <c r="B264" s="54"/>
      <c r="C264" s="54" t="s">
        <v>222</v>
      </c>
      <c r="D264" s="48">
        <f>SUMPRODUCT((入力シート!$E$4:$E$592=4)*(入力シート!$I$4:$I$592="仙台市青葉区"))</f>
        <v>8</v>
      </c>
      <c r="E264" s="48">
        <f>SUMPRODUCT((入力シート!$E$4:$E$592=5)*(入力シート!$I$4:$I$592="仙台市青葉区"))</f>
        <v>5</v>
      </c>
      <c r="F264" s="48">
        <f>SUMPRODUCT((入力シート!$E$4:$E$592=6)*(入力シート!$I$4:$I$592="仙台市青葉区"))</f>
        <v>10</v>
      </c>
      <c r="G264" s="48">
        <f>SUMPRODUCT((入力シート!$E$4:$E$592=7)*(入力シート!$I$4:$I$592="仙台市青葉区"))</f>
        <v>18</v>
      </c>
      <c r="H264" s="48">
        <f>SUMPRODUCT((入力シート!$E$4:$E$592=8)*(入力シート!$I$4:$I$592="仙台市青葉区"))</f>
        <v>9</v>
      </c>
      <c r="I264" s="48">
        <f>SUMPRODUCT((入力シート!$E$4:$E$592=9)*(入力シート!$I$4:$I$592="仙台市青葉区"))</f>
        <v>0</v>
      </c>
      <c r="J264" s="48">
        <f>SUMPRODUCT((入力シート!$E$4:$E$592=10)*(入力シート!$I$4:$I$592="仙台市青葉区"))</f>
        <v>0</v>
      </c>
      <c r="K264" s="48">
        <f>SUMPRODUCT((入力シート!$E$4:$E$592=11)*(入力シート!$I$4:$I$592="仙台市青葉区"))</f>
        <v>0</v>
      </c>
      <c r="L264" s="48">
        <f>SUMPRODUCT((入力シート!$E$4:$E$592=12)*(入力シート!$I$4:$I$592="仙台市青葉区"))</f>
        <v>0</v>
      </c>
      <c r="M264" s="48">
        <f>SUMPRODUCT((入力シート!$E$4:$E$592=1)*(入力シート!$I$4:$I$592="仙台市青葉区"))</f>
        <v>0</v>
      </c>
      <c r="N264" s="48">
        <f>SUMPRODUCT((入力シート!$E$4:$E$592=2)*(入力シート!$I$4:$I$592="仙台市青葉区"))</f>
        <v>0</v>
      </c>
      <c r="O264" s="48">
        <f>SUMPRODUCT((入力シート!$E$4:$E$592=3)*(入力シート!$I$4:$I$592="仙台市青葉区"))</f>
        <v>0</v>
      </c>
    </row>
    <row r="265" spans="1:18" ht="14.1" customHeight="1" x14ac:dyDescent="0.15">
      <c r="A265" s="490"/>
      <c r="B265" s="54"/>
      <c r="C265" s="54"/>
      <c r="D265" s="48"/>
      <c r="E265" s="48"/>
      <c r="F265" s="48"/>
      <c r="G265" s="48"/>
      <c r="H265" s="48"/>
      <c r="I265" s="48"/>
      <c r="J265" s="48"/>
    </row>
    <row r="266" spans="1:18" ht="14.1" customHeight="1" x14ac:dyDescent="0.15">
      <c r="A266" s="490" t="s">
        <v>258</v>
      </c>
      <c r="B266" s="83"/>
      <c r="C266" s="83" t="s">
        <v>222</v>
      </c>
      <c r="D266" s="48">
        <f>SUMPRODUCT((入力シート!$E$4:$E$592=4)*(入力シート!$I$4:$I$592="仙台市宮城野区"))</f>
        <v>0</v>
      </c>
      <c r="E266" s="48">
        <f>SUMPRODUCT((入力シート!$E$4:$E$592=5)*(入力シート!$I$4:$I$592="仙台市宮城野区"))</f>
        <v>0</v>
      </c>
      <c r="F266" s="48">
        <f>SUMPRODUCT((入力シート!$E$4:$E$592=6)*(入力シート!$I$4:$I$592="仙台市宮城野区"))</f>
        <v>0</v>
      </c>
      <c r="G266" s="48">
        <f>SUMPRODUCT((入力シート!$E$4:$E$592=7)*(入力シート!$I$4:$I$592="仙台市宮城野区"))</f>
        <v>0</v>
      </c>
      <c r="H266" s="48">
        <f>SUMPRODUCT((入力シート!$E$4:$E$592=8)*(入力シート!$I$4:$I$592="仙台市宮城野区"))</f>
        <v>2</v>
      </c>
      <c r="I266" s="48">
        <f>SUMPRODUCT((入力シート!$E$4:$E$592=9)*(入力シート!$I$4:$I$592="仙台市宮城野区"))</f>
        <v>0</v>
      </c>
      <c r="J266" s="48">
        <f>SUMPRODUCT((入力シート!$E$4:$E$592=10)*(入力シート!$I$4:$I$592="仙台市宮城野区"))</f>
        <v>0</v>
      </c>
      <c r="K266" s="48">
        <f>SUMPRODUCT((入力シート!$E$4:$E$592=11)*(入力シート!$I$4:$I$592="仙台市宮城野区"))</f>
        <v>0</v>
      </c>
      <c r="L266" s="48">
        <f>SUMPRODUCT((入力シート!$E$4:$E$592=12)*(入力シート!$I$4:$I$592="仙台市宮城野区"))</f>
        <v>0</v>
      </c>
      <c r="M266" s="48">
        <f>SUMPRODUCT((入力シート!$E$4:$E$592=1)*(入力シート!$I$4:$I$592="仙台市宮城野区"))</f>
        <v>0</v>
      </c>
      <c r="N266" s="48">
        <f>SUMPRODUCT((入力シート!$E$4:$E$592=2)*(入力シート!$I$4:$I$592="仙台市宮城野区"))</f>
        <v>0</v>
      </c>
      <c r="O266" s="48">
        <f>SUMPRODUCT((入力シート!$E$4:$E$592=3)*(入力シート!$I$4:$I$592="仙台市宮城野区"))</f>
        <v>0</v>
      </c>
    </row>
    <row r="267" spans="1:18" ht="14.1" customHeight="1" x14ac:dyDescent="0.15">
      <c r="A267" s="490"/>
      <c r="B267" s="83"/>
      <c r="C267" s="83"/>
      <c r="D267" s="48"/>
      <c r="E267" s="48"/>
      <c r="F267" s="48"/>
      <c r="G267" s="48"/>
      <c r="H267" s="48"/>
      <c r="I267" s="48"/>
      <c r="J267" s="48"/>
    </row>
    <row r="268" spans="1:18" ht="14.1" customHeight="1" x14ac:dyDescent="0.15">
      <c r="A268" s="490" t="s">
        <v>229</v>
      </c>
      <c r="B268" s="54"/>
      <c r="C268" s="54" t="s">
        <v>222</v>
      </c>
      <c r="D268" s="48">
        <f>SUMPRODUCT((入力シート!$E$4:$E$592=4)*(入力シート!$I$4:$I$592="仙台市太白区"))</f>
        <v>1</v>
      </c>
      <c r="E268" s="48">
        <f>SUMPRODUCT((入力シート!$E$4:$E$592=5)*(入力シート!$I$4:$I$592="仙台市太白区"))</f>
        <v>2</v>
      </c>
      <c r="F268" s="48">
        <f>SUMPRODUCT((入力シート!$E$4:$E$592=6)*(入力シート!$I$4:$I$592="仙台市太白区"))</f>
        <v>4</v>
      </c>
      <c r="G268" s="48">
        <f>SUMPRODUCT((入力シート!$E$4:$E$592=7)*(入力シート!$I$4:$I$592="仙台市太白区"))</f>
        <v>5</v>
      </c>
      <c r="H268" s="48">
        <f>SUMPRODUCT((入力シート!$E$4:$E$592=8)*(入力シート!$I$4:$I$592="仙台市太白区"))</f>
        <v>2</v>
      </c>
      <c r="I268" s="48">
        <f>SUMPRODUCT((入力シート!$E$4:$E$592=9)*(入力シート!$I$4:$I$592="仙台市太白区"))</f>
        <v>0</v>
      </c>
      <c r="J268" s="48">
        <f>SUMPRODUCT((入力シート!$E$4:$E$592=10)*(入力シート!$I$4:$I$592="仙台市太白区"))</f>
        <v>0</v>
      </c>
      <c r="K268" s="48">
        <f>SUMPRODUCT((入力シート!$E$4:$E$592=11)*(入力シート!$I$4:$I$592="仙台市太白区"))</f>
        <v>0</v>
      </c>
      <c r="L268" s="48">
        <f>SUMPRODUCT((入力シート!$E$4:$E$592=12)*(入力シート!$I$4:$I$592="仙台市太白区"))</f>
        <v>0</v>
      </c>
      <c r="M268" s="48">
        <f>SUMPRODUCT((入力シート!$E$4:$E$592=1)*(入力シート!$I$4:$I$592="仙台市太白区"))</f>
        <v>0</v>
      </c>
      <c r="N268" s="48">
        <f>SUMPRODUCT((入力シート!$E$4:$E$592=2)*(入力シート!$I$4:$I$592="仙台市太白区"))</f>
        <v>0</v>
      </c>
      <c r="O268" s="48">
        <f>SUMPRODUCT((入力シート!$E$4:$E$592=3)*(入力シート!$I$4:$I$592="仙台市太白区"))</f>
        <v>0</v>
      </c>
    </row>
    <row r="269" spans="1:18" ht="14.1" customHeight="1" x14ac:dyDescent="0.15">
      <c r="A269" s="490"/>
      <c r="B269" s="54"/>
      <c r="C269" s="54"/>
      <c r="D269" s="48"/>
      <c r="E269" s="48"/>
      <c r="F269" s="48"/>
      <c r="G269" s="48"/>
      <c r="H269" s="48"/>
      <c r="I269" s="48"/>
      <c r="J269" s="48"/>
    </row>
    <row r="270" spans="1:18" ht="14.1" customHeight="1" x14ac:dyDescent="0.15">
      <c r="A270" s="490" t="s">
        <v>230</v>
      </c>
      <c r="B270" s="54"/>
      <c r="C270" s="54" t="s">
        <v>222</v>
      </c>
      <c r="D270" s="48">
        <f>SUMPRODUCT((入力シート!$E$4:$E$592=4)*(入力シート!$I$4:$I$592="仙台市泉区"))</f>
        <v>0</v>
      </c>
      <c r="E270" s="48">
        <f>SUMPRODUCT((入力シート!$E$4:$E$592=5)*(入力シート!$I$4:$I$592="仙台市泉区"))</f>
        <v>2</v>
      </c>
      <c r="F270" s="48">
        <f>SUMPRODUCT((入力シート!$E$4:$E$592=6)*(入力シート!$I$4:$I$592="仙台市泉区"))</f>
        <v>0</v>
      </c>
      <c r="G270" s="48">
        <f>SUMPRODUCT((入力シート!$E$4:$E$592=7)*(入力シート!$I$4:$I$592="仙台市泉区"))</f>
        <v>12</v>
      </c>
      <c r="H270" s="48">
        <f>SUMPRODUCT((入力シート!$E$4:$E$592=8)*(入力シート!$I$4:$I$592="仙台市泉区"))</f>
        <v>6</v>
      </c>
      <c r="I270" s="48">
        <f>SUMPRODUCT((入力シート!$E$4:$E$592=9)*(入力シート!$I$4:$I$592="仙台市泉区"))</f>
        <v>0</v>
      </c>
      <c r="J270" s="48">
        <f>SUMPRODUCT((入力シート!$E$4:$E$592=10)*(入力シート!$I$4:$I$592="仙台市泉区"))</f>
        <v>0</v>
      </c>
      <c r="K270" s="48">
        <f>SUMPRODUCT((入力シート!$E$4:$E$592=11)*(入力シート!$I$4:$I$592="仙台市泉区"))</f>
        <v>0</v>
      </c>
      <c r="L270" s="48">
        <f>SUMPRODUCT((入力シート!$E$4:$E$592=12)*(入力シート!$I$4:$I$592="仙台市泉区"))</f>
        <v>0</v>
      </c>
      <c r="M270" s="48">
        <f>SUMPRODUCT((入力シート!$E$4:$E$592=1)*(入力シート!$I$4:$I$592="仙台市泉区"))</f>
        <v>0</v>
      </c>
      <c r="N270" s="48">
        <f>SUMPRODUCT((入力シート!$E$4:$E$592=2)*(入力シート!$I$4:$I$592="仙台市泉区"))</f>
        <v>0</v>
      </c>
      <c r="O270" s="48">
        <f>SUMPRODUCT((入力シート!$E$4:$E$592=3)*(入力シート!$I$4:$I$592="仙台市泉区"))</f>
        <v>0</v>
      </c>
    </row>
    <row r="271" spans="1:18" ht="14.1" customHeight="1" x14ac:dyDescent="0.15">
      <c r="A271" s="490"/>
      <c r="B271" s="54"/>
      <c r="C271" s="54"/>
      <c r="D271" s="48"/>
      <c r="E271" s="48"/>
      <c r="F271" s="48"/>
      <c r="G271" s="48"/>
      <c r="H271" s="48"/>
      <c r="I271" s="48"/>
      <c r="J271" s="48"/>
    </row>
    <row r="272" spans="1:18" ht="14.1" customHeight="1" x14ac:dyDescent="0.15"/>
    <row r="273" spans="11:11" s="55" customFormat="1" ht="14.1" customHeight="1" x14ac:dyDescent="0.15"/>
    <row r="274" spans="11:11" s="55" customFormat="1" ht="14.1" customHeight="1" x14ac:dyDescent="0.15"/>
    <row r="275" spans="11:11" s="55" customFormat="1" ht="14.1" customHeight="1" x14ac:dyDescent="0.15"/>
    <row r="276" spans="11:11" s="55" customFormat="1" ht="14.1" customHeight="1" thickBot="1" x14ac:dyDescent="0.2"/>
    <row r="277" spans="11:11" s="55" customFormat="1" ht="14.1" customHeight="1" x14ac:dyDescent="0.15">
      <c r="K277" s="47" t="s">
        <v>222</v>
      </c>
    </row>
    <row r="278" spans="11:11" s="55" customFormat="1" ht="14.1" customHeight="1" x14ac:dyDescent="0.15">
      <c r="K278" s="48" t="s">
        <v>219</v>
      </c>
    </row>
    <row r="279" spans="11:11" s="55" customFormat="1" ht="14.1" customHeight="1" x14ac:dyDescent="0.15">
      <c r="K279" s="48" t="s">
        <v>220</v>
      </c>
    </row>
    <row r="280" spans="11:11" s="55" customFormat="1" ht="14.1" customHeight="1" x14ac:dyDescent="0.15">
      <c r="K280" s="48" t="s">
        <v>221</v>
      </c>
    </row>
    <row r="281" spans="11:11" s="55" customFormat="1" ht="14.1" customHeight="1" x14ac:dyDescent="0.15">
      <c r="K281" s="48" t="s">
        <v>200</v>
      </c>
    </row>
    <row r="282" spans="11:11" s="55" customFormat="1" ht="14.1" customHeight="1" thickBot="1" x14ac:dyDescent="0.2">
      <c r="K282" s="61" t="s">
        <v>235</v>
      </c>
    </row>
  </sheetData>
  <mergeCells count="309">
    <mergeCell ref="R213:R218"/>
    <mergeCell ref="R219:R224"/>
    <mergeCell ref="R225:R230"/>
    <mergeCell ref="R231:R236"/>
    <mergeCell ref="R237:R242"/>
    <mergeCell ref="R243:R248"/>
    <mergeCell ref="R249:R254"/>
    <mergeCell ref="R255:R260"/>
    <mergeCell ref="R159:R164"/>
    <mergeCell ref="R165:R170"/>
    <mergeCell ref="R171:R176"/>
    <mergeCell ref="R177:R182"/>
    <mergeCell ref="R183:R188"/>
    <mergeCell ref="R189:R194"/>
    <mergeCell ref="R195:R200"/>
    <mergeCell ref="R201:R206"/>
    <mergeCell ref="R207:R212"/>
    <mergeCell ref="R105:R110"/>
    <mergeCell ref="R111:R116"/>
    <mergeCell ref="R117:R122"/>
    <mergeCell ref="R123:R128"/>
    <mergeCell ref="R129:R134"/>
    <mergeCell ref="R135:R140"/>
    <mergeCell ref="R141:R146"/>
    <mergeCell ref="R147:R152"/>
    <mergeCell ref="R153:R158"/>
    <mergeCell ref="R51:R56"/>
    <mergeCell ref="R57:R62"/>
    <mergeCell ref="R63:R68"/>
    <mergeCell ref="R69:R74"/>
    <mergeCell ref="R75:R80"/>
    <mergeCell ref="R81:R86"/>
    <mergeCell ref="R87:R92"/>
    <mergeCell ref="R93:R98"/>
    <mergeCell ref="R99:R104"/>
    <mergeCell ref="R1:R2"/>
    <mergeCell ref="R3:R8"/>
    <mergeCell ref="R9:R14"/>
    <mergeCell ref="R15:R20"/>
    <mergeCell ref="R21:R26"/>
    <mergeCell ref="R27:R32"/>
    <mergeCell ref="R33:R38"/>
    <mergeCell ref="R39:R44"/>
    <mergeCell ref="R45:R50"/>
    <mergeCell ref="A243:A248"/>
    <mergeCell ref="B243:C243"/>
    <mergeCell ref="B244:C244"/>
    <mergeCell ref="B245:C245"/>
    <mergeCell ref="B247:C247"/>
    <mergeCell ref="B248:C248"/>
    <mergeCell ref="A249:A254"/>
    <mergeCell ref="B249:C249"/>
    <mergeCell ref="B250:C250"/>
    <mergeCell ref="B251:C251"/>
    <mergeCell ref="B253:C253"/>
    <mergeCell ref="B254:C254"/>
    <mergeCell ref="A177:A182"/>
    <mergeCell ref="B177:C177"/>
    <mergeCell ref="B178:C178"/>
    <mergeCell ref="B179:C179"/>
    <mergeCell ref="B181:C181"/>
    <mergeCell ref="B182:C182"/>
    <mergeCell ref="A237:A242"/>
    <mergeCell ref="B237:C237"/>
    <mergeCell ref="B238:C238"/>
    <mergeCell ref="B239:C239"/>
    <mergeCell ref="B241:C241"/>
    <mergeCell ref="B242:C242"/>
    <mergeCell ref="A213:A218"/>
    <mergeCell ref="B213:C213"/>
    <mergeCell ref="B214:C214"/>
    <mergeCell ref="B215:C215"/>
    <mergeCell ref="B217:C217"/>
    <mergeCell ref="B218:C218"/>
    <mergeCell ref="B227:C227"/>
    <mergeCell ref="B229:C229"/>
    <mergeCell ref="B194:C194"/>
    <mergeCell ref="B195:C195"/>
    <mergeCell ref="B196:C196"/>
    <mergeCell ref="B197:C197"/>
    <mergeCell ref="A111:A116"/>
    <mergeCell ref="B111:C111"/>
    <mergeCell ref="B112:C112"/>
    <mergeCell ref="B113:C113"/>
    <mergeCell ref="B115:C115"/>
    <mergeCell ref="B116:C116"/>
    <mergeCell ref="A129:A134"/>
    <mergeCell ref="B129:C129"/>
    <mergeCell ref="B130:C130"/>
    <mergeCell ref="B131:C131"/>
    <mergeCell ref="B133:C133"/>
    <mergeCell ref="B134:C134"/>
    <mergeCell ref="B122:C122"/>
    <mergeCell ref="B123:C123"/>
    <mergeCell ref="B124:C124"/>
    <mergeCell ref="B125:C125"/>
    <mergeCell ref="B127:C127"/>
    <mergeCell ref="B128:C128"/>
    <mergeCell ref="A27:A32"/>
    <mergeCell ref="B27:C27"/>
    <mergeCell ref="B28:C28"/>
    <mergeCell ref="B29:C29"/>
    <mergeCell ref="B31:C31"/>
    <mergeCell ref="B32:C32"/>
    <mergeCell ref="A69:A74"/>
    <mergeCell ref="B69:C69"/>
    <mergeCell ref="B70:C70"/>
    <mergeCell ref="B71:C71"/>
    <mergeCell ref="B73:C73"/>
    <mergeCell ref="B74:C74"/>
    <mergeCell ref="B51:C51"/>
    <mergeCell ref="B52:C52"/>
    <mergeCell ref="B53:C53"/>
    <mergeCell ref="B55:C55"/>
    <mergeCell ref="B56:C56"/>
    <mergeCell ref="B33:C33"/>
    <mergeCell ref="A51:A56"/>
    <mergeCell ref="A39:A44"/>
    <mergeCell ref="B39:C39"/>
    <mergeCell ref="B40:C40"/>
    <mergeCell ref="B41:C41"/>
    <mergeCell ref="B43:C43"/>
    <mergeCell ref="A266:A267"/>
    <mergeCell ref="A105:A110"/>
    <mergeCell ref="B105:C105"/>
    <mergeCell ref="B106:C106"/>
    <mergeCell ref="B107:C107"/>
    <mergeCell ref="B109:C109"/>
    <mergeCell ref="B110:C110"/>
    <mergeCell ref="A219:A224"/>
    <mergeCell ref="A255:A260"/>
    <mergeCell ref="B256:C256"/>
    <mergeCell ref="B230:C230"/>
    <mergeCell ref="B231:C231"/>
    <mergeCell ref="B232:C232"/>
    <mergeCell ref="B233:C233"/>
    <mergeCell ref="B235:C235"/>
    <mergeCell ref="B200:C200"/>
    <mergeCell ref="B225:C225"/>
    <mergeCell ref="B226:C226"/>
    <mergeCell ref="B117:C117"/>
    <mergeCell ref="B118:C118"/>
    <mergeCell ref="B119:C119"/>
    <mergeCell ref="B121:C121"/>
    <mergeCell ref="A171:A176"/>
    <mergeCell ref="B171:C171"/>
    <mergeCell ref="A189:A194"/>
    <mergeCell ref="A195:A200"/>
    <mergeCell ref="A225:A230"/>
    <mergeCell ref="A231:A236"/>
    <mergeCell ref="A207:A212"/>
    <mergeCell ref="B221:C221"/>
    <mergeCell ref="B223:C223"/>
    <mergeCell ref="B236:C236"/>
    <mergeCell ref="B207:C207"/>
    <mergeCell ref="B208:C208"/>
    <mergeCell ref="B209:C209"/>
    <mergeCell ref="B211:C211"/>
    <mergeCell ref="A201:A206"/>
    <mergeCell ref="B201:C201"/>
    <mergeCell ref="B202:C202"/>
    <mergeCell ref="B203:C203"/>
    <mergeCell ref="B205:C205"/>
    <mergeCell ref="B206:C206"/>
    <mergeCell ref="B260:C260"/>
    <mergeCell ref="A21:A26"/>
    <mergeCell ref="A45:A50"/>
    <mergeCell ref="A33:A38"/>
    <mergeCell ref="A57:A62"/>
    <mergeCell ref="A63:A68"/>
    <mergeCell ref="A81:A86"/>
    <mergeCell ref="A117:A122"/>
    <mergeCell ref="A123:A128"/>
    <mergeCell ref="A135:A140"/>
    <mergeCell ref="A141:A146"/>
    <mergeCell ref="A147:A152"/>
    <mergeCell ref="A153:A158"/>
    <mergeCell ref="A165:A170"/>
    <mergeCell ref="A159:A164"/>
    <mergeCell ref="A183:A188"/>
    <mergeCell ref="B224:C224"/>
    <mergeCell ref="B255:C255"/>
    <mergeCell ref="B199:C199"/>
    <mergeCell ref="B257:C257"/>
    <mergeCell ref="B259:C259"/>
    <mergeCell ref="B212:C212"/>
    <mergeCell ref="B219:C219"/>
    <mergeCell ref="B220:C220"/>
    <mergeCell ref="B188:C188"/>
    <mergeCell ref="B189:C189"/>
    <mergeCell ref="B190:C190"/>
    <mergeCell ref="B191:C191"/>
    <mergeCell ref="B193:C193"/>
    <mergeCell ref="B164:C164"/>
    <mergeCell ref="B183:C183"/>
    <mergeCell ref="B184:C184"/>
    <mergeCell ref="B185:C185"/>
    <mergeCell ref="B187:C187"/>
    <mergeCell ref="B170:C170"/>
    <mergeCell ref="B172:C172"/>
    <mergeCell ref="B173:C173"/>
    <mergeCell ref="B175:C175"/>
    <mergeCell ref="B176:C176"/>
    <mergeCell ref="B163:C163"/>
    <mergeCell ref="B158:C158"/>
    <mergeCell ref="B165:C165"/>
    <mergeCell ref="B166:C166"/>
    <mergeCell ref="B167:C167"/>
    <mergeCell ref="B169:C169"/>
    <mergeCell ref="B152:C152"/>
    <mergeCell ref="B153:C153"/>
    <mergeCell ref="B154:C154"/>
    <mergeCell ref="B155:C155"/>
    <mergeCell ref="B157:C157"/>
    <mergeCell ref="B159:C159"/>
    <mergeCell ref="B160:C160"/>
    <mergeCell ref="B161:C161"/>
    <mergeCell ref="B140:C140"/>
    <mergeCell ref="B146:C146"/>
    <mergeCell ref="B147:C147"/>
    <mergeCell ref="B148:C148"/>
    <mergeCell ref="B149:C149"/>
    <mergeCell ref="B151:C151"/>
    <mergeCell ref="B141:C141"/>
    <mergeCell ref="B142:C142"/>
    <mergeCell ref="B143:C143"/>
    <mergeCell ref="B145:C145"/>
    <mergeCell ref="A93:A98"/>
    <mergeCell ref="B93:C93"/>
    <mergeCell ref="B94:C94"/>
    <mergeCell ref="B95:C95"/>
    <mergeCell ref="B97:C97"/>
    <mergeCell ref="B98:C98"/>
    <mergeCell ref="A87:A92"/>
    <mergeCell ref="A99:A104"/>
    <mergeCell ref="B99:C99"/>
    <mergeCell ref="B100:C100"/>
    <mergeCell ref="B101:C101"/>
    <mergeCell ref="B103:C103"/>
    <mergeCell ref="B91:C91"/>
    <mergeCell ref="B92:C92"/>
    <mergeCell ref="B89:C89"/>
    <mergeCell ref="B104:C104"/>
    <mergeCell ref="B17:C17"/>
    <mergeCell ref="B19:C19"/>
    <mergeCell ref="B20:C20"/>
    <mergeCell ref="B135:C135"/>
    <mergeCell ref="B136:C136"/>
    <mergeCell ref="B137:C137"/>
    <mergeCell ref="B139:C139"/>
    <mergeCell ref="A270:A271"/>
    <mergeCell ref="A264:A265"/>
    <mergeCell ref="A268:A269"/>
    <mergeCell ref="B26:C26"/>
    <mergeCell ref="B45:C45"/>
    <mergeCell ref="B46:C46"/>
    <mergeCell ref="B47:C47"/>
    <mergeCell ref="B49:C49"/>
    <mergeCell ref="B38:C38"/>
    <mergeCell ref="B57:C57"/>
    <mergeCell ref="B58:C58"/>
    <mergeCell ref="B59:C59"/>
    <mergeCell ref="B61:C61"/>
    <mergeCell ref="B50:C50"/>
    <mergeCell ref="B34:C34"/>
    <mergeCell ref="B35:C35"/>
    <mergeCell ref="B37:C37"/>
    <mergeCell ref="B44:C44"/>
    <mergeCell ref="B68:C68"/>
    <mergeCell ref="B62:C62"/>
    <mergeCell ref="B63:C63"/>
    <mergeCell ref="B64:C64"/>
    <mergeCell ref="B65:C65"/>
    <mergeCell ref="B67:C67"/>
    <mergeCell ref="B87:C87"/>
    <mergeCell ref="B88:C88"/>
    <mergeCell ref="Q1:Q2"/>
    <mergeCell ref="A1:P1"/>
    <mergeCell ref="B3:C3"/>
    <mergeCell ref="B4:C4"/>
    <mergeCell ref="B5:C5"/>
    <mergeCell ref="B8:C8"/>
    <mergeCell ref="B7:C7"/>
    <mergeCell ref="A3:A8"/>
    <mergeCell ref="B2:C2"/>
    <mergeCell ref="A9:A14"/>
    <mergeCell ref="B9:C9"/>
    <mergeCell ref="B10:C10"/>
    <mergeCell ref="B11:C11"/>
    <mergeCell ref="B13:C13"/>
    <mergeCell ref="B14:C14"/>
    <mergeCell ref="B86:C86"/>
    <mergeCell ref="A75:A80"/>
    <mergeCell ref="B75:C75"/>
    <mergeCell ref="B76:C76"/>
    <mergeCell ref="B77:C77"/>
    <mergeCell ref="B79:C79"/>
    <mergeCell ref="B81:C81"/>
    <mergeCell ref="B82:C82"/>
    <mergeCell ref="B83:C83"/>
    <mergeCell ref="B85:C85"/>
    <mergeCell ref="B80:C80"/>
    <mergeCell ref="A15:A20"/>
    <mergeCell ref="B21:C21"/>
    <mergeCell ref="B22:C22"/>
    <mergeCell ref="B23:C23"/>
    <mergeCell ref="B25:C25"/>
    <mergeCell ref="B15:C15"/>
    <mergeCell ref="B16:C16"/>
  </mergeCells>
  <phoneticPr fontId="3"/>
  <printOptions horizontalCentered="1"/>
  <pageMargins left="0.70866141732283472" right="0.70866141732283472" top="0.74803149606299213" bottom="0.74803149606299213" header="0.31496062992125984" footer="0.31496062992125984"/>
  <pageSetup paperSize="9" scale="77" fitToWidth="0" orientation="landscape" r:id="rId1"/>
  <rowBreaks count="6" manualBreakCount="6">
    <brk id="38" max="15" man="1"/>
    <brk id="62" max="15" man="1"/>
    <brk id="110" max="15" man="1"/>
    <brk id="152" max="15" man="1"/>
    <brk id="188" max="15" man="1"/>
    <brk id="218"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89"/>
  <sheetViews>
    <sheetView zoomScaleNormal="100" workbookViewId="0">
      <pane ySplit="3" topLeftCell="A13" activePane="bottomLeft" state="frozen"/>
      <selection activeCell="B18" sqref="B18"/>
      <selection pane="bottomLeft" activeCell="B18" sqref="B18"/>
    </sheetView>
  </sheetViews>
  <sheetFormatPr defaultRowHeight="13.5" outlineLevelCol="1" x14ac:dyDescent="0.15"/>
  <cols>
    <col min="1" max="1" width="6.625" style="69" customWidth="1"/>
    <col min="2" max="2" width="5.25" style="69" customWidth="1" outlineLevel="1"/>
    <col min="3" max="4" width="5" style="69" customWidth="1"/>
    <col min="5" max="5" width="8.375" style="69" bestFit="1" customWidth="1"/>
    <col min="6" max="6" width="9.625" style="69" customWidth="1"/>
    <col min="7" max="7" width="13" style="69" bestFit="1" customWidth="1"/>
    <col min="8" max="8" width="29" style="69" bestFit="1" customWidth="1"/>
    <col min="9" max="9" width="9" style="69"/>
    <col min="10" max="12" width="12.875" style="69" customWidth="1"/>
    <col min="13" max="20" width="9" style="69"/>
    <col min="21" max="21" width="17.5" style="69" bestFit="1" customWidth="1"/>
    <col min="22" max="22" width="12.25" style="69" bestFit="1" customWidth="1"/>
    <col min="23" max="256" width="9" style="69"/>
    <col min="257" max="257" width="13.25" style="69" customWidth="1"/>
    <col min="258" max="512" width="9" style="69"/>
    <col min="513" max="513" width="13.25" style="69" customWidth="1"/>
    <col min="514" max="768" width="9" style="69"/>
    <col min="769" max="769" width="13.25" style="69" customWidth="1"/>
    <col min="770" max="1024" width="9" style="69"/>
    <col min="1025" max="1025" width="13.25" style="69" customWidth="1"/>
    <col min="1026" max="1280" width="9" style="69"/>
    <col min="1281" max="1281" width="13.25" style="69" customWidth="1"/>
    <col min="1282" max="1536" width="9" style="69"/>
    <col min="1537" max="1537" width="13.25" style="69" customWidth="1"/>
    <col min="1538" max="1792" width="9" style="69"/>
    <col min="1793" max="1793" width="13.25" style="69" customWidth="1"/>
    <col min="1794" max="2048" width="9" style="69"/>
    <col min="2049" max="2049" width="13.25" style="69" customWidth="1"/>
    <col min="2050" max="2304" width="9" style="69"/>
    <col min="2305" max="2305" width="13.25" style="69" customWidth="1"/>
    <col min="2306" max="2560" width="9" style="69"/>
    <col min="2561" max="2561" width="13.25" style="69" customWidth="1"/>
    <col min="2562" max="2816" width="9" style="69"/>
    <col min="2817" max="2817" width="13.25" style="69" customWidth="1"/>
    <col min="2818" max="3072" width="9" style="69"/>
    <col min="3073" max="3073" width="13.25" style="69" customWidth="1"/>
    <col min="3074" max="3328" width="9" style="69"/>
    <col min="3329" max="3329" width="13.25" style="69" customWidth="1"/>
    <col min="3330" max="3584" width="9" style="69"/>
    <col min="3585" max="3585" width="13.25" style="69" customWidth="1"/>
    <col min="3586" max="3840" width="9" style="69"/>
    <col min="3841" max="3841" width="13.25" style="69" customWidth="1"/>
    <col min="3842" max="4096" width="9" style="69"/>
    <col min="4097" max="4097" width="13.25" style="69" customWidth="1"/>
    <col min="4098" max="4352" width="9" style="69"/>
    <col min="4353" max="4353" width="13.25" style="69" customWidth="1"/>
    <col min="4354" max="4608" width="9" style="69"/>
    <col min="4609" max="4609" width="13.25" style="69" customWidth="1"/>
    <col min="4610" max="4864" width="9" style="69"/>
    <col min="4865" max="4865" width="13.25" style="69" customWidth="1"/>
    <col min="4866" max="5120" width="9" style="69"/>
    <col min="5121" max="5121" width="13.25" style="69" customWidth="1"/>
    <col min="5122" max="5376" width="9" style="69"/>
    <col min="5377" max="5377" width="13.25" style="69" customWidth="1"/>
    <col min="5378" max="5632" width="9" style="69"/>
    <col min="5633" max="5633" width="13.25" style="69" customWidth="1"/>
    <col min="5634" max="5888" width="9" style="69"/>
    <col min="5889" max="5889" width="13.25" style="69" customWidth="1"/>
    <col min="5890" max="6144" width="9" style="69"/>
    <col min="6145" max="6145" width="13.25" style="69" customWidth="1"/>
    <col min="6146" max="6400" width="9" style="69"/>
    <col min="6401" max="6401" width="13.25" style="69" customWidth="1"/>
    <col min="6402" max="6656" width="9" style="69"/>
    <col min="6657" max="6657" width="13.25" style="69" customWidth="1"/>
    <col min="6658" max="6912" width="9" style="69"/>
    <col min="6913" max="6913" width="13.25" style="69" customWidth="1"/>
    <col min="6914" max="7168" width="9" style="69"/>
    <col min="7169" max="7169" width="13.25" style="69" customWidth="1"/>
    <col min="7170" max="7424" width="9" style="69"/>
    <col min="7425" max="7425" width="13.25" style="69" customWidth="1"/>
    <col min="7426" max="7680" width="9" style="69"/>
    <col min="7681" max="7681" width="13.25" style="69" customWidth="1"/>
    <col min="7682" max="7936" width="9" style="69"/>
    <col min="7937" max="7937" width="13.25" style="69" customWidth="1"/>
    <col min="7938" max="8192" width="9" style="69"/>
    <col min="8193" max="8193" width="13.25" style="69" customWidth="1"/>
    <col min="8194" max="8448" width="9" style="69"/>
    <col min="8449" max="8449" width="13.25" style="69" customWidth="1"/>
    <col min="8450" max="8704" width="9" style="69"/>
    <col min="8705" max="8705" width="13.25" style="69" customWidth="1"/>
    <col min="8706" max="8960" width="9" style="69"/>
    <col min="8961" max="8961" width="13.25" style="69" customWidth="1"/>
    <col min="8962" max="9216" width="9" style="69"/>
    <col min="9217" max="9217" width="13.25" style="69" customWidth="1"/>
    <col min="9218" max="9472" width="9" style="69"/>
    <col min="9473" max="9473" width="13.25" style="69" customWidth="1"/>
    <col min="9474" max="9728" width="9" style="69"/>
    <col min="9729" max="9729" width="13.25" style="69" customWidth="1"/>
    <col min="9730" max="9984" width="9" style="69"/>
    <col min="9985" max="9985" width="13.25" style="69" customWidth="1"/>
    <col min="9986" max="10240" width="9" style="69"/>
    <col min="10241" max="10241" width="13.25" style="69" customWidth="1"/>
    <col min="10242" max="10496" width="9" style="69"/>
    <col min="10497" max="10497" width="13.25" style="69" customWidth="1"/>
    <col min="10498" max="10752" width="9" style="69"/>
    <col min="10753" max="10753" width="13.25" style="69" customWidth="1"/>
    <col min="10754" max="11008" width="9" style="69"/>
    <col min="11009" max="11009" width="13.25" style="69" customWidth="1"/>
    <col min="11010" max="11264" width="9" style="69"/>
    <col min="11265" max="11265" width="13.25" style="69" customWidth="1"/>
    <col min="11266" max="11520" width="9" style="69"/>
    <col min="11521" max="11521" width="13.25" style="69" customWidth="1"/>
    <col min="11522" max="11776" width="9" style="69"/>
    <col min="11777" max="11777" width="13.25" style="69" customWidth="1"/>
    <col min="11778" max="12032" width="9" style="69"/>
    <col min="12033" max="12033" width="13.25" style="69" customWidth="1"/>
    <col min="12034" max="12288" width="9" style="69"/>
    <col min="12289" max="12289" width="13.25" style="69" customWidth="1"/>
    <col min="12290" max="12544" width="9" style="69"/>
    <col min="12545" max="12545" width="13.25" style="69" customWidth="1"/>
    <col min="12546" max="12800" width="9" style="69"/>
    <col min="12801" max="12801" width="13.25" style="69" customWidth="1"/>
    <col min="12802" max="13056" width="9" style="69"/>
    <col min="13057" max="13057" width="13.25" style="69" customWidth="1"/>
    <col min="13058" max="13312" width="9" style="69"/>
    <col min="13313" max="13313" width="13.25" style="69" customWidth="1"/>
    <col min="13314" max="13568" width="9" style="69"/>
    <col min="13569" max="13569" width="13.25" style="69" customWidth="1"/>
    <col min="13570" max="13824" width="9" style="69"/>
    <col min="13825" max="13825" width="13.25" style="69" customWidth="1"/>
    <col min="13826" max="14080" width="9" style="69"/>
    <col min="14081" max="14081" width="13.25" style="69" customWidth="1"/>
    <col min="14082" max="14336" width="9" style="69"/>
    <col min="14337" max="14337" width="13.25" style="69" customWidth="1"/>
    <col min="14338" max="14592" width="9" style="69"/>
    <col min="14593" max="14593" width="13.25" style="69" customWidth="1"/>
    <col min="14594" max="14848" width="9" style="69"/>
    <col min="14849" max="14849" width="13.25" style="69" customWidth="1"/>
    <col min="14850" max="15104" width="9" style="69"/>
    <col min="15105" max="15105" width="13.25" style="69" customWidth="1"/>
    <col min="15106" max="15360" width="9" style="69"/>
    <col min="15361" max="15361" width="13.25" style="69" customWidth="1"/>
    <col min="15362" max="15616" width="9" style="69"/>
    <col min="15617" max="15617" width="13.25" style="69" customWidth="1"/>
    <col min="15618" max="15872" width="9" style="69"/>
    <col min="15873" max="15873" width="13.25" style="69" customWidth="1"/>
    <col min="15874" max="16128" width="9" style="69"/>
    <col min="16129" max="16129" width="13.25" style="69" customWidth="1"/>
    <col min="16130" max="16384" width="9" style="69"/>
  </cols>
  <sheetData>
    <row r="1" spans="1:24" ht="14.25" x14ac:dyDescent="0.15">
      <c r="A1" s="266" t="s">
        <v>712</v>
      </c>
      <c r="C1" s="297"/>
      <c r="D1" s="297"/>
    </row>
    <row r="2" spans="1:24" x14ac:dyDescent="0.15">
      <c r="C2" s="297"/>
      <c r="D2" s="297"/>
      <c r="J2" s="506" t="s">
        <v>3475</v>
      </c>
      <c r="K2" s="506"/>
      <c r="L2" s="506"/>
      <c r="V2" s="294">
        <f ca="1">TODAY()</f>
        <v>43958</v>
      </c>
      <c r="W2" s="69" t="s">
        <v>3476</v>
      </c>
    </row>
    <row r="3" spans="1:24" s="67" customFormat="1" x14ac:dyDescent="0.15">
      <c r="A3" s="66" t="s">
        <v>244</v>
      </c>
      <c r="B3" s="295" t="s">
        <v>244</v>
      </c>
      <c r="C3" s="298" t="s">
        <v>3</v>
      </c>
      <c r="D3" s="298" t="s">
        <v>3477</v>
      </c>
      <c r="E3" s="66" t="s">
        <v>7</v>
      </c>
      <c r="F3" s="66" t="s">
        <v>245</v>
      </c>
      <c r="G3" s="66" t="s">
        <v>246</v>
      </c>
      <c r="H3" s="66" t="s">
        <v>3478</v>
      </c>
      <c r="I3" s="66" t="s">
        <v>3479</v>
      </c>
      <c r="J3" s="66" t="s">
        <v>3480</v>
      </c>
      <c r="K3" s="66" t="s">
        <v>3481</v>
      </c>
      <c r="L3" s="66" t="s">
        <v>16</v>
      </c>
      <c r="M3" s="66" t="s">
        <v>3482</v>
      </c>
      <c r="N3" s="66" t="s">
        <v>3676</v>
      </c>
      <c r="O3" s="66" t="s">
        <v>3483</v>
      </c>
      <c r="P3" s="66" t="s">
        <v>3484</v>
      </c>
      <c r="Q3" s="66" t="s">
        <v>3485</v>
      </c>
      <c r="R3" s="66" t="s">
        <v>3486</v>
      </c>
      <c r="S3" s="66" t="s">
        <v>3487</v>
      </c>
      <c r="T3" s="66" t="s">
        <v>3488</v>
      </c>
      <c r="U3" s="66" t="s">
        <v>3489</v>
      </c>
      <c r="V3" s="66" t="s">
        <v>713</v>
      </c>
      <c r="W3" s="296" t="s">
        <v>3490</v>
      </c>
      <c r="X3" s="296" t="s">
        <v>20</v>
      </c>
    </row>
    <row r="4" spans="1:24" x14ac:dyDescent="0.15">
      <c r="A4" s="68">
        <f>SUBTOTAL(2,$B$3:$B4)</f>
        <v>1</v>
      </c>
      <c r="B4" s="68">
        <v>1</v>
      </c>
      <c r="C4" s="299">
        <v>7</v>
      </c>
      <c r="D4" s="299">
        <v>20</v>
      </c>
      <c r="E4" s="310"/>
      <c r="F4" s="68" t="s">
        <v>3780</v>
      </c>
      <c r="G4" s="218" t="s">
        <v>3781</v>
      </c>
      <c r="H4" s="218" t="s">
        <v>3782</v>
      </c>
      <c r="I4" s="344"/>
      <c r="J4" s="68" t="s">
        <v>3783</v>
      </c>
      <c r="K4" s="68"/>
      <c r="L4" s="68"/>
      <c r="M4" s="68" t="s">
        <v>3784</v>
      </c>
      <c r="N4" s="68" t="s">
        <v>3785</v>
      </c>
      <c r="O4" s="68">
        <v>50</v>
      </c>
      <c r="P4" s="68">
        <v>3</v>
      </c>
      <c r="Q4" s="68">
        <v>130</v>
      </c>
      <c r="R4" s="68">
        <v>60</v>
      </c>
      <c r="S4" s="68">
        <v>15</v>
      </c>
      <c r="T4" s="68">
        <v>8</v>
      </c>
      <c r="U4" s="68" t="s">
        <v>3779</v>
      </c>
      <c r="V4" s="68"/>
      <c r="W4" s="68"/>
      <c r="X4" s="68" t="s">
        <v>3786</v>
      </c>
    </row>
    <row r="5" spans="1:24" x14ac:dyDescent="0.15">
      <c r="A5" s="68">
        <f>SUBTOTAL(2,$B$3:$B5)</f>
        <v>2</v>
      </c>
      <c r="B5" s="68">
        <v>2</v>
      </c>
      <c r="C5" s="299"/>
      <c r="D5" s="299"/>
      <c r="E5" s="310"/>
      <c r="F5" s="68"/>
      <c r="G5" s="218"/>
      <c r="H5" s="218"/>
      <c r="I5" s="344"/>
      <c r="J5" s="68"/>
      <c r="K5" s="68"/>
      <c r="L5" s="68"/>
      <c r="M5" s="68"/>
      <c r="N5" s="68"/>
      <c r="O5" s="68"/>
      <c r="P5" s="68"/>
      <c r="Q5" s="68"/>
      <c r="R5" s="68"/>
      <c r="S5" s="68"/>
      <c r="T5" s="68"/>
      <c r="U5" s="68"/>
      <c r="V5" s="68"/>
      <c r="W5" s="68"/>
      <c r="X5" s="68"/>
    </row>
    <row r="6" spans="1:24" x14ac:dyDescent="0.15">
      <c r="A6" s="68">
        <f>SUBTOTAL(2,$B$3:$B6)</f>
        <v>3</v>
      </c>
      <c r="B6" s="68">
        <v>3</v>
      </c>
      <c r="C6" s="299"/>
      <c r="D6" s="299"/>
      <c r="E6" s="310"/>
      <c r="F6" s="68"/>
      <c r="G6" s="218"/>
      <c r="H6" s="218"/>
      <c r="I6" s="344"/>
      <c r="J6" s="68"/>
      <c r="K6" s="68"/>
      <c r="L6" s="68"/>
      <c r="M6" s="68"/>
      <c r="N6" s="68"/>
      <c r="O6" s="68"/>
      <c r="P6" s="68"/>
      <c r="Q6" s="68"/>
      <c r="R6" s="68"/>
      <c r="S6" s="68"/>
      <c r="T6" s="68"/>
      <c r="U6" s="68"/>
      <c r="V6" s="68"/>
      <c r="W6" s="68"/>
      <c r="X6" s="68"/>
    </row>
    <row r="7" spans="1:24" x14ac:dyDescent="0.15">
      <c r="A7" s="68">
        <f>SUBTOTAL(2,$B$3:$B7)</f>
        <v>4</v>
      </c>
      <c r="B7" s="68">
        <v>4</v>
      </c>
      <c r="C7" s="299"/>
      <c r="D7" s="299"/>
      <c r="E7" s="310"/>
      <c r="F7" s="68"/>
      <c r="G7" s="218"/>
      <c r="H7" s="218"/>
      <c r="I7" s="344"/>
      <c r="J7" s="68"/>
      <c r="K7" s="68"/>
      <c r="L7" s="68"/>
      <c r="M7" s="68"/>
      <c r="N7" s="68"/>
      <c r="O7" s="68"/>
      <c r="P7" s="68"/>
      <c r="Q7" s="68"/>
      <c r="R7" s="68"/>
      <c r="S7" s="68"/>
      <c r="T7" s="68"/>
      <c r="U7" s="68"/>
      <c r="V7" s="68"/>
      <c r="W7" s="68"/>
      <c r="X7" s="68"/>
    </row>
    <row r="8" spans="1:24" x14ac:dyDescent="0.15">
      <c r="A8" s="68">
        <f>SUBTOTAL(2,$B$3:$B8)</f>
        <v>5</v>
      </c>
      <c r="B8" s="68">
        <v>5</v>
      </c>
      <c r="C8" s="299"/>
      <c r="D8" s="299"/>
      <c r="E8" s="310"/>
      <c r="F8" s="68"/>
      <c r="G8" s="218"/>
      <c r="H8" s="218"/>
      <c r="I8" s="344"/>
      <c r="J8" s="68"/>
      <c r="K8" s="68"/>
      <c r="L8" s="68"/>
      <c r="M8" s="68"/>
      <c r="N8" s="68"/>
      <c r="O8" s="68"/>
      <c r="P8" s="68"/>
      <c r="Q8" s="68"/>
      <c r="R8" s="68"/>
      <c r="S8" s="68"/>
      <c r="T8" s="68"/>
      <c r="U8" s="68"/>
      <c r="V8" s="68"/>
      <c r="W8" s="68"/>
      <c r="X8" s="68"/>
    </row>
    <row r="9" spans="1:24" x14ac:dyDescent="0.15">
      <c r="A9" s="68">
        <f>SUBTOTAL(2,$B$3:$B9)</f>
        <v>6</v>
      </c>
      <c r="B9" s="68">
        <v>6</v>
      </c>
      <c r="C9" s="299"/>
      <c r="D9" s="299"/>
      <c r="E9" s="310"/>
      <c r="F9" s="68"/>
      <c r="G9" s="68"/>
      <c r="H9" s="68"/>
      <c r="I9" s="344"/>
      <c r="J9" s="68"/>
      <c r="K9" s="68"/>
      <c r="L9" s="68"/>
      <c r="M9" s="68"/>
      <c r="N9" s="68"/>
      <c r="O9" s="68"/>
      <c r="P9" s="68"/>
      <c r="Q9" s="68"/>
      <c r="R9" s="68"/>
      <c r="S9" s="68"/>
      <c r="T9" s="68"/>
      <c r="U9" s="68"/>
      <c r="V9" s="68"/>
      <c r="W9" s="68"/>
      <c r="X9" s="68"/>
    </row>
    <row r="10" spans="1:24" x14ac:dyDescent="0.15">
      <c r="A10" s="68">
        <f>SUBTOTAL(2,$B$3:$B10)</f>
        <v>7</v>
      </c>
      <c r="B10" s="68">
        <v>7</v>
      </c>
      <c r="C10" s="299"/>
      <c r="D10" s="299"/>
      <c r="E10" s="310"/>
      <c r="F10" s="68"/>
      <c r="G10" s="68"/>
      <c r="H10" s="68"/>
      <c r="I10" s="344"/>
      <c r="J10" s="68"/>
      <c r="K10" s="68"/>
      <c r="L10" s="68"/>
      <c r="M10" s="68"/>
      <c r="N10" s="68"/>
      <c r="O10" s="68"/>
      <c r="P10" s="68"/>
      <c r="Q10" s="68"/>
      <c r="R10" s="68"/>
      <c r="S10" s="68"/>
      <c r="T10" s="68"/>
      <c r="U10" s="68"/>
      <c r="V10" s="68"/>
      <c r="W10" s="68"/>
      <c r="X10" s="68"/>
    </row>
    <row r="11" spans="1:24" x14ac:dyDescent="0.15">
      <c r="A11" s="68">
        <f>SUBTOTAL(2,$B$3:$B11)</f>
        <v>8</v>
      </c>
      <c r="B11" s="68">
        <v>8</v>
      </c>
      <c r="C11" s="299"/>
      <c r="D11" s="299"/>
      <c r="E11" s="310"/>
      <c r="F11" s="68"/>
      <c r="G11" s="68"/>
      <c r="H11" s="218"/>
      <c r="I11" s="344"/>
      <c r="J11" s="68"/>
      <c r="K11" s="68"/>
      <c r="L11" s="68"/>
      <c r="M11" s="68"/>
      <c r="N11" s="68"/>
      <c r="O11" s="68"/>
      <c r="P11" s="68"/>
      <c r="Q11" s="68"/>
      <c r="R11" s="68"/>
      <c r="S11" s="68"/>
      <c r="T11" s="68"/>
      <c r="U11" s="68"/>
      <c r="V11" s="68"/>
      <c r="W11" s="68"/>
      <c r="X11" s="68"/>
    </row>
    <row r="12" spans="1:24" x14ac:dyDescent="0.15">
      <c r="A12" s="68">
        <f>SUBTOTAL(2,$B$3:$B12)</f>
        <v>9</v>
      </c>
      <c r="B12" s="68">
        <v>9</v>
      </c>
      <c r="C12" s="299"/>
      <c r="D12" s="299"/>
      <c r="E12" s="310"/>
      <c r="F12" s="68"/>
      <c r="G12" s="68"/>
      <c r="H12" s="68"/>
      <c r="I12" s="344"/>
      <c r="J12" s="68"/>
      <c r="K12" s="68"/>
      <c r="L12" s="68"/>
      <c r="M12" s="68"/>
      <c r="N12" s="68"/>
      <c r="O12" s="68"/>
      <c r="P12" s="68"/>
      <c r="Q12" s="68"/>
      <c r="R12" s="68"/>
      <c r="S12" s="68"/>
      <c r="T12" s="68"/>
      <c r="U12" s="68"/>
      <c r="V12" s="68"/>
      <c r="W12" s="68"/>
      <c r="X12" s="68"/>
    </row>
    <row r="13" spans="1:24" x14ac:dyDescent="0.15">
      <c r="A13" s="68">
        <f>SUBTOTAL(2,$B$3:$B13)</f>
        <v>10</v>
      </c>
      <c r="B13" s="68">
        <v>10</v>
      </c>
      <c r="C13" s="299"/>
      <c r="D13" s="299"/>
      <c r="E13" s="310"/>
      <c r="F13" s="68"/>
      <c r="G13" s="218"/>
      <c r="H13" s="218"/>
      <c r="I13" s="344"/>
      <c r="J13" s="68"/>
      <c r="K13" s="68"/>
      <c r="L13" s="68"/>
      <c r="M13" s="68"/>
      <c r="N13" s="68"/>
      <c r="O13" s="68"/>
      <c r="P13" s="68"/>
      <c r="Q13" s="68"/>
      <c r="R13" s="68"/>
      <c r="S13" s="68"/>
      <c r="T13" s="68"/>
      <c r="U13" s="68"/>
      <c r="V13" s="68"/>
      <c r="W13" s="68"/>
      <c r="X13" s="68"/>
    </row>
    <row r="14" spans="1:24" x14ac:dyDescent="0.15">
      <c r="A14" s="68">
        <f>SUBTOTAL(2,$B$3:$B14)</f>
        <v>11</v>
      </c>
      <c r="B14" s="68">
        <v>11</v>
      </c>
      <c r="C14" s="299"/>
      <c r="D14" s="299"/>
      <c r="E14" s="310"/>
      <c r="F14" s="68"/>
      <c r="G14" s="218"/>
      <c r="H14" s="218"/>
      <c r="I14" s="344"/>
      <c r="J14" s="68"/>
      <c r="K14" s="68"/>
      <c r="L14" s="68"/>
      <c r="M14" s="68"/>
      <c r="N14" s="68"/>
      <c r="O14" s="68"/>
      <c r="P14" s="68"/>
      <c r="Q14" s="68"/>
      <c r="R14" s="68"/>
      <c r="S14" s="68"/>
      <c r="T14" s="68"/>
      <c r="U14" s="68"/>
      <c r="V14" s="68"/>
      <c r="W14" s="68"/>
      <c r="X14" s="68"/>
    </row>
    <row r="15" spans="1:24" x14ac:dyDescent="0.15">
      <c r="A15" s="68">
        <f>SUBTOTAL(2,$B$3:$B15)</f>
        <v>12</v>
      </c>
      <c r="B15" s="68">
        <v>12</v>
      </c>
      <c r="C15" s="299"/>
      <c r="D15" s="299"/>
      <c r="E15" s="310"/>
      <c r="F15" s="68"/>
      <c r="G15" s="218"/>
      <c r="H15" s="218"/>
      <c r="I15" s="344"/>
      <c r="J15" s="68"/>
      <c r="K15" s="68"/>
      <c r="L15" s="68"/>
      <c r="M15" s="68"/>
      <c r="N15" s="68"/>
      <c r="O15" s="68"/>
      <c r="P15" s="68"/>
      <c r="Q15" s="68"/>
      <c r="R15" s="68"/>
      <c r="S15" s="68"/>
      <c r="T15" s="68"/>
      <c r="U15" s="68"/>
      <c r="V15" s="68"/>
      <c r="W15" s="68"/>
      <c r="X15" s="68"/>
    </row>
    <row r="16" spans="1:24" x14ac:dyDescent="0.15">
      <c r="A16" s="68">
        <f>SUBTOTAL(2,$B$3:$B16)</f>
        <v>13</v>
      </c>
      <c r="B16" s="68">
        <v>13</v>
      </c>
      <c r="C16" s="299"/>
      <c r="D16" s="299"/>
      <c r="E16" s="310"/>
      <c r="F16" s="68"/>
      <c r="G16" s="218"/>
      <c r="H16" s="218"/>
      <c r="I16" s="344"/>
      <c r="J16" s="68"/>
      <c r="K16" s="68"/>
      <c r="L16" s="68"/>
      <c r="M16" s="68"/>
      <c r="N16" s="68"/>
      <c r="O16" s="68"/>
      <c r="P16" s="68"/>
      <c r="Q16" s="68"/>
      <c r="R16" s="68"/>
      <c r="S16" s="68"/>
      <c r="T16" s="68"/>
      <c r="U16" s="68"/>
      <c r="V16" s="68"/>
      <c r="W16" s="68"/>
      <c r="X16" s="68"/>
    </row>
    <row r="17" spans="1:24" x14ac:dyDescent="0.15">
      <c r="A17" s="68">
        <f>SUBTOTAL(2,$B$3:$B17)</f>
        <v>14</v>
      </c>
      <c r="B17" s="68">
        <v>14</v>
      </c>
      <c r="C17" s="299"/>
      <c r="D17" s="299"/>
      <c r="E17" s="310"/>
      <c r="F17" s="68"/>
      <c r="G17" s="219"/>
      <c r="H17" s="218"/>
      <c r="I17" s="344"/>
      <c r="J17" s="68"/>
      <c r="K17" s="68"/>
      <c r="L17" s="68"/>
      <c r="M17" s="68"/>
      <c r="N17" s="68"/>
      <c r="O17" s="68"/>
      <c r="P17" s="68"/>
      <c r="Q17" s="68"/>
      <c r="R17" s="68"/>
      <c r="S17" s="68"/>
      <c r="T17" s="68"/>
      <c r="U17" s="68"/>
      <c r="V17" s="68"/>
      <c r="W17" s="68"/>
      <c r="X17" s="68"/>
    </row>
    <row r="18" spans="1:24" x14ac:dyDescent="0.15">
      <c r="A18" s="68">
        <f>SUBTOTAL(2,$B$3:$B18)</f>
        <v>15</v>
      </c>
      <c r="B18" s="68">
        <v>15</v>
      </c>
      <c r="C18" s="299"/>
      <c r="D18" s="299"/>
      <c r="E18" s="310"/>
      <c r="F18" s="68"/>
      <c r="G18" s="219"/>
      <c r="H18" s="218"/>
      <c r="I18" s="344"/>
      <c r="J18" s="68"/>
      <c r="K18" s="68"/>
      <c r="L18" s="68"/>
      <c r="M18" s="68"/>
      <c r="N18" s="68"/>
      <c r="O18" s="68"/>
      <c r="P18" s="68"/>
      <c r="Q18" s="68"/>
      <c r="R18" s="68"/>
      <c r="S18" s="68"/>
      <c r="T18" s="68"/>
      <c r="U18" s="68"/>
      <c r="V18" s="68"/>
      <c r="W18" s="68"/>
      <c r="X18" s="68"/>
    </row>
    <row r="19" spans="1:24" x14ac:dyDescent="0.15">
      <c r="A19" s="68">
        <f>SUBTOTAL(2,$B$3:$B19)</f>
        <v>16</v>
      </c>
      <c r="B19" s="68">
        <v>16</v>
      </c>
      <c r="C19" s="299"/>
      <c r="D19" s="299"/>
      <c r="E19" s="310"/>
      <c r="F19" s="68"/>
      <c r="G19" s="219"/>
      <c r="H19" s="219"/>
      <c r="I19" s="345"/>
      <c r="J19" s="68"/>
      <c r="K19" s="68"/>
      <c r="L19" s="68"/>
      <c r="M19" s="68"/>
      <c r="N19" s="68"/>
      <c r="O19" s="68"/>
      <c r="P19" s="68"/>
      <c r="Q19" s="68"/>
      <c r="R19" s="68"/>
      <c r="S19" s="68"/>
      <c r="T19" s="68"/>
      <c r="U19" s="68"/>
      <c r="V19" s="68"/>
      <c r="W19" s="68"/>
      <c r="X19" s="68"/>
    </row>
    <row r="20" spans="1:24" x14ac:dyDescent="0.15">
      <c r="A20" s="68">
        <f>SUBTOTAL(2,$B$3:$B20)</f>
        <v>17</v>
      </c>
      <c r="B20" s="68">
        <v>17</v>
      </c>
      <c r="C20" s="299"/>
      <c r="D20" s="299"/>
      <c r="E20" s="310"/>
      <c r="F20" s="68"/>
      <c r="G20" s="218"/>
      <c r="H20" s="218"/>
      <c r="I20" s="344"/>
      <c r="J20" s="68"/>
      <c r="K20" s="338"/>
      <c r="L20" s="68"/>
      <c r="M20" s="68"/>
      <c r="N20" s="68"/>
      <c r="O20" s="68"/>
      <c r="P20" s="68"/>
      <c r="Q20" s="68"/>
      <c r="R20" s="68"/>
      <c r="S20" s="68"/>
      <c r="T20" s="68"/>
      <c r="U20" s="68"/>
      <c r="V20" s="68"/>
      <c r="W20" s="68"/>
      <c r="X20" s="68"/>
    </row>
    <row r="21" spans="1:24" x14ac:dyDescent="0.15">
      <c r="A21" s="68">
        <f>SUBTOTAL(2,$B$3:$B21)</f>
        <v>18</v>
      </c>
      <c r="B21" s="68">
        <v>18</v>
      </c>
      <c r="C21" s="299"/>
      <c r="D21" s="299"/>
      <c r="E21" s="310"/>
      <c r="F21" s="68"/>
      <c r="G21" s="218"/>
      <c r="H21" s="218"/>
      <c r="I21" s="344"/>
      <c r="J21" s="68"/>
      <c r="K21" s="68"/>
      <c r="L21" s="68"/>
      <c r="M21" s="68"/>
      <c r="N21" s="68"/>
      <c r="O21" s="68"/>
      <c r="P21" s="68"/>
      <c r="Q21" s="68"/>
      <c r="R21" s="68"/>
      <c r="S21" s="68"/>
      <c r="T21" s="68"/>
      <c r="U21" s="68"/>
      <c r="V21" s="68"/>
      <c r="W21" s="68"/>
      <c r="X21" s="68"/>
    </row>
    <row r="22" spans="1:24" x14ac:dyDescent="0.15">
      <c r="A22" s="68">
        <f>SUBTOTAL(2,$B$3:$B22)</f>
        <v>19</v>
      </c>
      <c r="B22" s="68">
        <v>19</v>
      </c>
      <c r="C22" s="299"/>
      <c r="D22" s="299"/>
      <c r="E22" s="310"/>
      <c r="F22" s="68"/>
      <c r="G22" s="218"/>
      <c r="H22" s="218"/>
      <c r="I22" s="344"/>
      <c r="J22" s="68"/>
      <c r="K22" s="68"/>
      <c r="L22" s="68"/>
      <c r="M22" s="68"/>
      <c r="N22" s="68"/>
      <c r="O22" s="68"/>
      <c r="P22" s="68"/>
      <c r="Q22" s="68"/>
      <c r="R22" s="68"/>
      <c r="S22" s="68"/>
      <c r="T22" s="68"/>
      <c r="U22" s="68"/>
      <c r="V22" s="68"/>
      <c r="W22" s="68"/>
      <c r="X22" s="68"/>
    </row>
    <row r="23" spans="1:24" x14ac:dyDescent="0.15">
      <c r="A23" s="68">
        <f>SUBTOTAL(2,$B$3:$B23)</f>
        <v>20</v>
      </c>
      <c r="B23" s="68">
        <v>20</v>
      </c>
      <c r="C23" s="299"/>
      <c r="D23" s="299"/>
      <c r="E23" s="310"/>
      <c r="F23" s="68"/>
      <c r="G23" s="218"/>
      <c r="H23" s="218"/>
      <c r="I23" s="344"/>
      <c r="J23" s="68"/>
      <c r="K23" s="68"/>
      <c r="L23" s="68"/>
      <c r="M23" s="68"/>
      <c r="N23" s="68"/>
      <c r="O23" s="68"/>
      <c r="P23" s="68"/>
      <c r="Q23" s="68"/>
      <c r="R23" s="68"/>
      <c r="S23" s="68"/>
      <c r="T23" s="68"/>
      <c r="U23" s="68"/>
      <c r="V23" s="68"/>
      <c r="W23" s="68"/>
      <c r="X23" s="68"/>
    </row>
    <row r="24" spans="1:24" x14ac:dyDescent="0.15">
      <c r="A24" s="68">
        <f>SUBTOTAL(2,$B$3:$B24)</f>
        <v>21</v>
      </c>
      <c r="B24" s="68">
        <v>21</v>
      </c>
      <c r="C24" s="299"/>
      <c r="D24" s="299"/>
      <c r="E24" s="310"/>
      <c r="F24" s="68"/>
      <c r="G24" s="218"/>
      <c r="H24" s="218"/>
      <c r="I24" s="344"/>
      <c r="J24" s="68"/>
      <c r="K24" s="68"/>
      <c r="L24" s="68"/>
      <c r="M24" s="68"/>
      <c r="N24" s="68"/>
      <c r="O24" s="68"/>
      <c r="P24" s="68"/>
      <c r="Q24" s="68"/>
      <c r="R24" s="68"/>
      <c r="S24" s="68"/>
      <c r="T24" s="68"/>
      <c r="U24" s="68"/>
      <c r="V24" s="68"/>
      <c r="W24" s="68"/>
      <c r="X24" s="68"/>
    </row>
    <row r="25" spans="1:24" x14ac:dyDescent="0.15">
      <c r="A25" s="68">
        <f>SUBTOTAL(2,$B$3:$B25)</f>
        <v>22</v>
      </c>
      <c r="B25" s="68">
        <v>22</v>
      </c>
      <c r="C25" s="299"/>
      <c r="D25" s="299"/>
      <c r="E25" s="310"/>
      <c r="F25" s="68"/>
      <c r="G25" s="218"/>
      <c r="H25" s="218"/>
      <c r="I25" s="344"/>
      <c r="J25" s="68"/>
      <c r="K25" s="68"/>
      <c r="L25" s="68"/>
      <c r="M25" s="68"/>
      <c r="N25" s="68"/>
      <c r="O25" s="68"/>
      <c r="P25" s="68"/>
      <c r="Q25" s="68"/>
      <c r="R25" s="68"/>
      <c r="S25" s="68"/>
      <c r="T25" s="68"/>
      <c r="U25" s="68"/>
      <c r="V25" s="68"/>
      <c r="W25" s="68"/>
      <c r="X25" s="68"/>
    </row>
    <row r="26" spans="1:24" x14ac:dyDescent="0.15">
      <c r="A26" s="68">
        <f>SUBTOTAL(2,$B$3:$B26)</f>
        <v>23</v>
      </c>
      <c r="B26" s="68">
        <v>23</v>
      </c>
      <c r="C26" s="299"/>
      <c r="D26" s="299"/>
      <c r="E26" s="310"/>
      <c r="F26" s="68"/>
      <c r="G26" s="218"/>
      <c r="H26" s="218"/>
      <c r="I26" s="344"/>
      <c r="J26" s="68"/>
      <c r="K26" s="68"/>
      <c r="L26" s="68"/>
      <c r="M26" s="68"/>
      <c r="N26" s="68"/>
      <c r="O26" s="68"/>
      <c r="P26" s="68"/>
      <c r="Q26" s="68"/>
      <c r="R26" s="68"/>
      <c r="S26" s="68"/>
      <c r="T26" s="68"/>
      <c r="U26" s="68"/>
      <c r="V26" s="68"/>
      <c r="W26" s="68"/>
      <c r="X26" s="68"/>
    </row>
    <row r="27" spans="1:24" x14ac:dyDescent="0.15">
      <c r="A27" s="68">
        <f>SUBTOTAL(2,$B$3:$B27)</f>
        <v>24</v>
      </c>
      <c r="B27" s="68">
        <v>24</v>
      </c>
      <c r="C27" s="299"/>
      <c r="D27" s="299"/>
      <c r="E27" s="310"/>
      <c r="F27" s="68"/>
      <c r="G27" s="218"/>
      <c r="H27" s="218"/>
      <c r="I27" s="344"/>
      <c r="J27" s="68"/>
      <c r="K27" s="68"/>
      <c r="L27" s="68"/>
      <c r="M27" s="68"/>
      <c r="N27" s="68"/>
      <c r="O27" s="68"/>
      <c r="P27" s="68"/>
      <c r="Q27" s="68"/>
      <c r="R27" s="68"/>
      <c r="S27" s="68"/>
      <c r="T27" s="68"/>
      <c r="U27" s="68"/>
      <c r="V27" s="68"/>
      <c r="W27" s="68"/>
      <c r="X27" s="68"/>
    </row>
    <row r="28" spans="1:24" x14ac:dyDescent="0.15">
      <c r="A28" s="68">
        <f>SUBTOTAL(2,$B$3:$B28)</f>
        <v>25</v>
      </c>
      <c r="B28" s="220">
        <v>25</v>
      </c>
      <c r="C28" s="300"/>
      <c r="D28" s="300"/>
      <c r="E28" s="311"/>
      <c r="F28" s="220"/>
      <c r="G28" s="219"/>
      <c r="H28" s="219"/>
      <c r="I28" s="346"/>
      <c r="J28" s="68"/>
      <c r="K28" s="68"/>
      <c r="L28" s="68"/>
      <c r="M28" s="68"/>
      <c r="N28" s="68"/>
      <c r="O28" s="68"/>
      <c r="P28" s="68"/>
      <c r="Q28" s="68"/>
      <c r="R28" s="68"/>
      <c r="S28" s="68"/>
      <c r="T28" s="68"/>
      <c r="U28" s="339"/>
      <c r="V28" s="68"/>
      <c r="W28" s="68"/>
      <c r="X28" s="68"/>
    </row>
    <row r="29" spans="1:24" ht="14.25" customHeight="1" x14ac:dyDescent="0.15">
      <c r="A29" s="68">
        <f>SUBTOTAL(2,$B$3:$B29)</f>
        <v>26</v>
      </c>
      <c r="B29" s="68">
        <v>26</v>
      </c>
      <c r="C29" s="299"/>
      <c r="D29" s="299"/>
      <c r="E29" s="310"/>
      <c r="F29" s="68"/>
      <c r="G29" s="219"/>
      <c r="H29" s="219"/>
      <c r="I29" s="344"/>
      <c r="J29" s="68"/>
      <c r="K29" s="68"/>
      <c r="L29" s="340"/>
      <c r="M29" s="68"/>
      <c r="N29" s="68"/>
      <c r="O29" s="68"/>
      <c r="P29" s="68"/>
      <c r="Q29" s="68"/>
      <c r="R29" s="68"/>
      <c r="S29" s="68"/>
      <c r="T29" s="68"/>
      <c r="U29" s="68"/>
      <c r="V29" s="68"/>
      <c r="W29" s="68"/>
      <c r="X29" s="68"/>
    </row>
    <row r="30" spans="1:24" ht="14.25" customHeight="1" x14ac:dyDescent="0.15">
      <c r="A30" s="68">
        <f>SUBTOTAL(2,$B$3:$B30)</f>
        <v>27</v>
      </c>
      <c r="B30" s="68">
        <v>27</v>
      </c>
      <c r="C30" s="299"/>
      <c r="D30" s="299"/>
      <c r="E30" s="310"/>
      <c r="F30" s="68"/>
      <c r="G30" s="219"/>
      <c r="H30" s="219"/>
      <c r="I30" s="345"/>
      <c r="J30" s="68"/>
      <c r="K30" s="68"/>
      <c r="L30" s="340"/>
      <c r="M30" s="68"/>
      <c r="N30" s="68"/>
      <c r="O30" s="68"/>
      <c r="P30" s="68"/>
      <c r="Q30" s="68"/>
      <c r="R30" s="68"/>
      <c r="S30" s="68"/>
      <c r="T30" s="68"/>
      <c r="U30" s="68"/>
      <c r="V30" s="68"/>
      <c r="W30" s="68"/>
      <c r="X30" s="68"/>
    </row>
    <row r="31" spans="1:24" ht="14.25" customHeight="1" x14ac:dyDescent="0.15">
      <c r="A31" s="68">
        <f>SUBTOTAL(2,$B$3:$B31)</f>
        <v>28</v>
      </c>
      <c r="B31" s="68">
        <v>28</v>
      </c>
      <c r="C31" s="299"/>
      <c r="D31" s="299"/>
      <c r="E31" s="310"/>
      <c r="F31" s="68"/>
      <c r="G31" s="218"/>
      <c r="H31" s="218"/>
      <c r="I31" s="344"/>
      <c r="J31" s="68"/>
      <c r="K31" s="68"/>
      <c r="L31" s="68"/>
      <c r="M31" s="68"/>
      <c r="N31" s="68"/>
      <c r="O31" s="68"/>
      <c r="P31" s="68"/>
      <c r="Q31" s="68"/>
      <c r="R31" s="68"/>
      <c r="S31" s="68"/>
      <c r="T31" s="68"/>
      <c r="U31" s="68"/>
      <c r="V31" s="68"/>
      <c r="W31" s="68"/>
      <c r="X31" s="68"/>
    </row>
    <row r="32" spans="1:24" ht="14.25" customHeight="1" x14ac:dyDescent="0.15">
      <c r="A32" s="68">
        <f>SUBTOTAL(2,$B$3:$B32)</f>
        <v>29</v>
      </c>
      <c r="B32" s="68">
        <v>29</v>
      </c>
      <c r="C32" s="299"/>
      <c r="D32" s="299"/>
      <c r="E32" s="310"/>
      <c r="F32" s="68"/>
      <c r="G32" s="218"/>
      <c r="H32" s="218"/>
      <c r="I32" s="344"/>
      <c r="J32" s="68"/>
      <c r="K32" s="68"/>
      <c r="L32" s="340"/>
      <c r="M32" s="68"/>
      <c r="N32" s="68"/>
      <c r="O32" s="68"/>
      <c r="P32" s="68"/>
      <c r="Q32" s="68"/>
      <c r="R32" s="68"/>
      <c r="S32" s="68"/>
      <c r="T32" s="68"/>
      <c r="U32" s="68"/>
      <c r="V32" s="68"/>
      <c r="W32" s="68"/>
      <c r="X32" s="68"/>
    </row>
    <row r="33" spans="1:24" ht="14.25" customHeight="1" x14ac:dyDescent="0.15">
      <c r="A33" s="68">
        <f>SUBTOTAL(2,$B$3:$B33)</f>
        <v>30</v>
      </c>
      <c r="B33" s="220">
        <v>30</v>
      </c>
      <c r="C33" s="300"/>
      <c r="D33" s="300"/>
      <c r="E33" s="311"/>
      <c r="F33" s="220"/>
      <c r="G33" s="219"/>
      <c r="H33" s="218"/>
      <c r="I33" s="346"/>
      <c r="J33" s="68"/>
      <c r="K33" s="68"/>
      <c r="L33" s="68"/>
      <c r="M33" s="68"/>
      <c r="N33" s="68"/>
      <c r="O33" s="68"/>
      <c r="P33" s="68"/>
      <c r="Q33" s="68"/>
      <c r="R33" s="68"/>
      <c r="S33" s="68"/>
      <c r="T33" s="68"/>
      <c r="U33" s="68"/>
      <c r="V33" s="68"/>
      <c r="W33" s="68"/>
      <c r="X33" s="68"/>
    </row>
    <row r="34" spans="1:24" ht="14.25" customHeight="1" x14ac:dyDescent="0.15">
      <c r="A34" s="68">
        <f>SUBTOTAL(2,$B$3:$B34)</f>
        <v>31</v>
      </c>
      <c r="B34" s="220">
        <v>31</v>
      </c>
      <c r="C34" s="300"/>
      <c r="D34" s="300"/>
      <c r="E34" s="311"/>
      <c r="F34" s="220"/>
      <c r="G34" s="219"/>
      <c r="H34" s="219"/>
      <c r="I34" s="346"/>
      <c r="J34" s="68"/>
      <c r="K34" s="68"/>
      <c r="L34" s="68"/>
      <c r="M34" s="68"/>
      <c r="N34" s="68"/>
      <c r="O34" s="68"/>
      <c r="P34" s="68"/>
      <c r="Q34" s="68"/>
      <c r="R34" s="68"/>
      <c r="S34" s="68"/>
      <c r="T34" s="68"/>
      <c r="U34" s="68"/>
      <c r="V34" s="68"/>
      <c r="W34" s="68"/>
      <c r="X34" s="68"/>
    </row>
    <row r="35" spans="1:24" ht="14.25" customHeight="1" x14ac:dyDescent="0.15">
      <c r="A35" s="68">
        <f>SUBTOTAL(2,$B$3:$B35)</f>
        <v>32</v>
      </c>
      <c r="B35" s="220">
        <v>32</v>
      </c>
      <c r="C35" s="300"/>
      <c r="D35" s="300"/>
      <c r="E35" s="311"/>
      <c r="F35" s="220"/>
      <c r="G35" s="219"/>
      <c r="H35" s="219"/>
      <c r="I35" s="346"/>
      <c r="J35" s="68"/>
      <c r="K35" s="68"/>
      <c r="L35" s="68"/>
      <c r="M35" s="68"/>
      <c r="N35" s="68"/>
      <c r="O35" s="68"/>
      <c r="P35" s="68"/>
      <c r="Q35" s="68"/>
      <c r="R35" s="68"/>
      <c r="S35" s="68"/>
      <c r="T35" s="68"/>
      <c r="U35" s="68"/>
      <c r="V35" s="68"/>
      <c r="W35" s="68"/>
      <c r="X35" s="68"/>
    </row>
    <row r="36" spans="1:24" ht="14.25" customHeight="1" x14ac:dyDescent="0.15">
      <c r="A36" s="68">
        <f>SUBTOTAL(2,$B$3:$B36)</f>
        <v>33</v>
      </c>
      <c r="B36" s="220">
        <v>33</v>
      </c>
      <c r="C36" s="300"/>
      <c r="D36" s="300"/>
      <c r="E36" s="311"/>
      <c r="F36" s="220"/>
      <c r="G36" s="219"/>
      <c r="H36" s="218"/>
      <c r="I36" s="347"/>
      <c r="J36" s="68"/>
      <c r="K36" s="68"/>
      <c r="L36" s="68"/>
      <c r="M36" s="68"/>
      <c r="N36" s="68"/>
      <c r="O36" s="68"/>
      <c r="P36" s="68"/>
      <c r="Q36" s="68"/>
      <c r="R36" s="68"/>
      <c r="S36" s="68"/>
      <c r="T36" s="68"/>
      <c r="U36" s="68"/>
      <c r="V36" s="68"/>
      <c r="W36" s="68"/>
      <c r="X36" s="68"/>
    </row>
    <row r="37" spans="1:24" ht="14.25" customHeight="1" x14ac:dyDescent="0.15">
      <c r="A37" s="68">
        <f>SUBTOTAL(2,$B$3:$B37)</f>
        <v>34</v>
      </c>
      <c r="B37" s="220">
        <v>34</v>
      </c>
      <c r="C37" s="300"/>
      <c r="D37" s="300"/>
      <c r="E37" s="311"/>
      <c r="F37" s="220"/>
      <c r="G37" s="219"/>
      <c r="H37" s="218"/>
      <c r="I37" s="346"/>
      <c r="J37" s="68"/>
      <c r="K37" s="68"/>
      <c r="L37" s="68"/>
      <c r="M37" s="68"/>
      <c r="N37" s="68"/>
      <c r="O37" s="68"/>
      <c r="P37" s="68"/>
      <c r="Q37" s="68"/>
      <c r="R37" s="68"/>
      <c r="S37" s="68"/>
      <c r="T37" s="68"/>
      <c r="U37" s="68"/>
      <c r="V37" s="68"/>
      <c r="W37" s="68"/>
      <c r="X37" s="68"/>
    </row>
    <row r="38" spans="1:24" ht="14.25" customHeight="1" x14ac:dyDescent="0.15">
      <c r="A38" s="68">
        <f>SUBTOTAL(2,$B$3:$B38)</f>
        <v>35</v>
      </c>
      <c r="B38" s="68">
        <v>35</v>
      </c>
      <c r="C38" s="299"/>
      <c r="D38" s="299"/>
      <c r="E38" s="310"/>
      <c r="F38" s="68"/>
      <c r="G38" s="68"/>
      <c r="H38" s="68"/>
      <c r="I38" s="344"/>
      <c r="J38" s="68"/>
      <c r="K38" s="68"/>
      <c r="L38" s="68"/>
      <c r="M38" s="68"/>
      <c r="N38" s="68"/>
      <c r="O38" s="68"/>
      <c r="P38" s="68"/>
      <c r="Q38" s="68"/>
      <c r="R38" s="68"/>
      <c r="S38" s="68"/>
      <c r="T38" s="68"/>
      <c r="U38" s="68"/>
      <c r="V38" s="68"/>
      <c r="W38" s="68"/>
      <c r="X38" s="68"/>
    </row>
    <row r="39" spans="1:24" ht="14.25" customHeight="1" x14ac:dyDescent="0.15">
      <c r="A39" s="68">
        <f>SUBTOTAL(2,$B$3:$B39)</f>
        <v>36</v>
      </c>
      <c r="B39" s="68">
        <v>36</v>
      </c>
      <c r="C39" s="299"/>
      <c r="D39" s="299"/>
      <c r="E39" s="310"/>
      <c r="F39" s="68"/>
      <c r="G39" s="68"/>
      <c r="H39" s="68"/>
      <c r="I39" s="344"/>
      <c r="J39" s="68"/>
      <c r="K39" s="68"/>
      <c r="L39" s="68"/>
      <c r="M39" s="68"/>
      <c r="N39" s="68"/>
      <c r="O39" s="68"/>
      <c r="P39" s="68"/>
      <c r="Q39" s="68"/>
      <c r="R39" s="68"/>
      <c r="S39" s="68"/>
      <c r="T39" s="68"/>
      <c r="U39" s="68"/>
      <c r="V39" s="68"/>
      <c r="W39" s="68"/>
      <c r="X39" s="68"/>
    </row>
    <row r="40" spans="1:24" ht="14.25" customHeight="1" x14ac:dyDescent="0.15">
      <c r="A40" s="68">
        <f>SUBTOTAL(2,$B$3:$B40)</f>
        <v>37</v>
      </c>
      <c r="B40" s="68">
        <v>37</v>
      </c>
      <c r="C40" s="299"/>
      <c r="D40" s="299"/>
      <c r="E40" s="310"/>
      <c r="F40" s="68"/>
      <c r="G40" s="68"/>
      <c r="H40" s="68"/>
      <c r="I40" s="344"/>
      <c r="J40" s="68"/>
      <c r="K40" s="68"/>
      <c r="L40" s="68"/>
      <c r="M40" s="68"/>
      <c r="N40" s="68"/>
      <c r="O40" s="68"/>
      <c r="P40" s="68"/>
      <c r="Q40" s="68"/>
      <c r="R40" s="68"/>
      <c r="S40" s="68"/>
      <c r="T40" s="68"/>
      <c r="U40" s="68"/>
      <c r="V40" s="68"/>
      <c r="W40" s="68"/>
      <c r="X40" s="68"/>
    </row>
    <row r="41" spans="1:24" ht="14.25" customHeight="1" x14ac:dyDescent="0.15">
      <c r="A41" s="68">
        <f>SUBTOTAL(2,$B$3:$B41)</f>
        <v>38</v>
      </c>
      <c r="B41" s="68">
        <v>38</v>
      </c>
      <c r="C41" s="299"/>
      <c r="D41" s="299"/>
      <c r="E41" s="310"/>
      <c r="F41" s="68"/>
      <c r="G41" s="68"/>
      <c r="H41" s="68"/>
      <c r="I41" s="344"/>
      <c r="J41" s="222"/>
      <c r="K41" s="68"/>
      <c r="L41" s="68"/>
      <c r="M41" s="68"/>
      <c r="N41" s="68"/>
      <c r="O41" s="68"/>
      <c r="P41" s="68"/>
      <c r="Q41" s="68"/>
      <c r="R41" s="68"/>
      <c r="S41" s="68"/>
      <c r="T41" s="68"/>
      <c r="U41" s="68"/>
      <c r="V41" s="68"/>
      <c r="W41" s="68"/>
      <c r="X41" s="68"/>
    </row>
    <row r="42" spans="1:24" ht="14.25" customHeight="1" x14ac:dyDescent="0.15">
      <c r="A42" s="68">
        <f>SUBTOTAL(2,$B$3:$B42)</f>
        <v>39</v>
      </c>
      <c r="B42" s="68">
        <v>39</v>
      </c>
      <c r="C42" s="299"/>
      <c r="D42" s="299"/>
      <c r="E42" s="310"/>
      <c r="F42" s="68"/>
      <c r="G42" s="68"/>
      <c r="H42" s="68"/>
      <c r="I42" s="344"/>
      <c r="J42" s="222"/>
      <c r="K42" s="68"/>
      <c r="L42" s="68"/>
      <c r="M42" s="68"/>
      <c r="N42" s="68"/>
      <c r="O42" s="68"/>
      <c r="P42" s="68"/>
      <c r="Q42" s="68"/>
      <c r="R42" s="68"/>
      <c r="S42" s="68"/>
      <c r="T42" s="68"/>
      <c r="U42" s="68"/>
      <c r="V42" s="68"/>
      <c r="W42" s="68"/>
      <c r="X42" s="68"/>
    </row>
    <row r="43" spans="1:24" ht="14.25" customHeight="1" x14ac:dyDescent="0.15">
      <c r="A43" s="68">
        <f>SUBTOTAL(2,$B$3:$B43)</f>
        <v>40</v>
      </c>
      <c r="B43" s="68">
        <v>40</v>
      </c>
      <c r="C43" s="299"/>
      <c r="D43" s="299"/>
      <c r="E43" s="310"/>
      <c r="F43" s="68"/>
      <c r="G43" s="68"/>
      <c r="H43" s="68"/>
      <c r="I43" s="344"/>
      <c r="J43" s="222"/>
      <c r="K43" s="68"/>
      <c r="L43" s="68"/>
      <c r="M43" s="68"/>
      <c r="N43" s="68"/>
      <c r="O43" s="68"/>
      <c r="P43" s="68"/>
      <c r="Q43" s="68"/>
      <c r="R43" s="68"/>
      <c r="S43" s="68"/>
      <c r="T43" s="68"/>
      <c r="U43" s="68"/>
      <c r="V43" s="68"/>
      <c r="W43" s="68"/>
      <c r="X43" s="68"/>
    </row>
    <row r="44" spans="1:24" ht="14.25" customHeight="1" x14ac:dyDescent="0.15">
      <c r="A44" s="68">
        <f>SUBTOTAL(2,$B$3:$B44)</f>
        <v>41</v>
      </c>
      <c r="B44" s="68">
        <v>41</v>
      </c>
      <c r="C44" s="299"/>
      <c r="D44" s="299"/>
      <c r="E44" s="310"/>
      <c r="F44" s="68"/>
      <c r="G44" s="68"/>
      <c r="H44" s="68"/>
      <c r="I44" s="344"/>
      <c r="J44" s="222"/>
      <c r="K44" s="68"/>
      <c r="L44" s="68"/>
      <c r="M44" s="68"/>
      <c r="N44" s="68"/>
      <c r="O44" s="68"/>
      <c r="P44" s="68"/>
      <c r="Q44" s="68"/>
      <c r="R44" s="68"/>
      <c r="S44" s="68"/>
      <c r="T44" s="68"/>
      <c r="U44" s="68"/>
      <c r="V44" s="68"/>
      <c r="W44" s="68"/>
      <c r="X44" s="68"/>
    </row>
    <row r="45" spans="1:24" ht="14.25" customHeight="1" x14ac:dyDescent="0.15">
      <c r="A45" s="68">
        <f>SUBTOTAL(2,$B$3:$B45)</f>
        <v>42</v>
      </c>
      <c r="B45" s="68">
        <v>42</v>
      </c>
      <c r="C45" s="299"/>
      <c r="D45" s="299"/>
      <c r="E45" s="310"/>
      <c r="F45" s="68"/>
      <c r="G45" s="68"/>
      <c r="H45" s="68"/>
      <c r="I45" s="344"/>
      <c r="J45" s="222"/>
      <c r="K45" s="68"/>
      <c r="L45" s="68"/>
      <c r="M45" s="68"/>
      <c r="N45" s="68"/>
      <c r="O45" s="68"/>
      <c r="P45" s="68"/>
      <c r="Q45" s="68"/>
      <c r="R45" s="68"/>
      <c r="S45" s="68"/>
      <c r="T45" s="68"/>
      <c r="U45" s="68"/>
      <c r="V45" s="68"/>
      <c r="W45" s="68"/>
      <c r="X45" s="68"/>
    </row>
    <row r="46" spans="1:24" ht="14.25" customHeight="1" x14ac:dyDescent="0.15">
      <c r="A46" s="68">
        <f>SUBTOTAL(2,$B$3:$B46)</f>
        <v>43</v>
      </c>
      <c r="B46" s="68">
        <v>43</v>
      </c>
      <c r="C46" s="299"/>
      <c r="D46" s="299"/>
      <c r="E46" s="310"/>
      <c r="F46" s="68"/>
      <c r="G46" s="68"/>
      <c r="H46" s="68"/>
      <c r="I46" s="344"/>
      <c r="J46" s="222"/>
      <c r="K46" s="68"/>
      <c r="L46" s="68"/>
      <c r="M46" s="68"/>
      <c r="N46" s="68"/>
      <c r="O46" s="68"/>
      <c r="P46" s="68"/>
      <c r="Q46" s="68"/>
      <c r="R46" s="68"/>
      <c r="S46" s="68"/>
      <c r="T46" s="68"/>
      <c r="U46" s="68"/>
      <c r="V46" s="68"/>
      <c r="W46" s="68"/>
      <c r="X46" s="68"/>
    </row>
    <row r="47" spans="1:24" ht="14.25" customHeight="1" x14ac:dyDescent="0.15">
      <c r="A47" s="68">
        <f>SUBTOTAL(2,$B$3:$B47)</f>
        <v>44</v>
      </c>
      <c r="B47" s="68">
        <v>44</v>
      </c>
      <c r="C47" s="299"/>
      <c r="D47" s="299"/>
      <c r="E47" s="310"/>
      <c r="F47" s="68"/>
      <c r="G47" s="68"/>
      <c r="H47" s="68"/>
      <c r="I47" s="344"/>
      <c r="J47" s="222"/>
      <c r="K47" s="68"/>
      <c r="L47" s="68"/>
      <c r="M47" s="68"/>
      <c r="N47" s="68"/>
      <c r="O47" s="68"/>
      <c r="P47" s="68"/>
      <c r="Q47" s="68"/>
      <c r="R47" s="68"/>
      <c r="S47" s="68"/>
      <c r="T47" s="68"/>
      <c r="U47" s="68"/>
      <c r="V47" s="68"/>
      <c r="W47" s="68"/>
      <c r="X47" s="68"/>
    </row>
    <row r="48" spans="1:24" ht="14.25" customHeight="1" x14ac:dyDescent="0.15">
      <c r="A48" s="68">
        <f>SUBTOTAL(2,$B$3:$B48)</f>
        <v>45</v>
      </c>
      <c r="B48" s="68">
        <v>45</v>
      </c>
      <c r="C48" s="299"/>
      <c r="D48" s="299"/>
      <c r="E48" s="310"/>
      <c r="F48" s="68"/>
      <c r="G48" s="68"/>
      <c r="H48" s="68"/>
      <c r="I48" s="344"/>
      <c r="J48" s="222"/>
      <c r="K48" s="68"/>
      <c r="L48" s="68"/>
      <c r="M48" s="68"/>
      <c r="N48" s="68"/>
      <c r="O48" s="68"/>
      <c r="P48" s="68"/>
      <c r="Q48" s="68"/>
      <c r="R48" s="68"/>
      <c r="S48" s="68"/>
      <c r="T48" s="68"/>
      <c r="U48" s="68"/>
      <c r="V48" s="68"/>
      <c r="W48" s="68"/>
      <c r="X48" s="68"/>
    </row>
    <row r="49" spans="1:24" ht="14.25" customHeight="1" x14ac:dyDescent="0.15">
      <c r="A49" s="68">
        <f>SUBTOTAL(2,$B$3:$B49)</f>
        <v>46</v>
      </c>
      <c r="B49" s="68">
        <v>46</v>
      </c>
      <c r="C49" s="299"/>
      <c r="D49" s="299"/>
      <c r="E49" s="310"/>
      <c r="F49" s="68"/>
      <c r="G49" s="68"/>
      <c r="H49" s="68"/>
      <c r="I49" s="344"/>
      <c r="J49" s="68"/>
      <c r="K49" s="68"/>
      <c r="L49" s="68"/>
      <c r="M49" s="68"/>
      <c r="N49" s="68"/>
      <c r="O49" s="68"/>
      <c r="P49" s="68"/>
      <c r="Q49" s="68"/>
      <c r="R49" s="68"/>
      <c r="S49" s="68"/>
      <c r="T49" s="68"/>
      <c r="U49" s="68"/>
      <c r="V49" s="68"/>
      <c r="W49" s="68"/>
      <c r="X49" s="68"/>
    </row>
    <row r="50" spans="1:24" ht="14.25" customHeight="1" x14ac:dyDescent="0.15">
      <c r="A50" s="68">
        <f>SUBTOTAL(2,$B$3:$B50)</f>
        <v>47</v>
      </c>
      <c r="B50" s="68">
        <v>47</v>
      </c>
      <c r="C50" s="299"/>
      <c r="D50" s="299"/>
      <c r="E50" s="310"/>
      <c r="F50" s="68"/>
      <c r="G50" s="68"/>
      <c r="H50" s="68"/>
      <c r="I50" s="344"/>
      <c r="J50" s="68"/>
      <c r="K50" s="68"/>
      <c r="L50" s="68"/>
      <c r="M50" s="68"/>
      <c r="N50" s="68"/>
      <c r="O50" s="68"/>
      <c r="P50" s="68"/>
      <c r="Q50" s="68"/>
      <c r="R50" s="68"/>
      <c r="S50" s="68"/>
      <c r="T50" s="68"/>
      <c r="U50" s="68"/>
      <c r="V50" s="68"/>
      <c r="W50" s="68"/>
      <c r="X50" s="68"/>
    </row>
    <row r="51" spans="1:24" ht="14.25" customHeight="1" x14ac:dyDescent="0.15">
      <c r="A51" s="68">
        <f>SUBTOTAL(2,$B$3:$B51)</f>
        <v>48</v>
      </c>
      <c r="B51" s="68">
        <v>48</v>
      </c>
      <c r="C51" s="299"/>
      <c r="D51" s="299"/>
      <c r="E51" s="310"/>
      <c r="F51" s="68"/>
      <c r="G51" s="68"/>
      <c r="H51" s="68"/>
      <c r="I51" s="344"/>
      <c r="J51" s="68"/>
      <c r="K51" s="68"/>
      <c r="L51" s="68"/>
      <c r="M51" s="68"/>
      <c r="N51" s="68"/>
      <c r="O51" s="68"/>
      <c r="P51" s="68"/>
      <c r="Q51" s="68"/>
      <c r="R51" s="68"/>
      <c r="S51" s="68"/>
      <c r="T51" s="68"/>
      <c r="U51" s="68"/>
      <c r="V51" s="68"/>
      <c r="W51" s="68"/>
      <c r="X51" s="68"/>
    </row>
    <row r="52" spans="1:24" ht="14.25" customHeight="1" x14ac:dyDescent="0.15">
      <c r="A52" s="68">
        <f>SUBTOTAL(2,$B$3:$B52)</f>
        <v>49</v>
      </c>
      <c r="B52" s="68">
        <v>49</v>
      </c>
      <c r="C52" s="299"/>
      <c r="D52" s="299"/>
      <c r="E52" s="310"/>
      <c r="F52" s="68"/>
      <c r="G52" s="68"/>
      <c r="H52" s="68"/>
      <c r="I52" s="344"/>
      <c r="J52" s="68"/>
      <c r="K52" s="68"/>
      <c r="L52" s="68"/>
      <c r="M52" s="68"/>
      <c r="N52" s="68"/>
      <c r="O52" s="68"/>
      <c r="P52" s="68"/>
      <c r="Q52" s="68"/>
      <c r="R52" s="68"/>
      <c r="S52" s="68"/>
      <c r="T52" s="68"/>
      <c r="U52" s="68"/>
      <c r="V52" s="68"/>
      <c r="W52" s="68"/>
      <c r="X52" s="68"/>
    </row>
    <row r="53" spans="1:24" ht="14.25" customHeight="1" x14ac:dyDescent="0.15">
      <c r="A53" s="68">
        <f>SUBTOTAL(2,$B$3:$B53)</f>
        <v>50</v>
      </c>
      <c r="B53" s="68">
        <v>50</v>
      </c>
      <c r="C53" s="299"/>
      <c r="D53" s="299"/>
      <c r="E53" s="310"/>
      <c r="F53" s="68"/>
      <c r="G53" s="68"/>
      <c r="H53" s="68"/>
      <c r="I53" s="344"/>
      <c r="J53" s="68"/>
      <c r="K53" s="68"/>
      <c r="L53" s="68"/>
      <c r="M53" s="68"/>
      <c r="N53" s="68"/>
      <c r="O53" s="68"/>
      <c r="P53" s="68"/>
      <c r="Q53" s="68"/>
      <c r="R53" s="68"/>
      <c r="S53" s="68"/>
      <c r="T53" s="68"/>
      <c r="U53" s="68"/>
      <c r="V53" s="68"/>
      <c r="W53" s="68"/>
      <c r="X53" s="68"/>
    </row>
    <row r="54" spans="1:24" ht="14.25" customHeight="1" x14ac:dyDescent="0.15">
      <c r="A54" s="68">
        <f>SUBTOTAL(2,$B$3:$B54)</f>
        <v>51</v>
      </c>
      <c r="B54" s="68">
        <v>51</v>
      </c>
      <c r="C54" s="299"/>
      <c r="D54" s="299"/>
      <c r="E54" s="310"/>
      <c r="F54" s="68"/>
      <c r="G54" s="68"/>
      <c r="H54" s="68"/>
      <c r="I54" s="344"/>
      <c r="J54" s="68"/>
      <c r="K54" s="68"/>
      <c r="L54" s="68"/>
      <c r="M54" s="68"/>
      <c r="N54" s="68"/>
      <c r="O54" s="68"/>
      <c r="P54" s="68"/>
      <c r="Q54" s="68"/>
      <c r="R54" s="68"/>
      <c r="S54" s="68"/>
      <c r="T54" s="68"/>
      <c r="U54" s="68"/>
      <c r="V54" s="68"/>
      <c r="W54" s="68"/>
      <c r="X54" s="68"/>
    </row>
    <row r="55" spans="1:24" ht="14.25" customHeight="1" x14ac:dyDescent="0.15">
      <c r="A55" s="68">
        <f>SUBTOTAL(2,$B$3:$B55)</f>
        <v>52</v>
      </c>
      <c r="B55" s="68">
        <v>52</v>
      </c>
      <c r="C55" s="299"/>
      <c r="D55" s="299"/>
      <c r="E55" s="310"/>
      <c r="F55" s="68"/>
      <c r="G55" s="68"/>
      <c r="H55" s="68"/>
      <c r="I55" s="344"/>
      <c r="J55" s="68"/>
      <c r="K55" s="68"/>
      <c r="L55" s="68"/>
      <c r="M55" s="68"/>
      <c r="N55" s="68"/>
      <c r="O55" s="68"/>
      <c r="P55" s="68"/>
      <c r="Q55" s="68"/>
      <c r="R55" s="68"/>
      <c r="S55" s="68"/>
      <c r="T55" s="68"/>
      <c r="U55" s="68"/>
      <c r="V55" s="68"/>
      <c r="W55" s="68"/>
      <c r="X55" s="68"/>
    </row>
    <row r="56" spans="1:24" ht="14.25" customHeight="1" x14ac:dyDescent="0.15">
      <c r="A56" s="68">
        <f>SUBTOTAL(2,$B$3:$B56)</f>
        <v>53</v>
      </c>
      <c r="B56" s="68">
        <v>53</v>
      </c>
      <c r="C56" s="299"/>
      <c r="D56" s="299"/>
      <c r="E56" s="310"/>
      <c r="F56" s="68"/>
      <c r="G56" s="68"/>
      <c r="H56" s="68"/>
      <c r="I56" s="344"/>
      <c r="J56" s="68"/>
      <c r="K56" s="68"/>
      <c r="L56" s="68"/>
      <c r="M56" s="68"/>
      <c r="N56" s="68"/>
      <c r="O56" s="68"/>
      <c r="P56" s="68"/>
      <c r="Q56" s="68"/>
      <c r="R56" s="68"/>
      <c r="S56" s="68"/>
      <c r="T56" s="68"/>
      <c r="U56" s="68"/>
      <c r="V56" s="68"/>
      <c r="W56" s="68"/>
      <c r="X56" s="68"/>
    </row>
    <row r="57" spans="1:24" ht="14.25" customHeight="1" x14ac:dyDescent="0.15">
      <c r="A57" s="68">
        <f>SUBTOTAL(2,$B$3:$B57)</f>
        <v>54</v>
      </c>
      <c r="B57" s="68">
        <v>54</v>
      </c>
      <c r="C57" s="299"/>
      <c r="D57" s="299"/>
      <c r="E57" s="310"/>
      <c r="F57" s="68"/>
      <c r="G57" s="68"/>
      <c r="H57" s="68"/>
      <c r="I57" s="344"/>
      <c r="J57" s="68"/>
      <c r="K57" s="68"/>
      <c r="L57" s="68"/>
      <c r="M57" s="68"/>
      <c r="N57" s="68"/>
      <c r="O57" s="68"/>
      <c r="P57" s="68"/>
      <c r="Q57" s="68"/>
      <c r="R57" s="68"/>
      <c r="S57" s="68"/>
      <c r="T57" s="68"/>
      <c r="U57" s="68"/>
      <c r="V57" s="68"/>
      <c r="W57" s="68"/>
      <c r="X57" s="68"/>
    </row>
    <row r="58" spans="1:24" ht="14.25" customHeight="1" x14ac:dyDescent="0.15">
      <c r="A58" s="68">
        <f>SUBTOTAL(2,$B$3:$B58)</f>
        <v>55</v>
      </c>
      <c r="B58" s="68">
        <v>55</v>
      </c>
      <c r="C58" s="299"/>
      <c r="D58" s="299"/>
      <c r="E58" s="310"/>
      <c r="F58" s="68"/>
      <c r="G58" s="68"/>
      <c r="H58" s="68"/>
      <c r="I58" s="344"/>
      <c r="J58" s="68"/>
      <c r="K58" s="68"/>
      <c r="L58" s="68"/>
      <c r="M58" s="68"/>
      <c r="N58" s="68"/>
      <c r="O58" s="68"/>
      <c r="P58" s="68"/>
      <c r="Q58" s="68"/>
      <c r="R58" s="68"/>
      <c r="S58" s="68"/>
      <c r="T58" s="68"/>
      <c r="U58" s="68"/>
      <c r="V58" s="68"/>
      <c r="W58" s="68"/>
      <c r="X58" s="68"/>
    </row>
    <row r="59" spans="1:24" ht="14.25" customHeight="1" x14ac:dyDescent="0.15">
      <c r="A59" s="68">
        <f>SUBTOTAL(2,$B$3:$B59)</f>
        <v>56</v>
      </c>
      <c r="B59" s="68">
        <v>56</v>
      </c>
      <c r="C59" s="299"/>
      <c r="D59" s="299"/>
      <c r="E59" s="310"/>
      <c r="F59" s="68"/>
      <c r="G59" s="68"/>
      <c r="H59" s="68"/>
      <c r="I59" s="344"/>
      <c r="J59" s="68"/>
      <c r="K59" s="68"/>
      <c r="L59" s="68"/>
      <c r="M59" s="68"/>
      <c r="N59" s="68"/>
      <c r="O59" s="68"/>
      <c r="P59" s="68"/>
      <c r="Q59" s="68"/>
      <c r="R59" s="68"/>
      <c r="S59" s="68"/>
      <c r="T59" s="68"/>
      <c r="U59" s="68"/>
      <c r="V59" s="68"/>
      <c r="W59" s="68"/>
      <c r="X59" s="68"/>
    </row>
    <row r="60" spans="1:24" ht="14.25" customHeight="1" x14ac:dyDescent="0.15">
      <c r="A60" s="68">
        <f>SUBTOTAL(2,$B$3:$B60)</f>
        <v>57</v>
      </c>
      <c r="B60" s="68">
        <v>57</v>
      </c>
      <c r="C60" s="299"/>
      <c r="D60" s="299"/>
      <c r="E60" s="310"/>
      <c r="F60" s="68"/>
      <c r="G60" s="68"/>
      <c r="H60" s="68"/>
      <c r="I60" s="344"/>
      <c r="J60" s="68"/>
      <c r="K60" s="68"/>
      <c r="L60" s="68"/>
      <c r="M60" s="68"/>
      <c r="N60" s="68"/>
      <c r="O60" s="68"/>
      <c r="P60" s="68"/>
      <c r="Q60" s="68"/>
      <c r="R60" s="68"/>
      <c r="S60" s="68"/>
      <c r="T60" s="68"/>
      <c r="U60" s="68"/>
      <c r="V60" s="68"/>
      <c r="W60" s="68"/>
      <c r="X60" s="68"/>
    </row>
    <row r="61" spans="1:24" ht="14.25" customHeight="1" x14ac:dyDescent="0.15">
      <c r="A61" s="68">
        <f>SUBTOTAL(2,$B$3:$B61)</f>
        <v>58</v>
      </c>
      <c r="B61" s="68">
        <v>58</v>
      </c>
      <c r="C61" s="299"/>
      <c r="D61" s="299"/>
      <c r="E61" s="310"/>
      <c r="F61" s="68"/>
      <c r="G61" s="68"/>
      <c r="H61" s="68"/>
      <c r="I61" s="348"/>
      <c r="J61" s="68"/>
      <c r="K61" s="68"/>
      <c r="L61" s="68"/>
      <c r="M61" s="68"/>
      <c r="N61" s="68"/>
      <c r="O61" s="68"/>
      <c r="P61" s="68"/>
      <c r="Q61" s="68"/>
      <c r="R61" s="68"/>
      <c r="S61" s="68"/>
      <c r="T61" s="68"/>
      <c r="U61" s="68"/>
      <c r="V61" s="68"/>
      <c r="W61" s="68"/>
      <c r="X61" s="68"/>
    </row>
    <row r="62" spans="1:24" ht="14.25" customHeight="1" x14ac:dyDescent="0.15">
      <c r="A62" s="68">
        <f>SUBTOTAL(2,$B$3:$B62)</f>
        <v>59</v>
      </c>
      <c r="B62" s="68">
        <v>59</v>
      </c>
      <c r="C62" s="299"/>
      <c r="D62" s="299"/>
      <c r="E62" s="310"/>
      <c r="F62" s="68"/>
      <c r="G62" s="68"/>
      <c r="H62" s="68"/>
      <c r="I62" s="68"/>
      <c r="J62" s="68"/>
      <c r="K62" s="68"/>
      <c r="L62" s="68"/>
      <c r="M62" s="68"/>
      <c r="N62" s="68"/>
      <c r="O62" s="68"/>
      <c r="P62" s="68"/>
      <c r="Q62" s="68"/>
      <c r="R62" s="68"/>
      <c r="S62" s="68"/>
      <c r="T62" s="68"/>
      <c r="U62" s="68"/>
      <c r="V62" s="68"/>
      <c r="W62" s="68"/>
      <c r="X62" s="68"/>
    </row>
    <row r="63" spans="1:24" ht="14.25" customHeight="1" x14ac:dyDescent="0.15">
      <c r="A63" s="68">
        <f>SUBTOTAL(2,$B$3:$B63)</f>
        <v>60</v>
      </c>
      <c r="B63" s="68">
        <v>60</v>
      </c>
      <c r="C63" s="299"/>
      <c r="D63" s="299"/>
      <c r="E63" s="310"/>
      <c r="F63" s="68"/>
      <c r="G63" s="68"/>
      <c r="H63" s="68"/>
      <c r="I63" s="68"/>
      <c r="J63" s="68"/>
      <c r="K63" s="68"/>
      <c r="L63" s="68"/>
      <c r="M63" s="68"/>
      <c r="N63" s="68"/>
      <c r="O63" s="68"/>
      <c r="P63" s="68"/>
      <c r="Q63" s="68"/>
      <c r="R63" s="68"/>
      <c r="S63" s="68"/>
      <c r="T63" s="68"/>
      <c r="U63" s="68"/>
      <c r="V63" s="68"/>
      <c r="W63" s="68"/>
      <c r="X63" s="68"/>
    </row>
    <row r="64" spans="1:24" ht="14.25" customHeight="1" x14ac:dyDescent="0.15">
      <c r="A64" s="68">
        <f>SUBTOTAL(2,$B$3:$B64)</f>
        <v>61</v>
      </c>
      <c r="B64" s="68">
        <v>61</v>
      </c>
      <c r="C64" s="299"/>
      <c r="D64" s="299"/>
      <c r="E64" s="310"/>
      <c r="F64" s="68"/>
      <c r="G64" s="68"/>
      <c r="H64" s="68"/>
      <c r="I64" s="68"/>
      <c r="J64" s="68"/>
      <c r="K64" s="68"/>
      <c r="L64" s="68"/>
      <c r="M64" s="68"/>
      <c r="N64" s="68"/>
      <c r="O64" s="68"/>
      <c r="P64" s="68"/>
      <c r="Q64" s="68"/>
      <c r="R64" s="68"/>
      <c r="S64" s="68"/>
      <c r="T64" s="68"/>
      <c r="U64" s="68"/>
      <c r="V64" s="68"/>
      <c r="W64" s="68"/>
      <c r="X64" s="68"/>
    </row>
    <row r="65" spans="1:24" ht="14.25" customHeight="1" x14ac:dyDescent="0.15">
      <c r="A65" s="68">
        <f>SUBTOTAL(2,$B$3:$B65)</f>
        <v>62</v>
      </c>
      <c r="B65" s="68">
        <v>62</v>
      </c>
      <c r="C65" s="299"/>
      <c r="D65" s="299"/>
      <c r="E65" s="310"/>
      <c r="F65" s="68"/>
      <c r="G65" s="68"/>
      <c r="H65" s="68"/>
      <c r="I65" s="68"/>
      <c r="J65" s="68"/>
      <c r="K65" s="68"/>
      <c r="L65" s="68"/>
      <c r="M65" s="68"/>
      <c r="N65" s="68"/>
      <c r="O65" s="68"/>
      <c r="P65" s="68"/>
      <c r="Q65" s="68"/>
      <c r="R65" s="68"/>
      <c r="S65" s="68"/>
      <c r="T65" s="68"/>
      <c r="U65" s="68"/>
      <c r="V65" s="68"/>
      <c r="W65" s="68"/>
      <c r="X65" s="68"/>
    </row>
    <row r="66" spans="1:24" ht="14.25" customHeight="1" x14ac:dyDescent="0.15">
      <c r="A66" s="68">
        <f>SUBTOTAL(2,$B$3:$B66)</f>
        <v>63</v>
      </c>
      <c r="B66" s="68">
        <v>63</v>
      </c>
      <c r="C66" s="299"/>
      <c r="D66" s="299"/>
      <c r="E66" s="310"/>
      <c r="F66" s="68"/>
      <c r="G66" s="68"/>
      <c r="H66" s="68"/>
      <c r="I66" s="68"/>
      <c r="J66" s="68"/>
      <c r="K66" s="68"/>
      <c r="L66" s="68"/>
      <c r="M66" s="68"/>
      <c r="N66" s="68"/>
      <c r="O66" s="68"/>
      <c r="P66" s="68"/>
      <c r="Q66" s="68"/>
      <c r="R66" s="68"/>
      <c r="S66" s="68"/>
      <c r="T66" s="68"/>
      <c r="U66" s="68"/>
      <c r="V66" s="68"/>
      <c r="W66" s="68"/>
      <c r="X66" s="68"/>
    </row>
    <row r="67" spans="1:24" ht="14.25" customHeight="1" x14ac:dyDescent="0.15">
      <c r="A67" s="68">
        <f>SUBTOTAL(2,$B$3:$B67)</f>
        <v>64</v>
      </c>
      <c r="B67" s="68">
        <v>64</v>
      </c>
      <c r="C67" s="299"/>
      <c r="D67" s="299"/>
      <c r="E67" s="310"/>
      <c r="F67" s="68"/>
      <c r="G67" s="68"/>
      <c r="H67" s="68"/>
      <c r="I67" s="68"/>
      <c r="J67" s="68"/>
      <c r="K67" s="68"/>
      <c r="L67" s="68"/>
      <c r="M67" s="68"/>
      <c r="N67" s="68"/>
      <c r="O67" s="68"/>
      <c r="P67" s="68"/>
      <c r="Q67" s="68"/>
      <c r="R67" s="68"/>
      <c r="S67" s="68"/>
      <c r="T67" s="68"/>
      <c r="U67" s="68"/>
      <c r="V67" s="68"/>
      <c r="W67" s="68"/>
      <c r="X67" s="68"/>
    </row>
    <row r="68" spans="1:24" ht="14.25" customHeight="1" x14ac:dyDescent="0.15">
      <c r="A68" s="68">
        <f>SUBTOTAL(2,$B$3:$B68)</f>
        <v>65</v>
      </c>
      <c r="B68" s="68">
        <v>65</v>
      </c>
      <c r="C68" s="299"/>
      <c r="D68" s="299"/>
      <c r="E68" s="310"/>
      <c r="F68" s="68"/>
      <c r="G68" s="68"/>
      <c r="H68" s="68"/>
      <c r="I68" s="68"/>
      <c r="J68" s="68"/>
      <c r="K68" s="68"/>
      <c r="L68" s="68"/>
      <c r="M68" s="68"/>
      <c r="N68" s="68"/>
      <c r="O68" s="68"/>
      <c r="P68" s="68"/>
      <c r="Q68" s="68"/>
      <c r="R68" s="68"/>
      <c r="S68" s="68"/>
      <c r="T68" s="68"/>
      <c r="U68" s="68"/>
      <c r="V68" s="68"/>
      <c r="W68" s="68"/>
      <c r="X68" s="68"/>
    </row>
    <row r="69" spans="1:24" ht="14.25" customHeight="1" x14ac:dyDescent="0.15">
      <c r="A69" s="68">
        <f>SUBTOTAL(2,$B$3:$B69)</f>
        <v>66</v>
      </c>
      <c r="B69" s="68">
        <v>66</v>
      </c>
      <c r="C69" s="299"/>
      <c r="D69" s="299"/>
      <c r="E69" s="310"/>
      <c r="F69" s="68"/>
      <c r="G69" s="68"/>
      <c r="H69" s="68"/>
      <c r="I69" s="68"/>
      <c r="J69" s="68"/>
      <c r="K69" s="68"/>
      <c r="L69" s="68"/>
      <c r="M69" s="68"/>
      <c r="N69" s="68"/>
      <c r="O69" s="68"/>
      <c r="P69" s="68"/>
      <c r="Q69" s="68"/>
      <c r="R69" s="68"/>
      <c r="S69" s="68"/>
      <c r="T69" s="68"/>
      <c r="U69" s="68"/>
      <c r="V69" s="68"/>
      <c r="W69" s="68"/>
      <c r="X69" s="68"/>
    </row>
    <row r="70" spans="1:24" ht="14.25" customHeight="1" x14ac:dyDescent="0.15">
      <c r="A70" s="68">
        <f>SUBTOTAL(2,$B$3:$B70)</f>
        <v>67</v>
      </c>
      <c r="B70" s="68">
        <v>67</v>
      </c>
      <c r="C70" s="299"/>
      <c r="D70" s="299"/>
      <c r="E70" s="310"/>
      <c r="F70" s="68"/>
      <c r="G70" s="68"/>
      <c r="H70" s="68"/>
      <c r="I70" s="68"/>
      <c r="J70" s="68"/>
      <c r="K70" s="68"/>
      <c r="L70" s="68"/>
      <c r="M70" s="68"/>
      <c r="N70" s="68"/>
      <c r="O70" s="68"/>
      <c r="P70" s="68"/>
      <c r="Q70" s="68"/>
      <c r="R70" s="68"/>
      <c r="S70" s="68"/>
      <c r="T70" s="68"/>
      <c r="U70" s="68"/>
      <c r="V70" s="68"/>
      <c r="W70" s="68"/>
      <c r="X70" s="68"/>
    </row>
    <row r="71" spans="1:24" ht="14.25" customHeight="1" x14ac:dyDescent="0.15">
      <c r="A71" s="68">
        <f>SUBTOTAL(2,$B$3:$B71)</f>
        <v>68</v>
      </c>
      <c r="B71" s="68">
        <v>68</v>
      </c>
      <c r="C71" s="299"/>
      <c r="D71" s="299"/>
      <c r="E71" s="310"/>
      <c r="F71" s="68"/>
      <c r="G71" s="68"/>
      <c r="H71" s="68"/>
      <c r="I71" s="68"/>
      <c r="J71" s="68"/>
      <c r="K71" s="68"/>
      <c r="L71" s="68"/>
      <c r="M71" s="68"/>
      <c r="N71" s="68"/>
      <c r="O71" s="68"/>
      <c r="P71" s="68"/>
      <c r="Q71" s="68"/>
      <c r="R71" s="68"/>
      <c r="S71" s="68"/>
      <c r="T71" s="68"/>
      <c r="U71" s="68"/>
      <c r="V71" s="68"/>
      <c r="W71" s="68"/>
      <c r="X71" s="68"/>
    </row>
    <row r="72" spans="1:24" ht="14.25" customHeight="1" x14ac:dyDescent="0.15">
      <c r="A72" s="68">
        <f>SUBTOTAL(2,$B$3:$B72)</f>
        <v>69</v>
      </c>
      <c r="B72" s="68">
        <v>69</v>
      </c>
      <c r="C72" s="299"/>
      <c r="D72" s="299"/>
      <c r="E72" s="310"/>
      <c r="F72" s="68"/>
      <c r="G72" s="68"/>
      <c r="H72" s="68"/>
      <c r="I72" s="68"/>
      <c r="J72" s="68"/>
      <c r="K72" s="68"/>
      <c r="L72" s="68"/>
      <c r="M72" s="68"/>
      <c r="N72" s="68"/>
      <c r="O72" s="68"/>
      <c r="P72" s="68"/>
      <c r="Q72" s="68"/>
      <c r="R72" s="68"/>
      <c r="S72" s="68"/>
      <c r="T72" s="68"/>
      <c r="U72" s="68"/>
      <c r="V72" s="68"/>
      <c r="W72" s="68"/>
      <c r="X72" s="68"/>
    </row>
    <row r="73" spans="1:24" ht="14.25" customHeight="1" x14ac:dyDescent="0.15">
      <c r="A73" s="68">
        <f>SUBTOTAL(2,$B$3:$B73)</f>
        <v>70</v>
      </c>
      <c r="B73" s="68">
        <v>70</v>
      </c>
      <c r="C73" s="299"/>
      <c r="D73" s="299"/>
      <c r="E73" s="310"/>
      <c r="F73" s="68"/>
      <c r="G73" s="68"/>
      <c r="H73" s="68"/>
      <c r="I73" s="68"/>
      <c r="J73" s="68"/>
      <c r="K73" s="68"/>
      <c r="L73" s="68"/>
      <c r="M73" s="68"/>
      <c r="N73" s="68"/>
      <c r="O73" s="68"/>
      <c r="P73" s="68"/>
      <c r="Q73" s="68"/>
      <c r="R73" s="68"/>
      <c r="S73" s="68"/>
      <c r="T73" s="68"/>
      <c r="U73" s="68"/>
      <c r="V73" s="68"/>
      <c r="W73" s="68"/>
      <c r="X73" s="68"/>
    </row>
    <row r="74" spans="1:24" ht="14.25" customHeight="1" x14ac:dyDescent="0.15">
      <c r="A74" s="68">
        <f>SUBTOTAL(2,$B$3:$B74)</f>
        <v>71</v>
      </c>
      <c r="B74" s="68">
        <v>71</v>
      </c>
      <c r="C74" s="299"/>
      <c r="D74" s="299"/>
      <c r="E74" s="310"/>
      <c r="F74" s="68"/>
      <c r="G74" s="68"/>
      <c r="H74" s="68"/>
      <c r="I74" s="68"/>
      <c r="J74" s="68"/>
      <c r="K74" s="68"/>
      <c r="L74" s="68"/>
      <c r="M74" s="68"/>
      <c r="N74" s="68"/>
      <c r="O74" s="68"/>
      <c r="P74" s="68"/>
      <c r="Q74" s="68"/>
      <c r="R74" s="68"/>
      <c r="S74" s="68"/>
      <c r="T74" s="68"/>
      <c r="U74" s="68"/>
      <c r="V74" s="68"/>
      <c r="W74" s="68"/>
      <c r="X74" s="68"/>
    </row>
    <row r="75" spans="1:24" ht="14.25" customHeight="1" x14ac:dyDescent="0.15">
      <c r="A75" s="68">
        <f>SUBTOTAL(2,$B$3:$B75)</f>
        <v>72</v>
      </c>
      <c r="B75" s="68">
        <v>72</v>
      </c>
      <c r="C75" s="299"/>
      <c r="D75" s="299"/>
      <c r="E75" s="310"/>
      <c r="F75" s="68"/>
      <c r="G75" s="68"/>
      <c r="H75" s="68"/>
      <c r="I75" s="68"/>
      <c r="J75" s="68"/>
      <c r="K75" s="68"/>
      <c r="L75" s="68"/>
      <c r="M75" s="68"/>
      <c r="N75" s="68"/>
      <c r="O75" s="68"/>
      <c r="P75" s="68"/>
      <c r="Q75" s="68"/>
      <c r="R75" s="68"/>
      <c r="S75" s="68"/>
      <c r="T75" s="68"/>
      <c r="U75" s="68"/>
      <c r="V75" s="68"/>
      <c r="W75" s="68"/>
      <c r="X75" s="68"/>
    </row>
    <row r="76" spans="1:24" ht="14.25" customHeight="1" x14ac:dyDescent="0.15">
      <c r="A76" s="68">
        <f>SUBTOTAL(2,$B$3:$B76)</f>
        <v>73</v>
      </c>
      <c r="B76" s="68">
        <v>73</v>
      </c>
      <c r="C76" s="299"/>
      <c r="D76" s="299"/>
      <c r="E76" s="310"/>
      <c r="F76" s="68"/>
      <c r="G76" s="68"/>
      <c r="H76" s="68"/>
      <c r="I76" s="68"/>
      <c r="J76" s="68"/>
      <c r="K76" s="68"/>
      <c r="L76" s="68"/>
      <c r="M76" s="68"/>
      <c r="N76" s="68"/>
      <c r="O76" s="68"/>
      <c r="P76" s="68"/>
      <c r="Q76" s="68"/>
      <c r="R76" s="68"/>
      <c r="S76" s="68"/>
      <c r="T76" s="68"/>
      <c r="U76" s="68"/>
      <c r="V76" s="68"/>
      <c r="W76" s="68"/>
      <c r="X76" s="68"/>
    </row>
    <row r="77" spans="1:24" ht="14.25" customHeight="1" x14ac:dyDescent="0.15">
      <c r="A77" s="68">
        <f>SUBTOTAL(2,$B$3:$B77)</f>
        <v>74</v>
      </c>
      <c r="B77" s="68">
        <v>74</v>
      </c>
      <c r="C77" s="299"/>
      <c r="D77" s="299"/>
      <c r="E77" s="310"/>
      <c r="F77" s="68"/>
      <c r="G77" s="68"/>
      <c r="H77" s="68"/>
      <c r="I77" s="68"/>
      <c r="J77" s="68"/>
      <c r="K77" s="68"/>
      <c r="L77" s="68"/>
      <c r="M77" s="68"/>
      <c r="N77" s="68"/>
      <c r="O77" s="68"/>
      <c r="P77" s="68"/>
      <c r="Q77" s="68"/>
      <c r="R77" s="68"/>
      <c r="S77" s="68"/>
      <c r="T77" s="68"/>
      <c r="U77" s="68"/>
      <c r="V77" s="68"/>
      <c r="W77" s="68"/>
      <c r="X77" s="68"/>
    </row>
    <row r="78" spans="1:24" s="221" customFormat="1" ht="14.25" customHeight="1" x14ac:dyDescent="0.15">
      <c r="A78" s="68">
        <f>SUBTOTAL(2,$B$3:$B78)</f>
        <v>75</v>
      </c>
      <c r="B78" s="68">
        <v>75</v>
      </c>
      <c r="C78" s="299"/>
      <c r="D78" s="299"/>
      <c r="E78" s="310"/>
      <c r="F78" s="68"/>
      <c r="G78" s="68"/>
      <c r="H78" s="68"/>
      <c r="I78" s="68"/>
      <c r="J78" s="68"/>
      <c r="K78" s="68"/>
      <c r="L78" s="68"/>
      <c r="M78" s="68"/>
      <c r="N78" s="68"/>
      <c r="O78" s="68"/>
      <c r="P78" s="68"/>
      <c r="Q78" s="68"/>
      <c r="R78" s="68"/>
      <c r="S78" s="68"/>
      <c r="T78" s="68"/>
      <c r="U78" s="68"/>
      <c r="V78" s="68"/>
      <c r="W78" s="68"/>
      <c r="X78" s="68"/>
    </row>
    <row r="79" spans="1:24" ht="14.25" customHeight="1" x14ac:dyDescent="0.15">
      <c r="A79" s="68">
        <f>SUBTOTAL(2,$B$3:$B79)</f>
        <v>76</v>
      </c>
      <c r="B79" s="68">
        <v>76</v>
      </c>
      <c r="C79" s="299"/>
      <c r="D79" s="299"/>
      <c r="E79" s="310"/>
      <c r="F79" s="68"/>
      <c r="G79" s="68"/>
      <c r="H79" s="68"/>
      <c r="I79" s="68"/>
      <c r="J79" s="68"/>
      <c r="K79" s="68"/>
      <c r="L79" s="68"/>
      <c r="M79" s="68"/>
      <c r="N79" s="68"/>
      <c r="O79" s="68"/>
      <c r="P79" s="68"/>
      <c r="Q79" s="68"/>
      <c r="R79" s="68"/>
      <c r="S79" s="68"/>
      <c r="T79" s="68"/>
      <c r="U79" s="68"/>
      <c r="V79" s="68"/>
      <c r="W79" s="68"/>
      <c r="X79" s="68"/>
    </row>
    <row r="80" spans="1:24" ht="14.25" customHeight="1" x14ac:dyDescent="0.15">
      <c r="A80" s="68">
        <f>SUBTOTAL(2,$B$3:$B80)</f>
        <v>77</v>
      </c>
      <c r="B80" s="68">
        <v>77</v>
      </c>
      <c r="C80" s="299"/>
      <c r="D80" s="299"/>
      <c r="E80" s="310"/>
      <c r="F80" s="68"/>
      <c r="G80" s="68"/>
      <c r="H80" s="68"/>
      <c r="I80" s="68"/>
      <c r="J80" s="68"/>
      <c r="K80" s="68"/>
      <c r="L80" s="68"/>
      <c r="M80" s="68"/>
      <c r="N80" s="68"/>
      <c r="O80" s="68"/>
      <c r="P80" s="68"/>
      <c r="Q80" s="68"/>
      <c r="R80" s="68"/>
      <c r="S80" s="68"/>
      <c r="T80" s="68"/>
      <c r="U80" s="68"/>
      <c r="V80" s="68"/>
      <c r="W80" s="68"/>
      <c r="X80" s="68"/>
    </row>
    <row r="81" spans="1:24" ht="14.25" customHeight="1" x14ac:dyDescent="0.15">
      <c r="A81" s="68">
        <f>SUBTOTAL(2,$B$3:$B81)</f>
        <v>78</v>
      </c>
      <c r="B81" s="68">
        <v>78</v>
      </c>
      <c r="C81" s="299"/>
      <c r="D81" s="299"/>
      <c r="E81" s="310"/>
      <c r="F81" s="68"/>
      <c r="G81" s="68"/>
      <c r="H81" s="68"/>
      <c r="I81" s="68"/>
      <c r="J81" s="68"/>
      <c r="K81" s="68"/>
      <c r="L81" s="68"/>
      <c r="M81" s="68"/>
      <c r="N81" s="68"/>
      <c r="O81" s="68"/>
      <c r="P81" s="68"/>
      <c r="Q81" s="68"/>
      <c r="R81" s="68"/>
      <c r="S81" s="68"/>
      <c r="T81" s="68"/>
      <c r="U81" s="68"/>
      <c r="V81" s="68"/>
      <c r="W81" s="68"/>
      <c r="X81" s="68"/>
    </row>
    <row r="82" spans="1:24" ht="14.25" customHeight="1" x14ac:dyDescent="0.15">
      <c r="A82" s="68">
        <f>SUBTOTAL(2,$B$3:$B82)</f>
        <v>79</v>
      </c>
      <c r="B82" s="68">
        <v>79</v>
      </c>
      <c r="C82" s="299"/>
      <c r="D82" s="299"/>
      <c r="E82" s="310"/>
      <c r="F82" s="68"/>
      <c r="G82" s="68"/>
      <c r="H82" s="68"/>
      <c r="I82" s="68"/>
      <c r="J82" s="68"/>
      <c r="K82" s="68"/>
      <c r="L82" s="68"/>
      <c r="M82" s="68"/>
      <c r="N82" s="68"/>
      <c r="O82" s="68"/>
      <c r="P82" s="68"/>
      <c r="Q82" s="68"/>
      <c r="R82" s="68"/>
      <c r="S82" s="68"/>
      <c r="T82" s="68"/>
      <c r="U82" s="68"/>
      <c r="V82" s="68"/>
      <c r="W82" s="68"/>
      <c r="X82" s="68"/>
    </row>
    <row r="83" spans="1:24" ht="14.25" customHeight="1" x14ac:dyDescent="0.15">
      <c r="A83" s="68">
        <f>SUBTOTAL(2,$B$3:$B83)</f>
        <v>80</v>
      </c>
      <c r="B83" s="68">
        <v>80</v>
      </c>
      <c r="C83" s="299"/>
      <c r="D83" s="299"/>
      <c r="E83" s="310"/>
      <c r="F83" s="68"/>
      <c r="G83" s="68"/>
      <c r="H83" s="68"/>
      <c r="I83" s="68"/>
      <c r="J83" s="68"/>
      <c r="K83" s="68"/>
      <c r="L83" s="68"/>
      <c r="M83" s="68"/>
      <c r="N83" s="68"/>
      <c r="O83" s="68"/>
      <c r="P83" s="68"/>
      <c r="Q83" s="68"/>
      <c r="R83" s="68"/>
      <c r="S83" s="68"/>
      <c r="T83" s="68"/>
      <c r="U83" s="68"/>
      <c r="V83" s="68"/>
      <c r="W83" s="68"/>
      <c r="X83" s="68"/>
    </row>
    <row r="84" spans="1:24" ht="14.25" customHeight="1" x14ac:dyDescent="0.15">
      <c r="A84" s="68">
        <f>SUBTOTAL(2,$B$3:$B84)</f>
        <v>81</v>
      </c>
      <c r="B84" s="68">
        <v>81</v>
      </c>
      <c r="C84" s="299"/>
      <c r="D84" s="299"/>
      <c r="E84" s="310"/>
      <c r="F84" s="68"/>
      <c r="G84" s="68"/>
      <c r="H84" s="68"/>
      <c r="I84" s="68"/>
      <c r="J84" s="68"/>
      <c r="K84" s="68"/>
      <c r="L84" s="68"/>
      <c r="M84" s="68"/>
      <c r="N84" s="68"/>
      <c r="O84" s="68"/>
      <c r="P84" s="68"/>
      <c r="Q84" s="68"/>
      <c r="R84" s="68"/>
      <c r="S84" s="68"/>
      <c r="T84" s="68"/>
      <c r="U84" s="68"/>
      <c r="V84" s="68"/>
      <c r="W84" s="68"/>
      <c r="X84" s="68"/>
    </row>
    <row r="85" spans="1:24" ht="14.25" customHeight="1" x14ac:dyDescent="0.15">
      <c r="A85" s="68">
        <f>SUBTOTAL(2,$B$3:$B85)</f>
        <v>82</v>
      </c>
      <c r="B85" s="68">
        <v>82</v>
      </c>
      <c r="C85" s="299"/>
      <c r="D85" s="299"/>
      <c r="E85" s="310"/>
      <c r="F85" s="68"/>
      <c r="G85" s="68"/>
      <c r="H85" s="68"/>
      <c r="I85" s="68"/>
      <c r="J85" s="68"/>
      <c r="K85" s="68"/>
      <c r="L85" s="68"/>
      <c r="M85" s="68"/>
      <c r="N85" s="68"/>
      <c r="O85" s="68"/>
      <c r="P85" s="68"/>
      <c r="Q85" s="68"/>
      <c r="R85" s="68"/>
      <c r="S85" s="68"/>
      <c r="T85" s="68"/>
      <c r="U85" s="68"/>
      <c r="V85" s="68"/>
      <c r="W85" s="68"/>
      <c r="X85" s="68"/>
    </row>
    <row r="86" spans="1:24" x14ac:dyDescent="0.15">
      <c r="A86" s="68">
        <f>SUBTOTAL(2,$B$3:$B86)</f>
        <v>83</v>
      </c>
      <c r="B86" s="68">
        <v>83</v>
      </c>
      <c r="C86" s="299"/>
      <c r="D86" s="299"/>
      <c r="E86" s="310"/>
      <c r="F86" s="68"/>
      <c r="G86" s="68"/>
      <c r="H86" s="68"/>
      <c r="I86" s="68"/>
      <c r="J86" s="68"/>
      <c r="K86" s="68"/>
      <c r="L86" s="68"/>
      <c r="M86" s="68"/>
      <c r="N86" s="68"/>
      <c r="O86" s="68"/>
      <c r="P86" s="68"/>
      <c r="Q86" s="68"/>
      <c r="R86" s="68"/>
      <c r="S86" s="68"/>
      <c r="T86" s="68"/>
      <c r="U86" s="68"/>
      <c r="V86" s="68"/>
      <c r="W86" s="68"/>
      <c r="X86" s="68"/>
    </row>
    <row r="87" spans="1:24" x14ac:dyDescent="0.15">
      <c r="A87" s="68">
        <f>SUBTOTAL(2,$B$3:$B87)</f>
        <v>84</v>
      </c>
      <c r="B87" s="68">
        <v>84</v>
      </c>
      <c r="C87" s="299"/>
      <c r="D87" s="299"/>
      <c r="E87" s="310"/>
      <c r="F87" s="68"/>
      <c r="G87" s="68"/>
      <c r="H87" s="68"/>
      <c r="I87" s="68"/>
      <c r="J87" s="68"/>
      <c r="K87" s="68"/>
      <c r="L87" s="68"/>
      <c r="M87" s="68"/>
      <c r="N87" s="68"/>
      <c r="O87" s="68"/>
      <c r="P87" s="68"/>
      <c r="Q87" s="68"/>
      <c r="R87" s="68"/>
      <c r="S87" s="68"/>
      <c r="T87" s="68"/>
      <c r="U87" s="68"/>
      <c r="V87" s="68"/>
      <c r="W87" s="68"/>
      <c r="X87" s="68"/>
    </row>
    <row r="88" spans="1:24" x14ac:dyDescent="0.15">
      <c r="A88" s="68">
        <f>SUBTOTAL(2,$B$3:$B88)</f>
        <v>85</v>
      </c>
      <c r="B88" s="68">
        <v>85</v>
      </c>
      <c r="C88" s="299"/>
      <c r="D88" s="299"/>
      <c r="E88" s="310"/>
      <c r="F88" s="68"/>
      <c r="G88" s="68"/>
      <c r="H88" s="68"/>
      <c r="I88" s="68"/>
      <c r="J88" s="68"/>
      <c r="K88" s="68"/>
      <c r="L88" s="68"/>
      <c r="M88" s="68"/>
      <c r="N88" s="68"/>
      <c r="O88" s="68"/>
      <c r="P88" s="68"/>
      <c r="Q88" s="68"/>
      <c r="R88" s="68"/>
      <c r="S88" s="68"/>
      <c r="T88" s="68"/>
      <c r="U88" s="68"/>
      <c r="V88" s="68"/>
      <c r="W88" s="68"/>
      <c r="X88" s="68"/>
    </row>
    <row r="89" spans="1:24" x14ac:dyDescent="0.15">
      <c r="A89" s="68">
        <f>SUBTOTAL(2,$B$3:$B89)</f>
        <v>86</v>
      </c>
      <c r="B89" s="68">
        <v>86</v>
      </c>
      <c r="C89" s="299"/>
      <c r="D89" s="299"/>
      <c r="E89" s="310"/>
      <c r="F89" s="68"/>
      <c r="G89" s="68"/>
      <c r="H89" s="68"/>
      <c r="I89" s="68"/>
      <c r="J89" s="68"/>
      <c r="K89" s="68"/>
      <c r="L89" s="68"/>
      <c r="M89" s="68"/>
      <c r="N89" s="68"/>
      <c r="O89" s="68"/>
      <c r="P89" s="68"/>
      <c r="Q89" s="68"/>
      <c r="R89" s="68"/>
      <c r="S89" s="68"/>
      <c r="T89" s="68"/>
      <c r="U89" s="68"/>
      <c r="V89" s="68"/>
      <c r="W89" s="68"/>
      <c r="X89" s="68"/>
    </row>
    <row r="90" spans="1:24" x14ac:dyDescent="0.15">
      <c r="A90" s="68">
        <f>SUBTOTAL(2,$B$3:$B90)</f>
        <v>87</v>
      </c>
      <c r="B90" s="68">
        <v>87</v>
      </c>
      <c r="C90" s="299"/>
      <c r="D90" s="299"/>
      <c r="E90" s="310"/>
      <c r="F90" s="68"/>
      <c r="G90" s="68"/>
      <c r="H90" s="68"/>
      <c r="I90" s="68"/>
      <c r="J90" s="68"/>
      <c r="K90" s="68"/>
      <c r="L90" s="68"/>
      <c r="M90" s="68"/>
      <c r="N90" s="68"/>
      <c r="O90" s="68"/>
      <c r="P90" s="68"/>
      <c r="Q90" s="68"/>
      <c r="R90" s="68"/>
      <c r="S90" s="68"/>
      <c r="T90" s="68"/>
      <c r="U90" s="68"/>
      <c r="V90" s="68"/>
      <c r="W90" s="68"/>
      <c r="X90" s="68"/>
    </row>
    <row r="91" spans="1:24" x14ac:dyDescent="0.15">
      <c r="A91" s="68">
        <f>SUBTOTAL(2,$B$3:$B91)</f>
        <v>88</v>
      </c>
      <c r="B91" s="68">
        <v>88</v>
      </c>
      <c r="C91" s="299"/>
      <c r="D91" s="299"/>
      <c r="E91" s="310"/>
      <c r="F91" s="68"/>
      <c r="G91" s="68"/>
      <c r="H91" s="68"/>
      <c r="I91" s="68"/>
      <c r="J91" s="68"/>
      <c r="K91" s="68"/>
      <c r="L91" s="68"/>
      <c r="M91" s="68"/>
      <c r="N91" s="68"/>
      <c r="O91" s="68"/>
      <c r="P91" s="68"/>
      <c r="Q91" s="68"/>
      <c r="R91" s="68"/>
      <c r="S91" s="68"/>
      <c r="T91" s="68"/>
      <c r="U91" s="68"/>
      <c r="V91" s="68"/>
      <c r="W91" s="68"/>
      <c r="X91" s="68"/>
    </row>
    <row r="92" spans="1:24" x14ac:dyDescent="0.15">
      <c r="A92" s="68">
        <f>SUBTOTAL(2,$B$3:$B92)</f>
        <v>89</v>
      </c>
      <c r="B92" s="68">
        <v>89</v>
      </c>
      <c r="C92" s="299"/>
      <c r="D92" s="299"/>
      <c r="E92" s="310"/>
      <c r="F92" s="68"/>
      <c r="G92" s="68"/>
      <c r="H92" s="68"/>
      <c r="I92" s="68"/>
      <c r="J92" s="68"/>
      <c r="K92" s="68"/>
      <c r="L92" s="68"/>
      <c r="M92" s="68"/>
      <c r="N92" s="68"/>
      <c r="O92" s="68"/>
      <c r="P92" s="68"/>
      <c r="Q92" s="68"/>
      <c r="R92" s="68"/>
      <c r="S92" s="68"/>
      <c r="T92" s="68"/>
      <c r="U92" s="68"/>
      <c r="V92" s="68"/>
      <c r="W92" s="68"/>
      <c r="X92" s="68"/>
    </row>
    <row r="93" spans="1:24" x14ac:dyDescent="0.15">
      <c r="A93" s="68">
        <f>SUBTOTAL(2,$B$3:$B93)</f>
        <v>90</v>
      </c>
      <c r="B93" s="68">
        <v>90</v>
      </c>
      <c r="C93" s="299"/>
      <c r="D93" s="299"/>
      <c r="E93" s="310"/>
      <c r="F93" s="68"/>
      <c r="G93" s="68"/>
      <c r="H93" s="68"/>
      <c r="I93" s="68"/>
      <c r="J93" s="68"/>
      <c r="K93" s="68"/>
      <c r="L93" s="68"/>
      <c r="M93" s="68"/>
      <c r="N93" s="68"/>
      <c r="O93" s="68"/>
      <c r="P93" s="68"/>
      <c r="Q93" s="68"/>
      <c r="R93" s="68"/>
      <c r="S93" s="68"/>
      <c r="T93" s="68"/>
      <c r="U93" s="68"/>
      <c r="V93" s="68"/>
      <c r="W93" s="68"/>
      <c r="X93" s="68"/>
    </row>
    <row r="94" spans="1:24" x14ac:dyDescent="0.15">
      <c r="A94" s="68">
        <f>SUBTOTAL(2,$B$3:$B94)</f>
        <v>91</v>
      </c>
      <c r="B94" s="68">
        <v>91</v>
      </c>
      <c r="C94" s="299"/>
      <c r="D94" s="299"/>
      <c r="E94" s="310"/>
      <c r="F94" s="68"/>
      <c r="G94" s="68"/>
      <c r="H94" s="68"/>
      <c r="I94" s="68"/>
      <c r="J94" s="68"/>
      <c r="K94" s="68"/>
      <c r="L94" s="68"/>
      <c r="M94" s="68"/>
      <c r="N94" s="68"/>
      <c r="O94" s="68"/>
      <c r="P94" s="68"/>
      <c r="Q94" s="68"/>
      <c r="R94" s="68"/>
      <c r="S94" s="68"/>
      <c r="T94" s="68"/>
      <c r="U94" s="68"/>
      <c r="V94" s="68"/>
      <c r="W94" s="68"/>
      <c r="X94" s="68"/>
    </row>
    <row r="95" spans="1:24" x14ac:dyDescent="0.15">
      <c r="A95" s="68">
        <f>SUBTOTAL(2,$B$3:$B95)</f>
        <v>92</v>
      </c>
      <c r="B95" s="68">
        <v>92</v>
      </c>
      <c r="C95" s="299"/>
      <c r="D95" s="299"/>
      <c r="E95" s="310"/>
      <c r="F95" s="68"/>
      <c r="G95" s="68"/>
      <c r="H95" s="68"/>
      <c r="I95" s="68"/>
      <c r="J95" s="68"/>
      <c r="K95" s="68"/>
      <c r="L95" s="68"/>
      <c r="M95" s="68"/>
      <c r="N95" s="68"/>
      <c r="O95" s="68"/>
      <c r="P95" s="68"/>
      <c r="Q95" s="68"/>
      <c r="R95" s="68"/>
      <c r="S95" s="68"/>
      <c r="T95" s="68"/>
      <c r="U95" s="68"/>
      <c r="V95" s="68"/>
      <c r="W95" s="68"/>
      <c r="X95" s="68"/>
    </row>
    <row r="96" spans="1:24" x14ac:dyDescent="0.15">
      <c r="A96" s="68">
        <f>SUBTOTAL(2,$B$3:$B96)</f>
        <v>93</v>
      </c>
      <c r="B96" s="68">
        <v>93</v>
      </c>
      <c r="C96" s="299"/>
      <c r="D96" s="299"/>
      <c r="E96" s="310"/>
      <c r="F96" s="68"/>
      <c r="G96" s="68"/>
      <c r="H96" s="68"/>
      <c r="I96" s="68"/>
      <c r="J96" s="68"/>
      <c r="K96" s="68"/>
      <c r="L96" s="68"/>
      <c r="M96" s="68"/>
      <c r="N96" s="68"/>
      <c r="O96" s="68"/>
      <c r="P96" s="68"/>
      <c r="Q96" s="68"/>
      <c r="R96" s="68"/>
      <c r="S96" s="68"/>
      <c r="T96" s="68"/>
      <c r="U96" s="68"/>
      <c r="V96" s="68"/>
      <c r="W96" s="68"/>
      <c r="X96" s="68"/>
    </row>
    <row r="97" spans="1:24" x14ac:dyDescent="0.15">
      <c r="A97" s="68">
        <f>SUBTOTAL(2,$B$3:$B97)</f>
        <v>94</v>
      </c>
      <c r="B97" s="68">
        <v>94</v>
      </c>
      <c r="C97" s="299"/>
      <c r="D97" s="299"/>
      <c r="E97" s="310"/>
      <c r="F97" s="68"/>
      <c r="G97" s="68"/>
      <c r="H97" s="68"/>
      <c r="I97" s="68"/>
      <c r="J97" s="68"/>
      <c r="K97" s="68"/>
      <c r="L97" s="68"/>
      <c r="M97" s="68"/>
      <c r="N97" s="68"/>
      <c r="O97" s="68"/>
      <c r="P97" s="68"/>
      <c r="Q97" s="68"/>
      <c r="R97" s="68"/>
      <c r="S97" s="68"/>
      <c r="T97" s="68"/>
      <c r="U97" s="68"/>
      <c r="V97" s="68"/>
      <c r="W97" s="68"/>
      <c r="X97" s="68"/>
    </row>
    <row r="98" spans="1:24" x14ac:dyDescent="0.15">
      <c r="A98" s="68">
        <f>SUBTOTAL(2,$B$3:$B98)</f>
        <v>95</v>
      </c>
      <c r="B98" s="68">
        <v>95</v>
      </c>
      <c r="C98" s="299"/>
      <c r="D98" s="299"/>
      <c r="E98" s="310"/>
      <c r="F98" s="68"/>
      <c r="G98" s="68"/>
      <c r="H98" s="68"/>
      <c r="I98" s="68"/>
      <c r="J98" s="68"/>
      <c r="K98" s="68"/>
      <c r="L98" s="68"/>
      <c r="M98" s="68"/>
      <c r="N98" s="68"/>
      <c r="O98" s="68"/>
      <c r="P98" s="68"/>
      <c r="Q98" s="68"/>
      <c r="R98" s="68"/>
      <c r="S98" s="68"/>
      <c r="T98" s="68"/>
      <c r="U98" s="68"/>
      <c r="V98" s="68"/>
      <c r="W98" s="68"/>
      <c r="X98" s="68"/>
    </row>
    <row r="99" spans="1:24" x14ac:dyDescent="0.15">
      <c r="A99" s="68">
        <f>SUBTOTAL(2,$B$3:$B99)</f>
        <v>96</v>
      </c>
      <c r="B99" s="68">
        <v>96</v>
      </c>
      <c r="C99" s="299"/>
      <c r="D99" s="299"/>
      <c r="E99" s="310"/>
      <c r="F99" s="68"/>
      <c r="G99" s="68"/>
      <c r="H99" s="68"/>
      <c r="I99" s="68"/>
      <c r="J99" s="68"/>
      <c r="K99" s="68"/>
      <c r="L99" s="68"/>
      <c r="M99" s="68"/>
      <c r="N99" s="68"/>
      <c r="O99" s="68"/>
      <c r="P99" s="68"/>
      <c r="Q99" s="68"/>
      <c r="R99" s="68"/>
      <c r="S99" s="68"/>
      <c r="T99" s="68"/>
      <c r="U99" s="68"/>
      <c r="V99" s="68"/>
      <c r="W99" s="68"/>
      <c r="X99" s="68"/>
    </row>
    <row r="100" spans="1:24" x14ac:dyDescent="0.15">
      <c r="A100" s="68">
        <f>SUBTOTAL(2,$B$3:$B100)</f>
        <v>97</v>
      </c>
      <c r="B100" s="68">
        <v>97</v>
      </c>
      <c r="C100" s="299"/>
      <c r="D100" s="299"/>
      <c r="E100" s="310"/>
      <c r="F100" s="68"/>
      <c r="G100" s="68"/>
      <c r="H100" s="68"/>
      <c r="I100" s="68"/>
      <c r="J100" s="68"/>
      <c r="K100" s="68"/>
      <c r="L100" s="68"/>
      <c r="M100" s="68"/>
      <c r="N100" s="68"/>
      <c r="O100" s="68"/>
      <c r="P100" s="68"/>
      <c r="Q100" s="68"/>
      <c r="R100" s="68"/>
      <c r="S100" s="68"/>
      <c r="T100" s="68"/>
      <c r="U100" s="68"/>
      <c r="V100" s="68"/>
      <c r="W100" s="68"/>
      <c r="X100" s="68"/>
    </row>
    <row r="101" spans="1:24" x14ac:dyDescent="0.15">
      <c r="A101" s="68">
        <f>SUBTOTAL(2,$B$3:$B101)</f>
        <v>98</v>
      </c>
      <c r="B101" s="68">
        <v>98</v>
      </c>
      <c r="C101" s="299"/>
      <c r="D101" s="299"/>
      <c r="E101" s="310"/>
      <c r="F101" s="68"/>
      <c r="G101" s="68"/>
      <c r="H101" s="68"/>
      <c r="I101" s="68"/>
      <c r="J101" s="68"/>
      <c r="K101" s="68"/>
      <c r="L101" s="68"/>
      <c r="M101" s="68"/>
      <c r="N101" s="68"/>
      <c r="O101" s="68"/>
      <c r="P101" s="68"/>
      <c r="Q101" s="68"/>
      <c r="R101" s="68"/>
      <c r="S101" s="68"/>
      <c r="T101" s="68"/>
      <c r="U101" s="68"/>
      <c r="V101" s="68"/>
      <c r="W101" s="68"/>
      <c r="X101" s="68"/>
    </row>
    <row r="102" spans="1:24" x14ac:dyDescent="0.15">
      <c r="A102" s="68">
        <f>SUBTOTAL(2,$B$3:$B102)</f>
        <v>99</v>
      </c>
      <c r="B102" s="68">
        <v>99</v>
      </c>
      <c r="C102" s="299"/>
      <c r="D102" s="299"/>
      <c r="E102" s="310"/>
      <c r="F102" s="68"/>
      <c r="G102" s="68"/>
      <c r="H102" s="68"/>
      <c r="I102" s="68"/>
      <c r="J102" s="68"/>
      <c r="K102" s="68"/>
      <c r="L102" s="68"/>
      <c r="M102" s="68"/>
      <c r="N102" s="68"/>
      <c r="O102" s="68"/>
      <c r="P102" s="68"/>
      <c r="Q102" s="68"/>
      <c r="R102" s="68"/>
      <c r="S102" s="68"/>
      <c r="T102" s="68"/>
      <c r="U102" s="68"/>
      <c r="V102" s="68"/>
      <c r="W102" s="68"/>
      <c r="X102" s="68"/>
    </row>
    <row r="103" spans="1:24" x14ac:dyDescent="0.15">
      <c r="A103" s="68">
        <f>SUBTOTAL(2,$B$3:$B103)</f>
        <v>100</v>
      </c>
      <c r="B103" s="68">
        <v>100</v>
      </c>
      <c r="C103" s="299"/>
      <c r="D103" s="299"/>
      <c r="E103" s="310"/>
      <c r="F103" s="68"/>
      <c r="G103" s="68"/>
      <c r="H103" s="68"/>
      <c r="I103" s="68"/>
      <c r="J103" s="68"/>
      <c r="K103" s="68"/>
      <c r="L103" s="68"/>
      <c r="M103" s="68"/>
      <c r="N103" s="68"/>
      <c r="O103" s="68"/>
      <c r="P103" s="68"/>
      <c r="Q103" s="68"/>
      <c r="R103" s="68"/>
      <c r="S103" s="68"/>
      <c r="T103" s="68"/>
      <c r="U103" s="68"/>
      <c r="V103" s="68"/>
      <c r="W103" s="68"/>
      <c r="X103" s="68"/>
    </row>
    <row r="104" spans="1:24" x14ac:dyDescent="0.15">
      <c r="A104" s="68">
        <f>SUBTOTAL(2,$B$3:$B104)</f>
        <v>101</v>
      </c>
      <c r="B104" s="68">
        <v>101</v>
      </c>
      <c r="C104" s="299"/>
      <c r="D104" s="299"/>
      <c r="E104" s="310"/>
      <c r="F104" s="68"/>
      <c r="G104" s="68"/>
      <c r="H104" s="68"/>
      <c r="I104" s="68"/>
      <c r="J104" s="68"/>
      <c r="K104" s="68"/>
      <c r="L104" s="68"/>
      <c r="M104" s="68"/>
      <c r="N104" s="68"/>
      <c r="O104" s="68"/>
      <c r="P104" s="68"/>
      <c r="Q104" s="68"/>
      <c r="R104" s="68"/>
      <c r="S104" s="68"/>
      <c r="T104" s="68"/>
      <c r="U104" s="68"/>
      <c r="V104" s="68"/>
      <c r="W104" s="68"/>
      <c r="X104" s="68"/>
    </row>
    <row r="105" spans="1:24" x14ac:dyDescent="0.15">
      <c r="A105" s="68">
        <f>SUBTOTAL(2,$B$3:$B105)</f>
        <v>102</v>
      </c>
      <c r="B105" s="68">
        <v>102</v>
      </c>
      <c r="C105" s="299"/>
      <c r="D105" s="299"/>
      <c r="E105" s="310"/>
      <c r="F105" s="68"/>
      <c r="G105" s="68"/>
      <c r="H105" s="68"/>
      <c r="I105" s="68"/>
      <c r="J105" s="68"/>
      <c r="K105" s="68"/>
      <c r="L105" s="68"/>
      <c r="M105" s="68"/>
      <c r="N105" s="68"/>
      <c r="O105" s="68"/>
      <c r="P105" s="68"/>
      <c r="Q105" s="68"/>
      <c r="R105" s="68"/>
      <c r="S105" s="68"/>
      <c r="T105" s="68"/>
      <c r="U105" s="68"/>
      <c r="V105" s="68"/>
      <c r="W105" s="68"/>
      <c r="X105" s="68"/>
    </row>
    <row r="106" spans="1:24" x14ac:dyDescent="0.15">
      <c r="A106" s="68">
        <f>SUBTOTAL(2,$B$3:$B106)</f>
        <v>103</v>
      </c>
      <c r="B106" s="68">
        <v>103</v>
      </c>
      <c r="C106" s="299"/>
      <c r="D106" s="299"/>
      <c r="E106" s="310"/>
      <c r="F106" s="68"/>
      <c r="G106" s="68"/>
      <c r="H106" s="68"/>
      <c r="I106" s="68"/>
      <c r="J106" s="68"/>
      <c r="K106" s="68"/>
      <c r="L106" s="68"/>
      <c r="M106" s="68"/>
      <c r="N106" s="68"/>
      <c r="O106" s="68"/>
      <c r="P106" s="68"/>
      <c r="Q106" s="68"/>
      <c r="R106" s="68"/>
      <c r="S106" s="68"/>
      <c r="T106" s="68"/>
      <c r="U106" s="68"/>
      <c r="V106" s="68"/>
      <c r="W106" s="68"/>
      <c r="X106" s="68"/>
    </row>
    <row r="107" spans="1:24" x14ac:dyDescent="0.15">
      <c r="A107" s="68">
        <f>SUBTOTAL(2,$B$3:$B107)</f>
        <v>104</v>
      </c>
      <c r="B107" s="68">
        <v>104</v>
      </c>
      <c r="C107" s="299"/>
      <c r="D107" s="299"/>
      <c r="E107" s="310"/>
      <c r="F107" s="68"/>
      <c r="G107" s="68"/>
      <c r="H107" s="68"/>
      <c r="I107" s="68"/>
      <c r="J107" s="68"/>
      <c r="K107" s="68"/>
      <c r="L107" s="68"/>
      <c r="M107" s="68"/>
      <c r="N107" s="68"/>
      <c r="O107" s="68"/>
      <c r="P107" s="68"/>
      <c r="Q107" s="68"/>
      <c r="R107" s="68"/>
      <c r="S107" s="68"/>
      <c r="T107" s="68"/>
      <c r="U107" s="68"/>
      <c r="V107" s="68"/>
      <c r="W107" s="68"/>
      <c r="X107" s="68"/>
    </row>
    <row r="108" spans="1:24" x14ac:dyDescent="0.15">
      <c r="A108" s="68">
        <f>SUBTOTAL(2,$B$3:$B108)</f>
        <v>105</v>
      </c>
      <c r="B108" s="68">
        <v>105</v>
      </c>
      <c r="C108" s="299"/>
      <c r="D108" s="299"/>
      <c r="E108" s="310"/>
      <c r="F108" s="68"/>
      <c r="G108" s="68"/>
      <c r="H108" s="68"/>
      <c r="I108" s="68"/>
      <c r="J108" s="68"/>
      <c r="K108" s="68"/>
      <c r="L108" s="68"/>
      <c r="M108" s="68"/>
      <c r="N108" s="68"/>
      <c r="O108" s="68"/>
      <c r="P108" s="68"/>
      <c r="Q108" s="68"/>
      <c r="R108" s="68"/>
      <c r="S108" s="68"/>
      <c r="T108" s="68"/>
      <c r="U108" s="68"/>
      <c r="V108" s="68"/>
      <c r="W108" s="68"/>
      <c r="X108" s="68"/>
    </row>
    <row r="109" spans="1:24" x14ac:dyDescent="0.15">
      <c r="A109" s="68">
        <f>SUBTOTAL(2,$B$3:$B109)</f>
        <v>106</v>
      </c>
      <c r="B109" s="68">
        <v>106</v>
      </c>
      <c r="C109" s="299"/>
      <c r="D109" s="299"/>
      <c r="E109" s="310"/>
      <c r="F109" s="68"/>
      <c r="G109" s="68"/>
      <c r="H109" s="68"/>
      <c r="I109" s="68"/>
      <c r="J109" s="68"/>
      <c r="K109" s="68"/>
      <c r="L109" s="68"/>
      <c r="M109" s="68"/>
      <c r="N109" s="68"/>
      <c r="O109" s="68"/>
      <c r="P109" s="68"/>
      <c r="Q109" s="68"/>
      <c r="R109" s="68"/>
      <c r="S109" s="68"/>
      <c r="T109" s="68"/>
      <c r="U109" s="68"/>
      <c r="V109" s="68"/>
      <c r="W109" s="68"/>
      <c r="X109" s="68"/>
    </row>
    <row r="110" spans="1:24" x14ac:dyDescent="0.15">
      <c r="A110" s="68">
        <f>SUBTOTAL(2,$B$3:$B110)</f>
        <v>107</v>
      </c>
      <c r="B110" s="68">
        <v>107</v>
      </c>
      <c r="C110" s="299"/>
      <c r="D110" s="299"/>
      <c r="E110" s="310"/>
      <c r="F110" s="68"/>
      <c r="G110" s="68"/>
      <c r="H110" s="68"/>
      <c r="I110" s="68"/>
      <c r="J110" s="68"/>
      <c r="K110" s="68"/>
      <c r="L110" s="68"/>
      <c r="M110" s="68"/>
      <c r="N110" s="68"/>
      <c r="O110" s="68"/>
      <c r="P110" s="68"/>
      <c r="Q110" s="68"/>
      <c r="R110" s="68"/>
      <c r="S110" s="68"/>
      <c r="T110" s="68"/>
      <c r="U110" s="68"/>
      <c r="V110" s="68"/>
      <c r="W110" s="68"/>
      <c r="X110" s="68"/>
    </row>
    <row r="111" spans="1:24" x14ac:dyDescent="0.15">
      <c r="A111" s="68">
        <f>SUBTOTAL(2,$B$3:$B111)</f>
        <v>108</v>
      </c>
      <c r="B111" s="68">
        <v>108</v>
      </c>
      <c r="C111" s="299"/>
      <c r="D111" s="299"/>
      <c r="E111" s="310"/>
      <c r="F111" s="68"/>
      <c r="G111" s="68"/>
      <c r="H111" s="68"/>
      <c r="I111" s="68"/>
      <c r="J111" s="68"/>
      <c r="K111" s="68"/>
      <c r="L111" s="68"/>
      <c r="M111" s="68"/>
      <c r="N111" s="68"/>
      <c r="O111" s="68"/>
      <c r="P111" s="68"/>
      <c r="Q111" s="68"/>
      <c r="R111" s="68"/>
      <c r="S111" s="68"/>
      <c r="T111" s="68"/>
      <c r="U111" s="68"/>
      <c r="V111" s="68"/>
      <c r="W111" s="68"/>
      <c r="X111" s="68"/>
    </row>
    <row r="112" spans="1:24" x14ac:dyDescent="0.15">
      <c r="A112" s="68">
        <f>SUBTOTAL(2,$B$3:$B112)</f>
        <v>109</v>
      </c>
      <c r="B112" s="68">
        <v>109</v>
      </c>
      <c r="C112" s="299"/>
      <c r="D112" s="299"/>
      <c r="E112" s="310"/>
      <c r="F112" s="68"/>
      <c r="G112" s="68"/>
      <c r="H112" s="68"/>
      <c r="I112" s="68"/>
      <c r="J112" s="68"/>
      <c r="K112" s="68"/>
      <c r="L112" s="68"/>
      <c r="M112" s="68"/>
      <c r="N112" s="68"/>
      <c r="O112" s="68"/>
      <c r="P112" s="68"/>
      <c r="Q112" s="68"/>
      <c r="R112" s="68"/>
      <c r="S112" s="68"/>
      <c r="T112" s="68"/>
      <c r="U112" s="68"/>
      <c r="V112" s="68"/>
      <c r="W112" s="68"/>
      <c r="X112" s="68"/>
    </row>
    <row r="113" spans="1:24" x14ac:dyDescent="0.15">
      <c r="A113" s="68">
        <f>SUBTOTAL(2,$B$3:$B113)</f>
        <v>110</v>
      </c>
      <c r="B113" s="68">
        <v>110</v>
      </c>
      <c r="C113" s="299"/>
      <c r="D113" s="299"/>
      <c r="E113" s="310"/>
      <c r="F113" s="68"/>
      <c r="G113" s="68"/>
      <c r="H113" s="68"/>
      <c r="I113" s="68"/>
      <c r="J113" s="68"/>
      <c r="K113" s="68"/>
      <c r="L113" s="68"/>
      <c r="M113" s="68"/>
      <c r="N113" s="68"/>
      <c r="O113" s="68"/>
      <c r="P113" s="68"/>
      <c r="Q113" s="68"/>
      <c r="R113" s="68"/>
      <c r="S113" s="68"/>
      <c r="T113" s="68"/>
      <c r="U113" s="68"/>
      <c r="V113" s="68"/>
      <c r="W113" s="68"/>
      <c r="X113" s="68"/>
    </row>
    <row r="114" spans="1:24" x14ac:dyDescent="0.15">
      <c r="A114" s="68">
        <f>SUBTOTAL(2,$B$3:$B114)</f>
        <v>111</v>
      </c>
      <c r="B114" s="68">
        <v>111</v>
      </c>
      <c r="C114" s="299"/>
      <c r="D114" s="299"/>
      <c r="E114" s="310"/>
      <c r="F114" s="68"/>
      <c r="G114" s="68"/>
      <c r="H114" s="68"/>
      <c r="I114" s="68"/>
      <c r="J114" s="68"/>
      <c r="K114" s="68"/>
      <c r="L114" s="68"/>
      <c r="M114" s="68"/>
      <c r="N114" s="68"/>
      <c r="O114" s="68"/>
      <c r="P114" s="68"/>
      <c r="Q114" s="68"/>
      <c r="R114" s="68"/>
      <c r="S114" s="68"/>
      <c r="T114" s="68"/>
      <c r="U114" s="68"/>
      <c r="V114" s="68"/>
      <c r="W114" s="68"/>
      <c r="X114" s="68"/>
    </row>
    <row r="115" spans="1:24" x14ac:dyDescent="0.15">
      <c r="A115" s="68">
        <f>SUBTOTAL(2,$B$3:$B115)</f>
        <v>112</v>
      </c>
      <c r="B115" s="68">
        <v>112</v>
      </c>
      <c r="C115" s="299"/>
      <c r="D115" s="299"/>
      <c r="E115" s="310"/>
      <c r="F115" s="68"/>
      <c r="G115" s="68"/>
      <c r="H115" s="68"/>
      <c r="I115" s="68"/>
      <c r="J115" s="68"/>
      <c r="K115" s="68"/>
      <c r="L115" s="68"/>
      <c r="M115" s="68"/>
      <c r="N115" s="68"/>
      <c r="O115" s="68"/>
      <c r="P115" s="68"/>
      <c r="Q115" s="68"/>
      <c r="R115" s="68"/>
      <c r="S115" s="68"/>
      <c r="T115" s="68"/>
      <c r="U115" s="68"/>
      <c r="V115" s="68"/>
      <c r="W115" s="68"/>
      <c r="X115" s="68"/>
    </row>
    <row r="116" spans="1:24" x14ac:dyDescent="0.15">
      <c r="A116" s="68">
        <f>SUBTOTAL(2,$B$3:$B116)</f>
        <v>113</v>
      </c>
      <c r="B116" s="68">
        <v>113</v>
      </c>
      <c r="C116" s="299"/>
      <c r="D116" s="299"/>
      <c r="E116" s="310"/>
      <c r="F116" s="68"/>
      <c r="G116" s="68"/>
      <c r="H116" s="68"/>
      <c r="I116" s="68"/>
      <c r="J116" s="68"/>
      <c r="K116" s="68"/>
      <c r="L116" s="68"/>
      <c r="M116" s="68"/>
      <c r="N116" s="68"/>
      <c r="O116" s="68"/>
      <c r="P116" s="68"/>
      <c r="Q116" s="68"/>
      <c r="R116" s="68"/>
      <c r="S116" s="68"/>
      <c r="T116" s="68"/>
      <c r="U116" s="68"/>
      <c r="V116" s="68"/>
      <c r="W116" s="68"/>
      <c r="X116" s="68"/>
    </row>
    <row r="117" spans="1:24" x14ac:dyDescent="0.15">
      <c r="A117" s="68">
        <f>SUBTOTAL(2,$B$3:$B117)</f>
        <v>114</v>
      </c>
      <c r="B117" s="68">
        <v>114</v>
      </c>
      <c r="C117" s="299"/>
      <c r="D117" s="299"/>
      <c r="E117" s="310"/>
      <c r="F117" s="68"/>
      <c r="G117" s="68"/>
      <c r="H117" s="68"/>
      <c r="I117" s="68"/>
      <c r="J117" s="68"/>
      <c r="K117" s="68"/>
      <c r="L117" s="68"/>
      <c r="M117" s="68"/>
      <c r="N117" s="68"/>
      <c r="O117" s="68"/>
      <c r="P117" s="68"/>
      <c r="Q117" s="68"/>
      <c r="R117" s="68"/>
      <c r="S117" s="68"/>
      <c r="T117" s="68"/>
      <c r="U117" s="68"/>
      <c r="V117" s="68"/>
      <c r="W117" s="68"/>
      <c r="X117" s="68"/>
    </row>
    <row r="118" spans="1:24" x14ac:dyDescent="0.15">
      <c r="A118" s="68">
        <f>SUBTOTAL(2,$B$3:$B118)</f>
        <v>115</v>
      </c>
      <c r="B118" s="68">
        <v>115</v>
      </c>
      <c r="C118" s="299"/>
      <c r="D118" s="299"/>
      <c r="E118" s="310"/>
      <c r="F118" s="68"/>
      <c r="G118" s="68"/>
      <c r="H118" s="68"/>
      <c r="I118" s="68"/>
      <c r="J118" s="68"/>
      <c r="K118" s="68"/>
      <c r="L118" s="68"/>
      <c r="M118" s="68"/>
      <c r="N118" s="68"/>
      <c r="O118" s="68"/>
      <c r="P118" s="68"/>
      <c r="Q118" s="68"/>
      <c r="R118" s="68"/>
      <c r="S118" s="68"/>
      <c r="T118" s="68"/>
      <c r="U118" s="68"/>
      <c r="V118" s="68"/>
      <c r="W118" s="68"/>
      <c r="X118" s="68"/>
    </row>
    <row r="119" spans="1:24" x14ac:dyDescent="0.15">
      <c r="A119" s="68">
        <f>SUBTOTAL(2,$B$3:$B119)</f>
        <v>116</v>
      </c>
      <c r="B119" s="68">
        <v>116</v>
      </c>
      <c r="C119" s="299"/>
      <c r="D119" s="299"/>
      <c r="E119" s="310"/>
      <c r="F119" s="68"/>
      <c r="G119" s="68"/>
      <c r="H119" s="68"/>
      <c r="I119" s="68"/>
      <c r="J119" s="68"/>
      <c r="K119" s="68"/>
      <c r="L119" s="68"/>
      <c r="M119" s="68"/>
      <c r="N119" s="68"/>
      <c r="O119" s="68"/>
      <c r="P119" s="68"/>
      <c r="Q119" s="68"/>
      <c r="R119" s="68"/>
      <c r="S119" s="68"/>
      <c r="T119" s="68"/>
      <c r="U119" s="68"/>
      <c r="V119" s="68"/>
      <c r="W119" s="68"/>
      <c r="X119" s="68"/>
    </row>
    <row r="120" spans="1:24" x14ac:dyDescent="0.15">
      <c r="A120" s="68">
        <f>SUBTOTAL(2,$B$3:$B120)</f>
        <v>117</v>
      </c>
      <c r="B120" s="68">
        <v>117</v>
      </c>
      <c r="C120" s="299"/>
      <c r="D120" s="299"/>
      <c r="E120" s="310"/>
      <c r="F120" s="68"/>
      <c r="G120" s="68"/>
      <c r="H120" s="68"/>
      <c r="I120" s="68"/>
      <c r="J120" s="68"/>
      <c r="K120" s="68"/>
      <c r="L120" s="68"/>
      <c r="M120" s="68"/>
      <c r="N120" s="68"/>
      <c r="O120" s="68"/>
      <c r="P120" s="68"/>
      <c r="Q120" s="68"/>
      <c r="R120" s="68"/>
      <c r="S120" s="68"/>
      <c r="T120" s="68"/>
      <c r="U120" s="68"/>
      <c r="V120" s="68"/>
      <c r="W120" s="68"/>
      <c r="X120" s="68"/>
    </row>
    <row r="121" spans="1:24" x14ac:dyDescent="0.15">
      <c r="A121" s="68">
        <f>SUBTOTAL(2,$B$3:$B121)</f>
        <v>118</v>
      </c>
      <c r="B121" s="68">
        <v>118</v>
      </c>
      <c r="C121" s="299"/>
      <c r="D121" s="299"/>
      <c r="E121" s="310"/>
      <c r="F121" s="68"/>
      <c r="G121" s="68"/>
      <c r="H121" s="68"/>
      <c r="I121" s="68"/>
      <c r="J121" s="68"/>
      <c r="K121" s="68"/>
      <c r="L121" s="68"/>
      <c r="M121" s="68"/>
      <c r="N121" s="68"/>
      <c r="O121" s="68"/>
      <c r="P121" s="68"/>
      <c r="Q121" s="68"/>
      <c r="R121" s="68"/>
      <c r="S121" s="68"/>
      <c r="T121" s="68"/>
      <c r="U121" s="68"/>
      <c r="V121" s="68"/>
      <c r="W121" s="68"/>
      <c r="X121" s="68"/>
    </row>
    <row r="122" spans="1:24" x14ac:dyDescent="0.15">
      <c r="A122" s="68">
        <f>SUBTOTAL(2,$B$3:$B122)</f>
        <v>119</v>
      </c>
      <c r="B122" s="68">
        <v>119</v>
      </c>
      <c r="C122" s="299"/>
      <c r="D122" s="299"/>
      <c r="E122" s="310"/>
      <c r="F122" s="68"/>
      <c r="G122" s="68"/>
      <c r="H122" s="68"/>
      <c r="I122" s="68"/>
      <c r="J122" s="68"/>
      <c r="K122" s="68"/>
      <c r="L122" s="68"/>
      <c r="M122" s="68"/>
      <c r="N122" s="68"/>
      <c r="O122" s="68"/>
      <c r="P122" s="68"/>
      <c r="Q122" s="68"/>
      <c r="R122" s="68"/>
      <c r="S122" s="68"/>
      <c r="T122" s="68"/>
      <c r="U122" s="68"/>
      <c r="V122" s="68"/>
      <c r="W122" s="68"/>
      <c r="X122" s="68"/>
    </row>
    <row r="123" spans="1:24" x14ac:dyDescent="0.15">
      <c r="A123" s="68">
        <f>SUBTOTAL(2,$B$3:$B123)</f>
        <v>120</v>
      </c>
      <c r="B123" s="68">
        <v>120</v>
      </c>
      <c r="C123" s="299"/>
      <c r="D123" s="299"/>
      <c r="E123" s="310"/>
      <c r="F123" s="68"/>
      <c r="G123" s="68"/>
      <c r="H123" s="68"/>
      <c r="I123" s="68"/>
      <c r="J123" s="68"/>
      <c r="K123" s="68"/>
      <c r="L123" s="68"/>
      <c r="M123" s="68"/>
      <c r="N123" s="68"/>
      <c r="O123" s="68"/>
      <c r="P123" s="68"/>
      <c r="Q123" s="68"/>
      <c r="R123" s="68"/>
      <c r="S123" s="68"/>
      <c r="T123" s="68"/>
      <c r="U123" s="68"/>
      <c r="V123" s="68"/>
      <c r="W123" s="68"/>
      <c r="X123" s="68"/>
    </row>
    <row r="124" spans="1:24" x14ac:dyDescent="0.15">
      <c r="A124" s="68">
        <f>SUBTOTAL(2,$B$3:$B124)</f>
        <v>121</v>
      </c>
      <c r="B124" s="68">
        <v>121</v>
      </c>
      <c r="C124" s="299"/>
      <c r="D124" s="299"/>
      <c r="E124" s="310"/>
      <c r="F124" s="68"/>
      <c r="G124" s="68"/>
      <c r="H124" s="68"/>
      <c r="I124" s="68"/>
      <c r="J124" s="68"/>
      <c r="K124" s="68"/>
      <c r="L124" s="68"/>
      <c r="M124" s="68"/>
      <c r="N124" s="68"/>
      <c r="O124" s="68"/>
      <c r="P124" s="68"/>
      <c r="Q124" s="68"/>
      <c r="R124" s="68"/>
      <c r="S124" s="68"/>
      <c r="T124" s="68"/>
      <c r="U124" s="68"/>
      <c r="V124" s="68"/>
      <c r="W124" s="68"/>
      <c r="X124" s="68"/>
    </row>
    <row r="125" spans="1:24" x14ac:dyDescent="0.15">
      <c r="A125" s="68">
        <f>SUBTOTAL(2,$B$3:$B125)</f>
        <v>122</v>
      </c>
      <c r="B125" s="68">
        <v>122</v>
      </c>
      <c r="C125" s="299"/>
      <c r="D125" s="299"/>
      <c r="E125" s="310"/>
      <c r="F125" s="68"/>
      <c r="G125" s="68"/>
      <c r="H125" s="68"/>
      <c r="I125" s="68"/>
      <c r="J125" s="68"/>
      <c r="K125" s="68"/>
      <c r="L125" s="68"/>
      <c r="M125" s="68"/>
      <c r="N125" s="68"/>
      <c r="O125" s="68"/>
      <c r="P125" s="68"/>
      <c r="Q125" s="68"/>
      <c r="R125" s="68"/>
      <c r="S125" s="68"/>
      <c r="T125" s="68"/>
      <c r="U125" s="68"/>
      <c r="V125" s="68"/>
      <c r="W125" s="68"/>
      <c r="X125" s="68"/>
    </row>
    <row r="126" spans="1:24" x14ac:dyDescent="0.15">
      <c r="A126" s="68">
        <f>SUBTOTAL(2,$B$3:$B126)</f>
        <v>123</v>
      </c>
      <c r="B126" s="68">
        <v>123</v>
      </c>
      <c r="C126" s="299"/>
      <c r="D126" s="299"/>
      <c r="E126" s="310"/>
      <c r="F126" s="68"/>
      <c r="G126" s="68"/>
      <c r="H126" s="68"/>
      <c r="I126" s="68"/>
      <c r="J126" s="68"/>
      <c r="K126" s="68"/>
      <c r="L126" s="68"/>
      <c r="M126" s="68"/>
      <c r="N126" s="68"/>
      <c r="O126" s="68"/>
      <c r="P126" s="68"/>
      <c r="Q126" s="68"/>
      <c r="R126" s="68"/>
      <c r="S126" s="68"/>
      <c r="T126" s="68"/>
      <c r="U126" s="68"/>
      <c r="V126" s="68"/>
      <c r="W126" s="68"/>
      <c r="X126" s="68"/>
    </row>
    <row r="127" spans="1:24" x14ac:dyDescent="0.15">
      <c r="A127" s="68">
        <f>SUBTOTAL(2,$B$3:$B127)</f>
        <v>124</v>
      </c>
      <c r="B127" s="68">
        <v>124</v>
      </c>
      <c r="C127" s="299"/>
      <c r="D127" s="299"/>
      <c r="E127" s="310"/>
      <c r="F127" s="68"/>
      <c r="G127" s="68"/>
      <c r="H127" s="68"/>
      <c r="I127" s="68"/>
      <c r="J127" s="68"/>
      <c r="K127" s="68"/>
      <c r="L127" s="68"/>
      <c r="M127" s="68"/>
      <c r="N127" s="68"/>
      <c r="O127" s="68"/>
      <c r="P127" s="68"/>
      <c r="Q127" s="68"/>
      <c r="R127" s="68"/>
      <c r="S127" s="68"/>
      <c r="T127" s="68"/>
      <c r="U127" s="68"/>
      <c r="V127" s="68"/>
      <c r="W127" s="68"/>
      <c r="X127" s="68"/>
    </row>
    <row r="128" spans="1:24" x14ac:dyDescent="0.15">
      <c r="A128" s="68">
        <f>SUBTOTAL(2,$B$3:$B128)</f>
        <v>125</v>
      </c>
      <c r="B128" s="68">
        <v>125</v>
      </c>
      <c r="C128" s="299"/>
      <c r="D128" s="299"/>
      <c r="E128" s="310"/>
      <c r="F128" s="68"/>
      <c r="G128" s="68"/>
      <c r="H128" s="68"/>
      <c r="I128" s="68"/>
      <c r="J128" s="68"/>
      <c r="K128" s="68"/>
      <c r="L128" s="68"/>
      <c r="M128" s="68"/>
      <c r="N128" s="68"/>
      <c r="O128" s="68"/>
      <c r="P128" s="68"/>
      <c r="Q128" s="68"/>
      <c r="R128" s="68"/>
      <c r="S128" s="68"/>
      <c r="T128" s="68"/>
      <c r="U128" s="68"/>
      <c r="V128" s="68"/>
      <c r="W128" s="68"/>
      <c r="X128" s="68"/>
    </row>
    <row r="129" spans="1:24" x14ac:dyDescent="0.15">
      <c r="A129" s="68">
        <f>SUBTOTAL(2,$B$3:$B129)</f>
        <v>126</v>
      </c>
      <c r="B129" s="68">
        <v>126</v>
      </c>
      <c r="C129" s="299"/>
      <c r="D129" s="299"/>
      <c r="E129" s="310"/>
      <c r="F129" s="68"/>
      <c r="G129" s="68"/>
      <c r="H129" s="68"/>
      <c r="I129" s="68"/>
      <c r="J129" s="68"/>
      <c r="K129" s="68"/>
      <c r="L129" s="68"/>
      <c r="M129" s="68"/>
      <c r="N129" s="68"/>
      <c r="O129" s="68"/>
      <c r="P129" s="68"/>
      <c r="Q129" s="68"/>
      <c r="R129" s="68"/>
      <c r="S129" s="68"/>
      <c r="T129" s="68"/>
      <c r="U129" s="68"/>
      <c r="V129" s="68"/>
      <c r="W129" s="68"/>
      <c r="X129" s="68"/>
    </row>
    <row r="130" spans="1:24" x14ac:dyDescent="0.15">
      <c r="A130" s="68">
        <f>SUBTOTAL(2,$B$3:$B130)</f>
        <v>127</v>
      </c>
      <c r="B130" s="68">
        <v>127</v>
      </c>
      <c r="C130" s="299"/>
      <c r="D130" s="299"/>
      <c r="E130" s="310"/>
      <c r="F130" s="68"/>
      <c r="G130" s="68"/>
      <c r="H130" s="68"/>
      <c r="I130" s="68"/>
      <c r="J130" s="68"/>
      <c r="K130" s="68"/>
      <c r="L130" s="68"/>
      <c r="M130" s="68"/>
      <c r="N130" s="68"/>
      <c r="O130" s="68"/>
      <c r="P130" s="68"/>
      <c r="Q130" s="68"/>
      <c r="R130" s="68"/>
      <c r="S130" s="68"/>
      <c r="T130" s="68"/>
      <c r="U130" s="68"/>
      <c r="V130" s="68"/>
      <c r="W130" s="68"/>
      <c r="X130" s="68"/>
    </row>
    <row r="131" spans="1:24" x14ac:dyDescent="0.15">
      <c r="A131" s="68">
        <f>SUBTOTAL(2,$B$3:$B131)</f>
        <v>128</v>
      </c>
      <c r="B131" s="68">
        <v>128</v>
      </c>
      <c r="C131" s="299"/>
      <c r="D131" s="299"/>
      <c r="E131" s="310"/>
      <c r="F131" s="68"/>
      <c r="G131" s="68"/>
      <c r="H131" s="68"/>
      <c r="I131" s="68"/>
      <c r="J131" s="68"/>
      <c r="K131" s="68"/>
      <c r="L131" s="68"/>
      <c r="M131" s="68"/>
      <c r="N131" s="68"/>
      <c r="O131" s="68"/>
      <c r="P131" s="68"/>
      <c r="Q131" s="68"/>
      <c r="R131" s="68"/>
      <c r="S131" s="68"/>
      <c r="T131" s="68"/>
      <c r="U131" s="68"/>
      <c r="V131" s="68"/>
      <c r="W131" s="68"/>
      <c r="X131" s="68"/>
    </row>
    <row r="132" spans="1:24" x14ac:dyDescent="0.15">
      <c r="A132" s="68">
        <f>SUBTOTAL(2,$B$3:$B132)</f>
        <v>129</v>
      </c>
      <c r="B132" s="68">
        <v>129</v>
      </c>
      <c r="C132" s="299"/>
      <c r="D132" s="299"/>
      <c r="E132" s="310"/>
      <c r="F132" s="68"/>
      <c r="G132" s="68"/>
      <c r="H132" s="68"/>
      <c r="I132" s="68"/>
      <c r="J132" s="68"/>
      <c r="K132" s="68"/>
      <c r="L132" s="68"/>
      <c r="M132" s="68"/>
      <c r="N132" s="68"/>
      <c r="O132" s="68"/>
      <c r="P132" s="68"/>
      <c r="Q132" s="68"/>
      <c r="R132" s="68"/>
      <c r="S132" s="68"/>
      <c r="T132" s="68"/>
      <c r="U132" s="68"/>
      <c r="V132" s="68"/>
      <c r="W132" s="68"/>
      <c r="X132" s="68"/>
    </row>
    <row r="133" spans="1:24" x14ac:dyDescent="0.15">
      <c r="A133" s="68">
        <f>SUBTOTAL(2,$B$3:$B133)</f>
        <v>130</v>
      </c>
      <c r="B133" s="68">
        <v>130</v>
      </c>
      <c r="C133" s="299"/>
      <c r="D133" s="299"/>
      <c r="E133" s="310"/>
      <c r="F133" s="68"/>
      <c r="G133" s="68"/>
      <c r="H133" s="68"/>
      <c r="I133" s="68"/>
      <c r="J133" s="68"/>
      <c r="K133" s="68"/>
      <c r="L133" s="68"/>
      <c r="M133" s="68"/>
      <c r="N133" s="68"/>
      <c r="O133" s="68"/>
      <c r="P133" s="68"/>
      <c r="Q133" s="68"/>
      <c r="R133" s="68"/>
      <c r="S133" s="68"/>
      <c r="T133" s="68"/>
      <c r="U133" s="68"/>
      <c r="V133" s="68"/>
      <c r="W133" s="68"/>
      <c r="X133" s="68"/>
    </row>
    <row r="134" spans="1:24" x14ac:dyDescent="0.15">
      <c r="A134" s="68">
        <f>SUBTOTAL(2,$B$3:$B134)</f>
        <v>131</v>
      </c>
      <c r="B134" s="68">
        <v>131</v>
      </c>
      <c r="C134" s="299"/>
      <c r="D134" s="299"/>
      <c r="E134" s="310"/>
      <c r="F134" s="68"/>
      <c r="G134" s="68"/>
      <c r="H134" s="68"/>
      <c r="I134" s="68"/>
      <c r="J134" s="68"/>
      <c r="K134" s="68"/>
      <c r="L134" s="68"/>
      <c r="M134" s="68"/>
      <c r="N134" s="68"/>
      <c r="O134" s="68"/>
      <c r="P134" s="68"/>
      <c r="Q134" s="68"/>
      <c r="R134" s="68"/>
      <c r="S134" s="68"/>
      <c r="T134" s="68"/>
      <c r="U134" s="68"/>
      <c r="V134" s="68"/>
      <c r="W134" s="68"/>
      <c r="X134" s="68"/>
    </row>
    <row r="135" spans="1:24" x14ac:dyDescent="0.15">
      <c r="A135" s="68"/>
      <c r="B135" s="68"/>
      <c r="C135" s="299"/>
      <c r="D135" s="299"/>
      <c r="E135" s="68"/>
      <c r="F135" s="68"/>
      <c r="G135" s="68"/>
      <c r="H135" s="68"/>
      <c r="I135" s="68"/>
      <c r="J135" s="68"/>
      <c r="K135" s="68"/>
      <c r="L135" s="68"/>
      <c r="M135" s="68"/>
      <c r="N135" s="68"/>
      <c r="O135" s="68"/>
      <c r="P135" s="68"/>
      <c r="Q135" s="68"/>
      <c r="R135" s="68"/>
      <c r="S135" s="68"/>
      <c r="T135" s="68"/>
      <c r="U135" s="68"/>
      <c r="V135" s="68"/>
      <c r="W135" s="68"/>
      <c r="X135" s="68"/>
    </row>
    <row r="136" spans="1:24" x14ac:dyDescent="0.15">
      <c r="A136" s="68"/>
      <c r="B136" s="68" t="s">
        <v>161</v>
      </c>
      <c r="C136" s="299"/>
      <c r="D136" s="299"/>
      <c r="E136" s="68"/>
      <c r="F136" s="302">
        <f>SUBTOTAL(3,F4:F134)</f>
        <v>1</v>
      </c>
      <c r="G136" s="68" t="s">
        <v>325</v>
      </c>
      <c r="H136" s="68"/>
      <c r="I136" s="68"/>
      <c r="J136" s="68"/>
      <c r="K136" s="68"/>
      <c r="L136" s="68"/>
      <c r="M136" s="68"/>
      <c r="N136" s="68"/>
      <c r="O136" s="68"/>
      <c r="P136" s="68"/>
      <c r="Q136" s="68"/>
      <c r="R136" s="68"/>
      <c r="S136" s="68"/>
      <c r="T136" s="68"/>
      <c r="U136" s="68"/>
      <c r="V136" s="68"/>
      <c r="W136" s="68"/>
      <c r="X136" s="68"/>
    </row>
    <row r="139" spans="1:24" ht="14.25" thickBot="1" x14ac:dyDescent="0.2">
      <c r="C139" s="305" t="s">
        <v>3</v>
      </c>
      <c r="D139" s="305" t="s">
        <v>3673</v>
      </c>
      <c r="E139" s="306" t="s">
        <v>3674</v>
      </c>
      <c r="F139" s="306" t="s">
        <v>3675</v>
      </c>
    </row>
    <row r="140" spans="1:24" ht="14.25" thickTop="1" x14ac:dyDescent="0.15">
      <c r="C140" s="303">
        <v>4</v>
      </c>
      <c r="D140" s="303">
        <f>COUNTIF($C$4:$C$134,$C140)</f>
        <v>0</v>
      </c>
      <c r="E140" s="304">
        <f>COUNTIFS($C$4:$C$134,$C140,$W$4:$W$134,"放獣")</f>
        <v>0</v>
      </c>
      <c r="F140" s="304">
        <f>COUNTIFS($C$4:$C$134,$C140,$V$4:$V$134,"錯誤")</f>
        <v>0</v>
      </c>
    </row>
    <row r="141" spans="1:24" x14ac:dyDescent="0.15">
      <c r="C141" s="299">
        <v>5</v>
      </c>
      <c r="D141" s="303">
        <f t="shared" ref="D141:D151" si="0">COUNTIF($C$4:$C$134,$C141)</f>
        <v>0</v>
      </c>
      <c r="E141" s="304">
        <f t="shared" ref="E141:E151" si="1">COUNTIFS($C$4:$C$134,$C141,$W$4:$W$134,"放獣")</f>
        <v>0</v>
      </c>
      <c r="F141" s="304">
        <f t="shared" ref="F141:F151" si="2">COUNTIFS($C$4:$C$134,$C141,$V$4:$V$134,"錯誤")</f>
        <v>0</v>
      </c>
    </row>
    <row r="142" spans="1:24" x14ac:dyDescent="0.15">
      <c r="C142" s="299">
        <v>6</v>
      </c>
      <c r="D142" s="303">
        <f t="shared" si="0"/>
        <v>0</v>
      </c>
      <c r="E142" s="304">
        <f t="shared" si="1"/>
        <v>0</v>
      </c>
      <c r="F142" s="304">
        <f t="shared" si="2"/>
        <v>0</v>
      </c>
    </row>
    <row r="143" spans="1:24" x14ac:dyDescent="0.15">
      <c r="C143" s="299">
        <v>7</v>
      </c>
      <c r="D143" s="303">
        <f t="shared" si="0"/>
        <v>1</v>
      </c>
      <c r="E143" s="304">
        <f t="shared" si="1"/>
        <v>0</v>
      </c>
      <c r="F143" s="304">
        <f t="shared" si="2"/>
        <v>0</v>
      </c>
    </row>
    <row r="144" spans="1:24" x14ac:dyDescent="0.15">
      <c r="C144" s="299">
        <v>8</v>
      </c>
      <c r="D144" s="303">
        <f t="shared" si="0"/>
        <v>0</v>
      </c>
      <c r="E144" s="304">
        <f t="shared" si="1"/>
        <v>0</v>
      </c>
      <c r="F144" s="304">
        <f t="shared" si="2"/>
        <v>0</v>
      </c>
      <c r="K144" s="68">
        <v>4</v>
      </c>
      <c r="L144" s="68">
        <v>5</v>
      </c>
      <c r="M144" s="68">
        <v>6</v>
      </c>
      <c r="N144" s="68">
        <v>7</v>
      </c>
      <c r="O144" s="68">
        <v>8</v>
      </c>
      <c r="P144" s="68">
        <v>9</v>
      </c>
      <c r="Q144" s="68">
        <v>10</v>
      </c>
      <c r="R144" s="68">
        <v>11</v>
      </c>
      <c r="S144" s="68">
        <v>12</v>
      </c>
      <c r="T144" s="68">
        <v>1</v>
      </c>
      <c r="U144" s="68">
        <v>2</v>
      </c>
      <c r="V144" s="68">
        <v>3</v>
      </c>
      <c r="W144" s="68" t="s">
        <v>146</v>
      </c>
    </row>
    <row r="145" spans="3:24" x14ac:dyDescent="0.15">
      <c r="C145" s="299">
        <v>9</v>
      </c>
      <c r="D145" s="303">
        <f t="shared" si="0"/>
        <v>0</v>
      </c>
      <c r="E145" s="304">
        <f t="shared" si="1"/>
        <v>0</v>
      </c>
      <c r="F145" s="304">
        <f t="shared" si="2"/>
        <v>0</v>
      </c>
      <c r="H145" s="68" t="s">
        <v>268</v>
      </c>
      <c r="I145" s="68">
        <f>COUNTIF($F$4:$F$134,$H145)</f>
        <v>0</v>
      </c>
      <c r="J145" s="301">
        <f>$I145/$I$152</f>
        <v>0</v>
      </c>
      <c r="K145" s="68">
        <f t="shared" ref="K145:K151" si="3">COUNTIFS($F$4:$F$134,$H145,$C$4:$C$134,K$144)</f>
        <v>0</v>
      </c>
      <c r="L145" s="68">
        <f t="shared" ref="L145:V145" si="4">COUNTIFS($F$4:$F$134,$H145,$C$4:$C$134,L$144)</f>
        <v>0</v>
      </c>
      <c r="M145" s="68">
        <f t="shared" si="4"/>
        <v>0</v>
      </c>
      <c r="N145" s="68">
        <f t="shared" si="4"/>
        <v>0</v>
      </c>
      <c r="O145" s="68">
        <f t="shared" si="4"/>
        <v>0</v>
      </c>
      <c r="P145" s="68">
        <f t="shared" si="4"/>
        <v>0</v>
      </c>
      <c r="Q145" s="68">
        <f t="shared" si="4"/>
        <v>0</v>
      </c>
      <c r="R145" s="68">
        <f t="shared" si="4"/>
        <v>0</v>
      </c>
      <c r="S145" s="68">
        <f t="shared" si="4"/>
        <v>0</v>
      </c>
      <c r="T145" s="68">
        <f t="shared" si="4"/>
        <v>0</v>
      </c>
      <c r="U145" s="68">
        <f t="shared" si="4"/>
        <v>0</v>
      </c>
      <c r="V145" s="68">
        <f t="shared" si="4"/>
        <v>0</v>
      </c>
      <c r="W145" s="68">
        <f>SUM(K145:V145)</f>
        <v>0</v>
      </c>
    </row>
    <row r="146" spans="3:24" x14ac:dyDescent="0.15">
      <c r="C146" s="299">
        <v>10</v>
      </c>
      <c r="D146" s="303">
        <f t="shared" si="0"/>
        <v>0</v>
      </c>
      <c r="E146" s="304">
        <f t="shared" si="1"/>
        <v>0</v>
      </c>
      <c r="F146" s="304">
        <f t="shared" si="2"/>
        <v>0</v>
      </c>
      <c r="H146" s="68" t="s">
        <v>137</v>
      </c>
      <c r="I146" s="68">
        <f t="shared" ref="I146:I151" si="5">COUNTIF($F$4:$F$134,$H146)</f>
        <v>1</v>
      </c>
      <c r="J146" s="301">
        <f t="shared" ref="J146:J151" si="6">$I146/$I$152</f>
        <v>1</v>
      </c>
      <c r="K146" s="68">
        <f t="shared" si="3"/>
        <v>0</v>
      </c>
      <c r="L146" s="68">
        <f t="shared" ref="L146:V151" si="7">COUNTIFS($F$4:$F$134,$H146,$C$4:$C$134,L$144)</f>
        <v>0</v>
      </c>
      <c r="M146" s="68">
        <f t="shared" si="7"/>
        <v>0</v>
      </c>
      <c r="N146" s="68">
        <f t="shared" si="7"/>
        <v>1</v>
      </c>
      <c r="O146" s="68">
        <f t="shared" si="7"/>
        <v>0</v>
      </c>
      <c r="P146" s="68">
        <f t="shared" si="7"/>
        <v>0</v>
      </c>
      <c r="Q146" s="68">
        <f t="shared" si="7"/>
        <v>0</v>
      </c>
      <c r="R146" s="68">
        <f t="shared" si="7"/>
        <v>0</v>
      </c>
      <c r="S146" s="68">
        <f t="shared" si="7"/>
        <v>0</v>
      </c>
      <c r="T146" s="68">
        <f t="shared" si="7"/>
        <v>0</v>
      </c>
      <c r="U146" s="68">
        <f t="shared" si="7"/>
        <v>0</v>
      </c>
      <c r="V146" s="68">
        <f t="shared" si="7"/>
        <v>0</v>
      </c>
      <c r="W146" s="68">
        <f t="shared" ref="W146:W151" si="8">SUM(K146:V146)</f>
        <v>1</v>
      </c>
    </row>
    <row r="147" spans="3:24" x14ac:dyDescent="0.15">
      <c r="C147" s="299">
        <v>11</v>
      </c>
      <c r="D147" s="303">
        <f t="shared" si="0"/>
        <v>0</v>
      </c>
      <c r="E147" s="304">
        <f t="shared" si="1"/>
        <v>0</v>
      </c>
      <c r="F147" s="304">
        <f t="shared" si="2"/>
        <v>0</v>
      </c>
      <c r="H147" s="68" t="s">
        <v>138</v>
      </c>
      <c r="I147" s="68">
        <f t="shared" si="5"/>
        <v>0</v>
      </c>
      <c r="J147" s="301">
        <f t="shared" si="6"/>
        <v>0</v>
      </c>
      <c r="K147" s="68">
        <f t="shared" si="3"/>
        <v>0</v>
      </c>
      <c r="L147" s="68">
        <f t="shared" si="7"/>
        <v>0</v>
      </c>
      <c r="M147" s="68">
        <f t="shared" si="7"/>
        <v>0</v>
      </c>
      <c r="N147" s="68">
        <f t="shared" si="7"/>
        <v>0</v>
      </c>
      <c r="O147" s="68">
        <f t="shared" si="7"/>
        <v>0</v>
      </c>
      <c r="P147" s="68">
        <f t="shared" si="7"/>
        <v>0</v>
      </c>
      <c r="Q147" s="68">
        <f t="shared" si="7"/>
        <v>0</v>
      </c>
      <c r="R147" s="68">
        <f t="shared" si="7"/>
        <v>0</v>
      </c>
      <c r="S147" s="68">
        <f t="shared" si="7"/>
        <v>0</v>
      </c>
      <c r="T147" s="68">
        <f t="shared" si="7"/>
        <v>0</v>
      </c>
      <c r="U147" s="68">
        <f t="shared" si="7"/>
        <v>0</v>
      </c>
      <c r="V147" s="68">
        <f t="shared" si="7"/>
        <v>0</v>
      </c>
      <c r="W147" s="68">
        <f t="shared" si="8"/>
        <v>0</v>
      </c>
    </row>
    <row r="148" spans="3:24" x14ac:dyDescent="0.15">
      <c r="C148" s="299">
        <v>12</v>
      </c>
      <c r="D148" s="303">
        <f t="shared" si="0"/>
        <v>0</v>
      </c>
      <c r="E148" s="304">
        <f t="shared" si="1"/>
        <v>0</v>
      </c>
      <c r="F148" s="304">
        <f t="shared" si="2"/>
        <v>0</v>
      </c>
      <c r="H148" s="68" t="s">
        <v>140</v>
      </c>
      <c r="I148" s="68">
        <f t="shared" si="5"/>
        <v>0</v>
      </c>
      <c r="J148" s="301">
        <f t="shared" si="6"/>
        <v>0</v>
      </c>
      <c r="K148" s="68">
        <f t="shared" si="3"/>
        <v>0</v>
      </c>
      <c r="L148" s="68">
        <f t="shared" si="7"/>
        <v>0</v>
      </c>
      <c r="M148" s="68">
        <f t="shared" si="7"/>
        <v>0</v>
      </c>
      <c r="N148" s="68">
        <f t="shared" si="7"/>
        <v>0</v>
      </c>
      <c r="O148" s="68">
        <f t="shared" si="7"/>
        <v>0</v>
      </c>
      <c r="P148" s="68">
        <f t="shared" si="7"/>
        <v>0</v>
      </c>
      <c r="Q148" s="68">
        <f t="shared" si="7"/>
        <v>0</v>
      </c>
      <c r="R148" s="68">
        <f t="shared" si="7"/>
        <v>0</v>
      </c>
      <c r="S148" s="68">
        <f t="shared" si="7"/>
        <v>0</v>
      </c>
      <c r="T148" s="68">
        <f t="shared" si="7"/>
        <v>0</v>
      </c>
      <c r="U148" s="68">
        <f t="shared" si="7"/>
        <v>0</v>
      </c>
      <c r="V148" s="68">
        <f t="shared" si="7"/>
        <v>0</v>
      </c>
      <c r="W148" s="68">
        <f t="shared" si="8"/>
        <v>0</v>
      </c>
    </row>
    <row r="149" spans="3:24" x14ac:dyDescent="0.15">
      <c r="C149" s="299">
        <v>1</v>
      </c>
      <c r="D149" s="303">
        <f t="shared" si="0"/>
        <v>0</v>
      </c>
      <c r="E149" s="304">
        <f t="shared" si="1"/>
        <v>0</v>
      </c>
      <c r="F149" s="304">
        <f t="shared" si="2"/>
        <v>0</v>
      </c>
      <c r="H149" s="68" t="s">
        <v>141</v>
      </c>
      <c r="I149" s="68">
        <f t="shared" si="5"/>
        <v>0</v>
      </c>
      <c r="J149" s="301">
        <f t="shared" si="6"/>
        <v>0</v>
      </c>
      <c r="K149" s="68">
        <f t="shared" si="3"/>
        <v>0</v>
      </c>
      <c r="L149" s="68">
        <f t="shared" si="7"/>
        <v>0</v>
      </c>
      <c r="M149" s="68">
        <f t="shared" si="7"/>
        <v>0</v>
      </c>
      <c r="N149" s="68">
        <f t="shared" si="7"/>
        <v>0</v>
      </c>
      <c r="O149" s="68">
        <f t="shared" si="7"/>
        <v>0</v>
      </c>
      <c r="P149" s="68">
        <f t="shared" si="7"/>
        <v>0</v>
      </c>
      <c r="Q149" s="68">
        <f t="shared" si="7"/>
        <v>0</v>
      </c>
      <c r="R149" s="68">
        <f t="shared" si="7"/>
        <v>0</v>
      </c>
      <c r="S149" s="68">
        <f t="shared" si="7"/>
        <v>0</v>
      </c>
      <c r="T149" s="68">
        <f t="shared" si="7"/>
        <v>0</v>
      </c>
      <c r="U149" s="68">
        <f t="shared" si="7"/>
        <v>0</v>
      </c>
      <c r="V149" s="68">
        <f t="shared" si="7"/>
        <v>0</v>
      </c>
      <c r="W149" s="68">
        <f t="shared" si="8"/>
        <v>0</v>
      </c>
    </row>
    <row r="150" spans="3:24" x14ac:dyDescent="0.15">
      <c r="C150" s="299">
        <v>2</v>
      </c>
      <c r="D150" s="303">
        <f t="shared" si="0"/>
        <v>0</v>
      </c>
      <c r="E150" s="304">
        <f t="shared" si="1"/>
        <v>0</v>
      </c>
      <c r="F150" s="304">
        <f t="shared" si="2"/>
        <v>0</v>
      </c>
      <c r="H150" s="68" t="s">
        <v>139</v>
      </c>
      <c r="I150" s="68">
        <f t="shared" si="5"/>
        <v>0</v>
      </c>
      <c r="J150" s="301">
        <f t="shared" si="6"/>
        <v>0</v>
      </c>
      <c r="K150" s="68">
        <f t="shared" si="3"/>
        <v>0</v>
      </c>
      <c r="L150" s="68">
        <f t="shared" si="7"/>
        <v>0</v>
      </c>
      <c r="M150" s="68">
        <f t="shared" si="7"/>
        <v>0</v>
      </c>
      <c r="N150" s="68">
        <f t="shared" si="7"/>
        <v>0</v>
      </c>
      <c r="O150" s="68">
        <f t="shared" si="7"/>
        <v>0</v>
      </c>
      <c r="P150" s="68">
        <f t="shared" si="7"/>
        <v>0</v>
      </c>
      <c r="Q150" s="68">
        <f t="shared" si="7"/>
        <v>0</v>
      </c>
      <c r="R150" s="68">
        <f t="shared" si="7"/>
        <v>0</v>
      </c>
      <c r="S150" s="68">
        <f t="shared" si="7"/>
        <v>0</v>
      </c>
      <c r="T150" s="68">
        <f t="shared" si="7"/>
        <v>0</v>
      </c>
      <c r="U150" s="68">
        <f t="shared" si="7"/>
        <v>0</v>
      </c>
      <c r="V150" s="68">
        <f t="shared" si="7"/>
        <v>0</v>
      </c>
      <c r="W150" s="68">
        <f t="shared" si="8"/>
        <v>0</v>
      </c>
    </row>
    <row r="151" spans="3:24" x14ac:dyDescent="0.15">
      <c r="C151" s="299">
        <v>3</v>
      </c>
      <c r="D151" s="303">
        <f t="shared" si="0"/>
        <v>0</v>
      </c>
      <c r="E151" s="304">
        <f t="shared" si="1"/>
        <v>0</v>
      </c>
      <c r="F151" s="304">
        <f t="shared" si="2"/>
        <v>0</v>
      </c>
      <c r="H151" s="68" t="s">
        <v>142</v>
      </c>
      <c r="I151" s="68">
        <f t="shared" si="5"/>
        <v>0</v>
      </c>
      <c r="J151" s="301">
        <f t="shared" si="6"/>
        <v>0</v>
      </c>
      <c r="K151" s="68">
        <f t="shared" si="3"/>
        <v>0</v>
      </c>
      <c r="L151" s="68">
        <f t="shared" si="7"/>
        <v>0</v>
      </c>
      <c r="M151" s="68">
        <f t="shared" si="7"/>
        <v>0</v>
      </c>
      <c r="N151" s="68">
        <f t="shared" si="7"/>
        <v>0</v>
      </c>
      <c r="O151" s="68">
        <f t="shared" si="7"/>
        <v>0</v>
      </c>
      <c r="P151" s="68">
        <f t="shared" si="7"/>
        <v>0</v>
      </c>
      <c r="Q151" s="68">
        <f t="shared" si="7"/>
        <v>0</v>
      </c>
      <c r="R151" s="68">
        <f t="shared" si="7"/>
        <v>0</v>
      </c>
      <c r="S151" s="68">
        <f t="shared" si="7"/>
        <v>0</v>
      </c>
      <c r="T151" s="68">
        <f t="shared" si="7"/>
        <v>0</v>
      </c>
      <c r="U151" s="68">
        <f t="shared" si="7"/>
        <v>0</v>
      </c>
      <c r="V151" s="68">
        <f t="shared" si="7"/>
        <v>0</v>
      </c>
      <c r="W151" s="68">
        <f t="shared" si="8"/>
        <v>0</v>
      </c>
    </row>
    <row r="152" spans="3:24" x14ac:dyDescent="0.15">
      <c r="C152" s="299" t="s">
        <v>146</v>
      </c>
      <c r="D152" s="299">
        <f>SUM(D140:D151)</f>
        <v>1</v>
      </c>
      <c r="E152" s="299">
        <f t="shared" ref="E152:F152" si="9">SUM(E140:E151)</f>
        <v>0</v>
      </c>
      <c r="F152" s="299">
        <f t="shared" si="9"/>
        <v>0</v>
      </c>
      <c r="H152" s="68" t="s">
        <v>161</v>
      </c>
      <c r="I152" s="68">
        <f>SUM(I145:I151)</f>
        <v>1</v>
      </c>
      <c r="J152" s="301">
        <v>1</v>
      </c>
      <c r="X152" s="69">
        <f>SUM(W145:W151)</f>
        <v>1</v>
      </c>
    </row>
    <row r="154" spans="3:24" x14ac:dyDescent="0.15">
      <c r="H154" s="68" t="s">
        <v>62</v>
      </c>
      <c r="I154" s="68">
        <f>COUNTIF($G$4:$G$134,$H154)</f>
        <v>0</v>
      </c>
    </row>
    <row r="155" spans="3:24" x14ac:dyDescent="0.15">
      <c r="H155" s="68" t="s">
        <v>64</v>
      </c>
      <c r="I155" s="68">
        <f t="shared" ref="I155:I188" si="10">COUNTIF($G$4:$G$134,$H155)</f>
        <v>0</v>
      </c>
    </row>
    <row r="156" spans="3:24" x14ac:dyDescent="0.15">
      <c r="H156" s="68" t="s">
        <v>71</v>
      </c>
      <c r="I156" s="68">
        <f t="shared" si="10"/>
        <v>0</v>
      </c>
    </row>
    <row r="157" spans="3:24" x14ac:dyDescent="0.15">
      <c r="H157" s="68" t="s">
        <v>3683</v>
      </c>
      <c r="I157" s="68">
        <f t="shared" si="10"/>
        <v>0</v>
      </c>
    </row>
    <row r="158" spans="3:24" x14ac:dyDescent="0.15">
      <c r="H158" s="68" t="s">
        <v>73</v>
      </c>
      <c r="I158" s="68">
        <f t="shared" si="10"/>
        <v>0</v>
      </c>
    </row>
    <row r="159" spans="3:24" x14ac:dyDescent="0.15">
      <c r="H159" s="68" t="s">
        <v>3684</v>
      </c>
      <c r="I159" s="68">
        <f t="shared" si="10"/>
        <v>0</v>
      </c>
    </row>
    <row r="160" spans="3:24" x14ac:dyDescent="0.15">
      <c r="H160" s="68" t="s">
        <v>3685</v>
      </c>
      <c r="I160" s="68">
        <f t="shared" si="10"/>
        <v>0</v>
      </c>
    </row>
    <row r="161" spans="8:9" x14ac:dyDescent="0.15">
      <c r="H161" s="68" t="s">
        <v>3686</v>
      </c>
      <c r="I161" s="68">
        <f t="shared" si="10"/>
        <v>0</v>
      </c>
    </row>
    <row r="162" spans="8:9" x14ac:dyDescent="0.15">
      <c r="H162" s="68" t="s">
        <v>77</v>
      </c>
      <c r="I162" s="68">
        <f t="shared" si="10"/>
        <v>0</v>
      </c>
    </row>
    <row r="163" spans="8:9" x14ac:dyDescent="0.15">
      <c r="H163" s="68" t="s">
        <v>3687</v>
      </c>
      <c r="I163" s="68">
        <f>COUNTIF($G$4:$G$134,"仙台市*")</f>
        <v>0</v>
      </c>
    </row>
    <row r="164" spans="8:9" x14ac:dyDescent="0.15">
      <c r="H164" s="68" t="s">
        <v>3688</v>
      </c>
      <c r="I164" s="68">
        <f t="shared" si="10"/>
        <v>0</v>
      </c>
    </row>
    <row r="165" spans="8:9" x14ac:dyDescent="0.15">
      <c r="H165" s="68" t="s">
        <v>3689</v>
      </c>
      <c r="I165" s="68">
        <f t="shared" si="10"/>
        <v>0</v>
      </c>
    </row>
    <row r="166" spans="8:9" x14ac:dyDescent="0.15">
      <c r="H166" s="68" t="s">
        <v>3690</v>
      </c>
      <c r="I166" s="68">
        <f t="shared" si="10"/>
        <v>0</v>
      </c>
    </row>
    <row r="167" spans="8:9" x14ac:dyDescent="0.15">
      <c r="H167" s="68" t="s">
        <v>66</v>
      </c>
      <c r="I167" s="68">
        <f t="shared" si="10"/>
        <v>0</v>
      </c>
    </row>
    <row r="168" spans="8:9" x14ac:dyDescent="0.15">
      <c r="H168" s="68" t="s">
        <v>3708</v>
      </c>
      <c r="I168" s="68">
        <f t="shared" si="10"/>
        <v>1</v>
      </c>
    </row>
    <row r="169" spans="8:9" x14ac:dyDescent="0.15">
      <c r="H169" s="68" t="s">
        <v>78</v>
      </c>
      <c r="I169" s="68">
        <f t="shared" si="10"/>
        <v>0</v>
      </c>
    </row>
    <row r="170" spans="8:9" x14ac:dyDescent="0.15">
      <c r="H170" s="68" t="s">
        <v>79</v>
      </c>
      <c r="I170" s="68">
        <f t="shared" si="10"/>
        <v>0</v>
      </c>
    </row>
    <row r="171" spans="8:9" x14ac:dyDescent="0.15">
      <c r="H171" s="68" t="s">
        <v>3691</v>
      </c>
      <c r="I171" s="68">
        <f t="shared" si="10"/>
        <v>0</v>
      </c>
    </row>
    <row r="172" spans="8:9" x14ac:dyDescent="0.15">
      <c r="H172" s="68" t="s">
        <v>3692</v>
      </c>
      <c r="I172" s="68">
        <f t="shared" si="10"/>
        <v>0</v>
      </c>
    </row>
    <row r="173" spans="8:9" x14ac:dyDescent="0.15">
      <c r="H173" s="68" t="s">
        <v>3693</v>
      </c>
      <c r="I173" s="68">
        <f t="shared" si="10"/>
        <v>0</v>
      </c>
    </row>
    <row r="174" spans="8:9" x14ac:dyDescent="0.15">
      <c r="H174" s="68" t="s">
        <v>3694</v>
      </c>
      <c r="I174" s="68">
        <f t="shared" si="10"/>
        <v>0</v>
      </c>
    </row>
    <row r="175" spans="8:9" x14ac:dyDescent="0.15">
      <c r="H175" s="68" t="s">
        <v>3695</v>
      </c>
      <c r="I175" s="68">
        <f t="shared" si="10"/>
        <v>0</v>
      </c>
    </row>
    <row r="176" spans="8:9" x14ac:dyDescent="0.15">
      <c r="H176" s="68" t="s">
        <v>85</v>
      </c>
      <c r="I176" s="68">
        <f t="shared" si="10"/>
        <v>0</v>
      </c>
    </row>
    <row r="177" spans="8:9" x14ac:dyDescent="0.15">
      <c r="H177" s="68" t="s">
        <v>3696</v>
      </c>
      <c r="I177" s="68">
        <f t="shared" si="10"/>
        <v>0</v>
      </c>
    </row>
    <row r="178" spans="8:9" x14ac:dyDescent="0.15">
      <c r="H178" s="68" t="s">
        <v>3697</v>
      </c>
      <c r="I178" s="68">
        <f t="shared" si="10"/>
        <v>0</v>
      </c>
    </row>
    <row r="179" spans="8:9" x14ac:dyDescent="0.15">
      <c r="H179" s="68" t="s">
        <v>87</v>
      </c>
      <c r="I179" s="68">
        <f t="shared" si="10"/>
        <v>0</v>
      </c>
    </row>
    <row r="180" spans="8:9" x14ac:dyDescent="0.15">
      <c r="H180" s="68" t="s">
        <v>3698</v>
      </c>
      <c r="I180" s="68">
        <f t="shared" si="10"/>
        <v>0</v>
      </c>
    </row>
    <row r="181" spans="8:9" x14ac:dyDescent="0.15">
      <c r="H181" s="68" t="s">
        <v>3699</v>
      </c>
      <c r="I181" s="68">
        <f t="shared" si="10"/>
        <v>0</v>
      </c>
    </row>
    <row r="182" spans="8:9" x14ac:dyDescent="0.15">
      <c r="H182" s="68" t="s">
        <v>3700</v>
      </c>
      <c r="I182" s="68">
        <f t="shared" si="10"/>
        <v>0</v>
      </c>
    </row>
    <row r="183" spans="8:9" x14ac:dyDescent="0.15">
      <c r="H183" s="68" t="s">
        <v>3701</v>
      </c>
      <c r="I183" s="68">
        <f t="shared" si="10"/>
        <v>0</v>
      </c>
    </row>
    <row r="184" spans="8:9" x14ac:dyDescent="0.15">
      <c r="H184" s="68" t="s">
        <v>3702</v>
      </c>
      <c r="I184" s="68">
        <f t="shared" si="10"/>
        <v>0</v>
      </c>
    </row>
    <row r="185" spans="8:9" x14ac:dyDescent="0.15">
      <c r="H185" s="68" t="s">
        <v>3703</v>
      </c>
      <c r="I185" s="68">
        <f t="shared" si="10"/>
        <v>0</v>
      </c>
    </row>
    <row r="186" spans="8:9" x14ac:dyDescent="0.15">
      <c r="H186" s="68" t="s">
        <v>3704</v>
      </c>
      <c r="I186" s="68">
        <f t="shared" si="10"/>
        <v>0</v>
      </c>
    </row>
    <row r="187" spans="8:9" x14ac:dyDescent="0.15">
      <c r="H187" s="68" t="s">
        <v>3705</v>
      </c>
      <c r="I187" s="68">
        <f t="shared" si="10"/>
        <v>0</v>
      </c>
    </row>
    <row r="188" spans="8:9" x14ac:dyDescent="0.15">
      <c r="H188" s="68" t="s">
        <v>3706</v>
      </c>
      <c r="I188" s="68">
        <f t="shared" si="10"/>
        <v>0</v>
      </c>
    </row>
    <row r="189" spans="8:9" x14ac:dyDescent="0.15">
      <c r="H189" s="68" t="s">
        <v>3707</v>
      </c>
      <c r="I189" s="68">
        <f>SUM(I154:I188)</f>
        <v>1</v>
      </c>
    </row>
  </sheetData>
  <autoFilter ref="A3:X133"/>
  <mergeCells count="1">
    <mergeCell ref="J2:L2"/>
  </mergeCells>
  <phoneticPr fontId="3"/>
  <dataValidations count="6">
    <dataValidation imeMode="hiragana" allowBlank="1" showInputMessage="1" showErrorMessage="1" sqref="H11 G4:H8 G13:H37"/>
    <dataValidation type="list" imeMode="on" allowBlank="1" showInputMessage="1" showErrorMessage="1" sqref="WVF983063:WVF983086 WLJ983063:WLJ983086 WBN983063:WBN983086 VRR983063:VRR983086 VHV983063:VHV983086 UXZ983063:UXZ983086 UOD983063:UOD983086 UEH983063:UEH983086 TUL983063:TUL983086 TKP983063:TKP983086 TAT983063:TAT983086 SQX983063:SQX983086 SHB983063:SHB983086 RXF983063:RXF983086 RNJ983063:RNJ983086 RDN983063:RDN983086 QTR983063:QTR983086 QJV983063:QJV983086 PZZ983063:PZZ983086 PQD983063:PQD983086 PGH983063:PGH983086 OWL983063:OWL983086 OMP983063:OMP983086 OCT983063:OCT983086 NSX983063:NSX983086 NJB983063:NJB983086 MZF983063:MZF983086 MPJ983063:MPJ983086 MFN983063:MFN983086 LVR983063:LVR983086 LLV983063:LLV983086 LBZ983063:LBZ983086 KSD983063:KSD983086 KIH983063:KIH983086 JYL983063:JYL983086 JOP983063:JOP983086 JET983063:JET983086 IUX983063:IUX983086 ILB983063:ILB983086 IBF983063:IBF983086 HRJ983063:HRJ983086 HHN983063:HHN983086 GXR983063:GXR983086 GNV983063:GNV983086 GDZ983063:GDZ983086 FUD983063:FUD983086 FKH983063:FKH983086 FAL983063:FAL983086 EQP983063:EQP983086 EGT983063:EGT983086 DWX983063:DWX983086 DNB983063:DNB983086 DDF983063:DDF983086 CTJ983063:CTJ983086 CJN983063:CJN983086 BZR983063:BZR983086 BPV983063:BPV983086 BFZ983063:BFZ983086 AWD983063:AWD983086 AMH983063:AMH983086 ACL983063:ACL983086 SP983063:SP983086 IT983063:IT983086 B983063:B983086 WVF917527:WVF917550 WLJ917527:WLJ917550 WBN917527:WBN917550 VRR917527:VRR917550 VHV917527:VHV917550 UXZ917527:UXZ917550 UOD917527:UOD917550 UEH917527:UEH917550 TUL917527:TUL917550 TKP917527:TKP917550 TAT917527:TAT917550 SQX917527:SQX917550 SHB917527:SHB917550 RXF917527:RXF917550 RNJ917527:RNJ917550 RDN917527:RDN917550 QTR917527:QTR917550 QJV917527:QJV917550 PZZ917527:PZZ917550 PQD917527:PQD917550 PGH917527:PGH917550 OWL917527:OWL917550 OMP917527:OMP917550 OCT917527:OCT917550 NSX917527:NSX917550 NJB917527:NJB917550 MZF917527:MZF917550 MPJ917527:MPJ917550 MFN917527:MFN917550 LVR917527:LVR917550 LLV917527:LLV917550 LBZ917527:LBZ917550 KSD917527:KSD917550 KIH917527:KIH917550 JYL917527:JYL917550 JOP917527:JOP917550 JET917527:JET917550 IUX917527:IUX917550 ILB917527:ILB917550 IBF917527:IBF917550 HRJ917527:HRJ917550 HHN917527:HHN917550 GXR917527:GXR917550 GNV917527:GNV917550 GDZ917527:GDZ917550 FUD917527:FUD917550 FKH917527:FKH917550 FAL917527:FAL917550 EQP917527:EQP917550 EGT917527:EGT917550 DWX917527:DWX917550 DNB917527:DNB917550 DDF917527:DDF917550 CTJ917527:CTJ917550 CJN917527:CJN917550 BZR917527:BZR917550 BPV917527:BPV917550 BFZ917527:BFZ917550 AWD917527:AWD917550 AMH917527:AMH917550 ACL917527:ACL917550 SP917527:SP917550 IT917527:IT917550 B917527:B917550 WVF851991:WVF852014 WLJ851991:WLJ852014 WBN851991:WBN852014 VRR851991:VRR852014 VHV851991:VHV852014 UXZ851991:UXZ852014 UOD851991:UOD852014 UEH851991:UEH852014 TUL851991:TUL852014 TKP851991:TKP852014 TAT851991:TAT852014 SQX851991:SQX852014 SHB851991:SHB852014 RXF851991:RXF852014 RNJ851991:RNJ852014 RDN851991:RDN852014 QTR851991:QTR852014 QJV851991:QJV852014 PZZ851991:PZZ852014 PQD851991:PQD852014 PGH851991:PGH852014 OWL851991:OWL852014 OMP851991:OMP852014 OCT851991:OCT852014 NSX851991:NSX852014 NJB851991:NJB852014 MZF851991:MZF852014 MPJ851991:MPJ852014 MFN851991:MFN852014 LVR851991:LVR852014 LLV851991:LLV852014 LBZ851991:LBZ852014 KSD851991:KSD852014 KIH851991:KIH852014 JYL851991:JYL852014 JOP851991:JOP852014 JET851991:JET852014 IUX851991:IUX852014 ILB851991:ILB852014 IBF851991:IBF852014 HRJ851991:HRJ852014 HHN851991:HHN852014 GXR851991:GXR852014 GNV851991:GNV852014 GDZ851991:GDZ852014 FUD851991:FUD852014 FKH851991:FKH852014 FAL851991:FAL852014 EQP851991:EQP852014 EGT851991:EGT852014 DWX851991:DWX852014 DNB851991:DNB852014 DDF851991:DDF852014 CTJ851991:CTJ852014 CJN851991:CJN852014 BZR851991:BZR852014 BPV851991:BPV852014 BFZ851991:BFZ852014 AWD851991:AWD852014 AMH851991:AMH852014 ACL851991:ACL852014 SP851991:SP852014 IT851991:IT852014 B851991:B852014 WVF786455:WVF786478 WLJ786455:WLJ786478 WBN786455:WBN786478 VRR786455:VRR786478 VHV786455:VHV786478 UXZ786455:UXZ786478 UOD786455:UOD786478 UEH786455:UEH786478 TUL786455:TUL786478 TKP786455:TKP786478 TAT786455:TAT786478 SQX786455:SQX786478 SHB786455:SHB786478 RXF786455:RXF786478 RNJ786455:RNJ786478 RDN786455:RDN786478 QTR786455:QTR786478 QJV786455:QJV786478 PZZ786455:PZZ786478 PQD786455:PQD786478 PGH786455:PGH786478 OWL786455:OWL786478 OMP786455:OMP786478 OCT786455:OCT786478 NSX786455:NSX786478 NJB786455:NJB786478 MZF786455:MZF786478 MPJ786455:MPJ786478 MFN786455:MFN786478 LVR786455:LVR786478 LLV786455:LLV786478 LBZ786455:LBZ786478 KSD786455:KSD786478 KIH786455:KIH786478 JYL786455:JYL786478 JOP786455:JOP786478 JET786455:JET786478 IUX786455:IUX786478 ILB786455:ILB786478 IBF786455:IBF786478 HRJ786455:HRJ786478 HHN786455:HHN786478 GXR786455:GXR786478 GNV786455:GNV786478 GDZ786455:GDZ786478 FUD786455:FUD786478 FKH786455:FKH786478 FAL786455:FAL786478 EQP786455:EQP786478 EGT786455:EGT786478 DWX786455:DWX786478 DNB786455:DNB786478 DDF786455:DDF786478 CTJ786455:CTJ786478 CJN786455:CJN786478 BZR786455:BZR786478 BPV786455:BPV786478 BFZ786455:BFZ786478 AWD786455:AWD786478 AMH786455:AMH786478 ACL786455:ACL786478 SP786455:SP786478 IT786455:IT786478 B786455:B786478 WVF720919:WVF720942 WLJ720919:WLJ720942 WBN720919:WBN720942 VRR720919:VRR720942 VHV720919:VHV720942 UXZ720919:UXZ720942 UOD720919:UOD720942 UEH720919:UEH720942 TUL720919:TUL720942 TKP720919:TKP720942 TAT720919:TAT720942 SQX720919:SQX720942 SHB720919:SHB720942 RXF720919:RXF720942 RNJ720919:RNJ720942 RDN720919:RDN720942 QTR720919:QTR720942 QJV720919:QJV720942 PZZ720919:PZZ720942 PQD720919:PQD720942 PGH720919:PGH720942 OWL720919:OWL720942 OMP720919:OMP720942 OCT720919:OCT720942 NSX720919:NSX720942 NJB720919:NJB720942 MZF720919:MZF720942 MPJ720919:MPJ720942 MFN720919:MFN720942 LVR720919:LVR720942 LLV720919:LLV720942 LBZ720919:LBZ720942 KSD720919:KSD720942 KIH720919:KIH720942 JYL720919:JYL720942 JOP720919:JOP720942 JET720919:JET720942 IUX720919:IUX720942 ILB720919:ILB720942 IBF720919:IBF720942 HRJ720919:HRJ720942 HHN720919:HHN720942 GXR720919:GXR720942 GNV720919:GNV720942 GDZ720919:GDZ720942 FUD720919:FUD720942 FKH720919:FKH720942 FAL720919:FAL720942 EQP720919:EQP720942 EGT720919:EGT720942 DWX720919:DWX720942 DNB720919:DNB720942 DDF720919:DDF720942 CTJ720919:CTJ720942 CJN720919:CJN720942 BZR720919:BZR720942 BPV720919:BPV720942 BFZ720919:BFZ720942 AWD720919:AWD720942 AMH720919:AMH720942 ACL720919:ACL720942 SP720919:SP720942 IT720919:IT720942 B720919:B720942 WVF655383:WVF655406 WLJ655383:WLJ655406 WBN655383:WBN655406 VRR655383:VRR655406 VHV655383:VHV655406 UXZ655383:UXZ655406 UOD655383:UOD655406 UEH655383:UEH655406 TUL655383:TUL655406 TKP655383:TKP655406 TAT655383:TAT655406 SQX655383:SQX655406 SHB655383:SHB655406 RXF655383:RXF655406 RNJ655383:RNJ655406 RDN655383:RDN655406 QTR655383:QTR655406 QJV655383:QJV655406 PZZ655383:PZZ655406 PQD655383:PQD655406 PGH655383:PGH655406 OWL655383:OWL655406 OMP655383:OMP655406 OCT655383:OCT655406 NSX655383:NSX655406 NJB655383:NJB655406 MZF655383:MZF655406 MPJ655383:MPJ655406 MFN655383:MFN655406 LVR655383:LVR655406 LLV655383:LLV655406 LBZ655383:LBZ655406 KSD655383:KSD655406 KIH655383:KIH655406 JYL655383:JYL655406 JOP655383:JOP655406 JET655383:JET655406 IUX655383:IUX655406 ILB655383:ILB655406 IBF655383:IBF655406 HRJ655383:HRJ655406 HHN655383:HHN655406 GXR655383:GXR655406 GNV655383:GNV655406 GDZ655383:GDZ655406 FUD655383:FUD655406 FKH655383:FKH655406 FAL655383:FAL655406 EQP655383:EQP655406 EGT655383:EGT655406 DWX655383:DWX655406 DNB655383:DNB655406 DDF655383:DDF655406 CTJ655383:CTJ655406 CJN655383:CJN655406 BZR655383:BZR655406 BPV655383:BPV655406 BFZ655383:BFZ655406 AWD655383:AWD655406 AMH655383:AMH655406 ACL655383:ACL655406 SP655383:SP655406 IT655383:IT655406 B655383:B655406 WVF589847:WVF589870 WLJ589847:WLJ589870 WBN589847:WBN589870 VRR589847:VRR589870 VHV589847:VHV589870 UXZ589847:UXZ589870 UOD589847:UOD589870 UEH589847:UEH589870 TUL589847:TUL589870 TKP589847:TKP589870 TAT589847:TAT589870 SQX589847:SQX589870 SHB589847:SHB589870 RXF589847:RXF589870 RNJ589847:RNJ589870 RDN589847:RDN589870 QTR589847:QTR589870 QJV589847:QJV589870 PZZ589847:PZZ589870 PQD589847:PQD589870 PGH589847:PGH589870 OWL589847:OWL589870 OMP589847:OMP589870 OCT589847:OCT589870 NSX589847:NSX589870 NJB589847:NJB589870 MZF589847:MZF589870 MPJ589847:MPJ589870 MFN589847:MFN589870 LVR589847:LVR589870 LLV589847:LLV589870 LBZ589847:LBZ589870 KSD589847:KSD589870 KIH589847:KIH589870 JYL589847:JYL589870 JOP589847:JOP589870 JET589847:JET589870 IUX589847:IUX589870 ILB589847:ILB589870 IBF589847:IBF589870 HRJ589847:HRJ589870 HHN589847:HHN589870 GXR589847:GXR589870 GNV589847:GNV589870 GDZ589847:GDZ589870 FUD589847:FUD589870 FKH589847:FKH589870 FAL589847:FAL589870 EQP589847:EQP589870 EGT589847:EGT589870 DWX589847:DWX589870 DNB589847:DNB589870 DDF589847:DDF589870 CTJ589847:CTJ589870 CJN589847:CJN589870 BZR589847:BZR589870 BPV589847:BPV589870 BFZ589847:BFZ589870 AWD589847:AWD589870 AMH589847:AMH589870 ACL589847:ACL589870 SP589847:SP589870 IT589847:IT589870 B589847:B589870 WVF524311:WVF524334 WLJ524311:WLJ524334 WBN524311:WBN524334 VRR524311:VRR524334 VHV524311:VHV524334 UXZ524311:UXZ524334 UOD524311:UOD524334 UEH524311:UEH524334 TUL524311:TUL524334 TKP524311:TKP524334 TAT524311:TAT524334 SQX524311:SQX524334 SHB524311:SHB524334 RXF524311:RXF524334 RNJ524311:RNJ524334 RDN524311:RDN524334 QTR524311:QTR524334 QJV524311:QJV524334 PZZ524311:PZZ524334 PQD524311:PQD524334 PGH524311:PGH524334 OWL524311:OWL524334 OMP524311:OMP524334 OCT524311:OCT524334 NSX524311:NSX524334 NJB524311:NJB524334 MZF524311:MZF524334 MPJ524311:MPJ524334 MFN524311:MFN524334 LVR524311:LVR524334 LLV524311:LLV524334 LBZ524311:LBZ524334 KSD524311:KSD524334 KIH524311:KIH524334 JYL524311:JYL524334 JOP524311:JOP524334 JET524311:JET524334 IUX524311:IUX524334 ILB524311:ILB524334 IBF524311:IBF524334 HRJ524311:HRJ524334 HHN524311:HHN524334 GXR524311:GXR524334 GNV524311:GNV524334 GDZ524311:GDZ524334 FUD524311:FUD524334 FKH524311:FKH524334 FAL524311:FAL524334 EQP524311:EQP524334 EGT524311:EGT524334 DWX524311:DWX524334 DNB524311:DNB524334 DDF524311:DDF524334 CTJ524311:CTJ524334 CJN524311:CJN524334 BZR524311:BZR524334 BPV524311:BPV524334 BFZ524311:BFZ524334 AWD524311:AWD524334 AMH524311:AMH524334 ACL524311:ACL524334 SP524311:SP524334 IT524311:IT524334 B524311:B524334 WVF458775:WVF458798 WLJ458775:WLJ458798 WBN458775:WBN458798 VRR458775:VRR458798 VHV458775:VHV458798 UXZ458775:UXZ458798 UOD458775:UOD458798 UEH458775:UEH458798 TUL458775:TUL458798 TKP458775:TKP458798 TAT458775:TAT458798 SQX458775:SQX458798 SHB458775:SHB458798 RXF458775:RXF458798 RNJ458775:RNJ458798 RDN458775:RDN458798 QTR458775:QTR458798 QJV458775:QJV458798 PZZ458775:PZZ458798 PQD458775:PQD458798 PGH458775:PGH458798 OWL458775:OWL458798 OMP458775:OMP458798 OCT458775:OCT458798 NSX458775:NSX458798 NJB458775:NJB458798 MZF458775:MZF458798 MPJ458775:MPJ458798 MFN458775:MFN458798 LVR458775:LVR458798 LLV458775:LLV458798 LBZ458775:LBZ458798 KSD458775:KSD458798 KIH458775:KIH458798 JYL458775:JYL458798 JOP458775:JOP458798 JET458775:JET458798 IUX458775:IUX458798 ILB458775:ILB458798 IBF458775:IBF458798 HRJ458775:HRJ458798 HHN458775:HHN458798 GXR458775:GXR458798 GNV458775:GNV458798 GDZ458775:GDZ458798 FUD458775:FUD458798 FKH458775:FKH458798 FAL458775:FAL458798 EQP458775:EQP458798 EGT458775:EGT458798 DWX458775:DWX458798 DNB458775:DNB458798 DDF458775:DDF458798 CTJ458775:CTJ458798 CJN458775:CJN458798 BZR458775:BZR458798 BPV458775:BPV458798 BFZ458775:BFZ458798 AWD458775:AWD458798 AMH458775:AMH458798 ACL458775:ACL458798 SP458775:SP458798 IT458775:IT458798 B458775:B458798 WVF393239:WVF393262 WLJ393239:WLJ393262 WBN393239:WBN393262 VRR393239:VRR393262 VHV393239:VHV393262 UXZ393239:UXZ393262 UOD393239:UOD393262 UEH393239:UEH393262 TUL393239:TUL393262 TKP393239:TKP393262 TAT393239:TAT393262 SQX393239:SQX393262 SHB393239:SHB393262 RXF393239:RXF393262 RNJ393239:RNJ393262 RDN393239:RDN393262 QTR393239:QTR393262 QJV393239:QJV393262 PZZ393239:PZZ393262 PQD393239:PQD393262 PGH393239:PGH393262 OWL393239:OWL393262 OMP393239:OMP393262 OCT393239:OCT393262 NSX393239:NSX393262 NJB393239:NJB393262 MZF393239:MZF393262 MPJ393239:MPJ393262 MFN393239:MFN393262 LVR393239:LVR393262 LLV393239:LLV393262 LBZ393239:LBZ393262 KSD393239:KSD393262 KIH393239:KIH393262 JYL393239:JYL393262 JOP393239:JOP393262 JET393239:JET393262 IUX393239:IUX393262 ILB393239:ILB393262 IBF393239:IBF393262 HRJ393239:HRJ393262 HHN393239:HHN393262 GXR393239:GXR393262 GNV393239:GNV393262 GDZ393239:GDZ393262 FUD393239:FUD393262 FKH393239:FKH393262 FAL393239:FAL393262 EQP393239:EQP393262 EGT393239:EGT393262 DWX393239:DWX393262 DNB393239:DNB393262 DDF393239:DDF393262 CTJ393239:CTJ393262 CJN393239:CJN393262 BZR393239:BZR393262 BPV393239:BPV393262 BFZ393239:BFZ393262 AWD393239:AWD393262 AMH393239:AMH393262 ACL393239:ACL393262 SP393239:SP393262 IT393239:IT393262 B393239:B393262 WVF327703:WVF327726 WLJ327703:WLJ327726 WBN327703:WBN327726 VRR327703:VRR327726 VHV327703:VHV327726 UXZ327703:UXZ327726 UOD327703:UOD327726 UEH327703:UEH327726 TUL327703:TUL327726 TKP327703:TKP327726 TAT327703:TAT327726 SQX327703:SQX327726 SHB327703:SHB327726 RXF327703:RXF327726 RNJ327703:RNJ327726 RDN327703:RDN327726 QTR327703:QTR327726 QJV327703:QJV327726 PZZ327703:PZZ327726 PQD327703:PQD327726 PGH327703:PGH327726 OWL327703:OWL327726 OMP327703:OMP327726 OCT327703:OCT327726 NSX327703:NSX327726 NJB327703:NJB327726 MZF327703:MZF327726 MPJ327703:MPJ327726 MFN327703:MFN327726 LVR327703:LVR327726 LLV327703:LLV327726 LBZ327703:LBZ327726 KSD327703:KSD327726 KIH327703:KIH327726 JYL327703:JYL327726 JOP327703:JOP327726 JET327703:JET327726 IUX327703:IUX327726 ILB327703:ILB327726 IBF327703:IBF327726 HRJ327703:HRJ327726 HHN327703:HHN327726 GXR327703:GXR327726 GNV327703:GNV327726 GDZ327703:GDZ327726 FUD327703:FUD327726 FKH327703:FKH327726 FAL327703:FAL327726 EQP327703:EQP327726 EGT327703:EGT327726 DWX327703:DWX327726 DNB327703:DNB327726 DDF327703:DDF327726 CTJ327703:CTJ327726 CJN327703:CJN327726 BZR327703:BZR327726 BPV327703:BPV327726 BFZ327703:BFZ327726 AWD327703:AWD327726 AMH327703:AMH327726 ACL327703:ACL327726 SP327703:SP327726 IT327703:IT327726 B327703:B327726 WVF262167:WVF262190 WLJ262167:WLJ262190 WBN262167:WBN262190 VRR262167:VRR262190 VHV262167:VHV262190 UXZ262167:UXZ262190 UOD262167:UOD262190 UEH262167:UEH262190 TUL262167:TUL262190 TKP262167:TKP262190 TAT262167:TAT262190 SQX262167:SQX262190 SHB262167:SHB262190 RXF262167:RXF262190 RNJ262167:RNJ262190 RDN262167:RDN262190 QTR262167:QTR262190 QJV262167:QJV262190 PZZ262167:PZZ262190 PQD262167:PQD262190 PGH262167:PGH262190 OWL262167:OWL262190 OMP262167:OMP262190 OCT262167:OCT262190 NSX262167:NSX262190 NJB262167:NJB262190 MZF262167:MZF262190 MPJ262167:MPJ262190 MFN262167:MFN262190 LVR262167:LVR262190 LLV262167:LLV262190 LBZ262167:LBZ262190 KSD262167:KSD262190 KIH262167:KIH262190 JYL262167:JYL262190 JOP262167:JOP262190 JET262167:JET262190 IUX262167:IUX262190 ILB262167:ILB262190 IBF262167:IBF262190 HRJ262167:HRJ262190 HHN262167:HHN262190 GXR262167:GXR262190 GNV262167:GNV262190 GDZ262167:GDZ262190 FUD262167:FUD262190 FKH262167:FKH262190 FAL262167:FAL262190 EQP262167:EQP262190 EGT262167:EGT262190 DWX262167:DWX262190 DNB262167:DNB262190 DDF262167:DDF262190 CTJ262167:CTJ262190 CJN262167:CJN262190 BZR262167:BZR262190 BPV262167:BPV262190 BFZ262167:BFZ262190 AWD262167:AWD262190 AMH262167:AMH262190 ACL262167:ACL262190 SP262167:SP262190 IT262167:IT262190 B262167:B262190 WVF196631:WVF196654 WLJ196631:WLJ196654 WBN196631:WBN196654 VRR196631:VRR196654 VHV196631:VHV196654 UXZ196631:UXZ196654 UOD196631:UOD196654 UEH196631:UEH196654 TUL196631:TUL196654 TKP196631:TKP196654 TAT196631:TAT196654 SQX196631:SQX196654 SHB196631:SHB196654 RXF196631:RXF196654 RNJ196631:RNJ196654 RDN196631:RDN196654 QTR196631:QTR196654 QJV196631:QJV196654 PZZ196631:PZZ196654 PQD196631:PQD196654 PGH196631:PGH196654 OWL196631:OWL196654 OMP196631:OMP196654 OCT196631:OCT196654 NSX196631:NSX196654 NJB196631:NJB196654 MZF196631:MZF196654 MPJ196631:MPJ196654 MFN196631:MFN196654 LVR196631:LVR196654 LLV196631:LLV196654 LBZ196631:LBZ196654 KSD196631:KSD196654 KIH196631:KIH196654 JYL196631:JYL196654 JOP196631:JOP196654 JET196631:JET196654 IUX196631:IUX196654 ILB196631:ILB196654 IBF196631:IBF196654 HRJ196631:HRJ196654 HHN196631:HHN196654 GXR196631:GXR196654 GNV196631:GNV196654 GDZ196631:GDZ196654 FUD196631:FUD196654 FKH196631:FKH196654 FAL196631:FAL196654 EQP196631:EQP196654 EGT196631:EGT196654 DWX196631:DWX196654 DNB196631:DNB196654 DDF196631:DDF196654 CTJ196631:CTJ196654 CJN196631:CJN196654 BZR196631:BZR196654 BPV196631:BPV196654 BFZ196631:BFZ196654 AWD196631:AWD196654 AMH196631:AMH196654 ACL196631:ACL196654 SP196631:SP196654 IT196631:IT196654 B196631:B196654 WVF131095:WVF131118 WLJ131095:WLJ131118 WBN131095:WBN131118 VRR131095:VRR131118 VHV131095:VHV131118 UXZ131095:UXZ131118 UOD131095:UOD131118 UEH131095:UEH131118 TUL131095:TUL131118 TKP131095:TKP131118 TAT131095:TAT131118 SQX131095:SQX131118 SHB131095:SHB131118 RXF131095:RXF131118 RNJ131095:RNJ131118 RDN131095:RDN131118 QTR131095:QTR131118 QJV131095:QJV131118 PZZ131095:PZZ131118 PQD131095:PQD131118 PGH131095:PGH131118 OWL131095:OWL131118 OMP131095:OMP131118 OCT131095:OCT131118 NSX131095:NSX131118 NJB131095:NJB131118 MZF131095:MZF131118 MPJ131095:MPJ131118 MFN131095:MFN131118 LVR131095:LVR131118 LLV131095:LLV131118 LBZ131095:LBZ131118 KSD131095:KSD131118 KIH131095:KIH131118 JYL131095:JYL131118 JOP131095:JOP131118 JET131095:JET131118 IUX131095:IUX131118 ILB131095:ILB131118 IBF131095:IBF131118 HRJ131095:HRJ131118 HHN131095:HHN131118 GXR131095:GXR131118 GNV131095:GNV131118 GDZ131095:GDZ131118 FUD131095:FUD131118 FKH131095:FKH131118 FAL131095:FAL131118 EQP131095:EQP131118 EGT131095:EGT131118 DWX131095:DWX131118 DNB131095:DNB131118 DDF131095:DDF131118 CTJ131095:CTJ131118 CJN131095:CJN131118 BZR131095:BZR131118 BPV131095:BPV131118 BFZ131095:BFZ131118 AWD131095:AWD131118 AMH131095:AMH131118 ACL131095:ACL131118 SP131095:SP131118 IT131095:IT131118 B131095:B131118 WVF65559:WVF65582 WLJ65559:WLJ65582 WBN65559:WBN65582 VRR65559:VRR65582 VHV65559:VHV65582 UXZ65559:UXZ65582 UOD65559:UOD65582 UEH65559:UEH65582 TUL65559:TUL65582 TKP65559:TKP65582 TAT65559:TAT65582 SQX65559:SQX65582 SHB65559:SHB65582 RXF65559:RXF65582 RNJ65559:RNJ65582 RDN65559:RDN65582 QTR65559:QTR65582 QJV65559:QJV65582 PZZ65559:PZZ65582 PQD65559:PQD65582 PGH65559:PGH65582 OWL65559:OWL65582 OMP65559:OMP65582 OCT65559:OCT65582 NSX65559:NSX65582 NJB65559:NJB65582 MZF65559:MZF65582 MPJ65559:MPJ65582 MFN65559:MFN65582 LVR65559:LVR65582 LLV65559:LLV65582 LBZ65559:LBZ65582 KSD65559:KSD65582 KIH65559:KIH65582 JYL65559:JYL65582 JOP65559:JOP65582 JET65559:JET65582 IUX65559:IUX65582 ILB65559:ILB65582 IBF65559:IBF65582 HRJ65559:HRJ65582 HHN65559:HHN65582 GXR65559:GXR65582 GNV65559:GNV65582 GDZ65559:GDZ65582 FUD65559:FUD65582 FKH65559:FKH65582 FAL65559:FAL65582 EQP65559:EQP65582 EGT65559:EGT65582 DWX65559:DWX65582 DNB65559:DNB65582 DDF65559:DDF65582 CTJ65559:CTJ65582 CJN65559:CJN65582 BZR65559:BZR65582 BPV65559:BPV65582 BFZ65559:BFZ65582 AWD65559:AWD65582 AMH65559:AMH65582 ACL65559:ACL65582 SP65559:SP65582 IT65559:IT65582 B65559:B65582 IT4:IT30 SP4:SP30 ACL4:ACL30 AMH4:AMH30 AWD4:AWD30 BFZ4:BFZ30 BPV4:BPV30 BZR4:BZR30 CJN4:CJN30 CTJ4:CTJ30 DDF4:DDF30 DNB4:DNB30 DWX4:DWX30 EGT4:EGT30 EQP4:EQP30 FAL4:FAL30 FKH4:FKH30 FUD4:FUD30 GDZ4:GDZ30 GNV4:GNV30 GXR4:GXR30 HHN4:HHN30 HRJ4:HRJ30 IBF4:IBF30 ILB4:ILB30 IUX4:IUX30 JET4:JET30 JOP4:JOP30 JYL4:JYL30 KIH4:KIH30 KSD4:KSD30 LBZ4:LBZ30 LLV4:LLV30 LVR4:LVR30 MFN4:MFN30 MPJ4:MPJ30 MZF4:MZF30 NJB4:NJB30 NSX4:NSX30 OCT4:OCT30 OMP4:OMP30 OWL4:OWL30 PGH4:PGH30 PQD4:PQD30 PZZ4:PZZ30 QJV4:QJV30 QTR4:QTR30 RDN4:RDN30 RNJ4:RNJ30 RXF4:RXF30 SHB4:SHB30 SQX4:SQX30 TAT4:TAT30 TKP4:TKP30 TUL4:TUL30 UEH4:UEH30 UOD4:UOD30 UXZ4:UXZ30 VHV4:VHV30 VRR4:VRR30 WBN4:WBN30 WLJ4:WLJ30 WVF4:WVF30">
      <formula1>#REF!</formula1>
    </dataValidation>
    <dataValidation imeMode="off" allowBlank="1" showInputMessage="1" showErrorMessage="1" sqref="WVH983063:WVI983124 D65559:E65620 IV65559:IW65620 SR65559:SS65620 ACN65559:ACO65620 AMJ65559:AMK65620 AWF65559:AWG65620 BGB65559:BGC65620 BPX65559:BPY65620 BZT65559:BZU65620 CJP65559:CJQ65620 CTL65559:CTM65620 DDH65559:DDI65620 DND65559:DNE65620 DWZ65559:DXA65620 EGV65559:EGW65620 EQR65559:EQS65620 FAN65559:FAO65620 FKJ65559:FKK65620 FUF65559:FUG65620 GEB65559:GEC65620 GNX65559:GNY65620 GXT65559:GXU65620 HHP65559:HHQ65620 HRL65559:HRM65620 IBH65559:IBI65620 ILD65559:ILE65620 IUZ65559:IVA65620 JEV65559:JEW65620 JOR65559:JOS65620 JYN65559:JYO65620 KIJ65559:KIK65620 KSF65559:KSG65620 LCB65559:LCC65620 LLX65559:LLY65620 LVT65559:LVU65620 MFP65559:MFQ65620 MPL65559:MPM65620 MZH65559:MZI65620 NJD65559:NJE65620 NSZ65559:NTA65620 OCV65559:OCW65620 OMR65559:OMS65620 OWN65559:OWO65620 PGJ65559:PGK65620 PQF65559:PQG65620 QAB65559:QAC65620 QJX65559:QJY65620 QTT65559:QTU65620 RDP65559:RDQ65620 RNL65559:RNM65620 RXH65559:RXI65620 SHD65559:SHE65620 SQZ65559:SRA65620 TAV65559:TAW65620 TKR65559:TKS65620 TUN65559:TUO65620 UEJ65559:UEK65620 UOF65559:UOG65620 UYB65559:UYC65620 VHX65559:VHY65620 VRT65559:VRU65620 WBP65559:WBQ65620 WLL65559:WLM65620 WVH65559:WVI65620 D131095:E131156 IV131095:IW131156 SR131095:SS131156 ACN131095:ACO131156 AMJ131095:AMK131156 AWF131095:AWG131156 BGB131095:BGC131156 BPX131095:BPY131156 BZT131095:BZU131156 CJP131095:CJQ131156 CTL131095:CTM131156 DDH131095:DDI131156 DND131095:DNE131156 DWZ131095:DXA131156 EGV131095:EGW131156 EQR131095:EQS131156 FAN131095:FAO131156 FKJ131095:FKK131156 FUF131095:FUG131156 GEB131095:GEC131156 GNX131095:GNY131156 GXT131095:GXU131156 HHP131095:HHQ131156 HRL131095:HRM131156 IBH131095:IBI131156 ILD131095:ILE131156 IUZ131095:IVA131156 JEV131095:JEW131156 JOR131095:JOS131156 JYN131095:JYO131156 KIJ131095:KIK131156 KSF131095:KSG131156 LCB131095:LCC131156 LLX131095:LLY131156 LVT131095:LVU131156 MFP131095:MFQ131156 MPL131095:MPM131156 MZH131095:MZI131156 NJD131095:NJE131156 NSZ131095:NTA131156 OCV131095:OCW131156 OMR131095:OMS131156 OWN131095:OWO131156 PGJ131095:PGK131156 PQF131095:PQG131156 QAB131095:QAC131156 QJX131095:QJY131156 QTT131095:QTU131156 RDP131095:RDQ131156 RNL131095:RNM131156 RXH131095:RXI131156 SHD131095:SHE131156 SQZ131095:SRA131156 TAV131095:TAW131156 TKR131095:TKS131156 TUN131095:TUO131156 UEJ131095:UEK131156 UOF131095:UOG131156 UYB131095:UYC131156 VHX131095:VHY131156 VRT131095:VRU131156 WBP131095:WBQ131156 WLL131095:WLM131156 WVH131095:WVI131156 D196631:E196692 IV196631:IW196692 SR196631:SS196692 ACN196631:ACO196692 AMJ196631:AMK196692 AWF196631:AWG196692 BGB196631:BGC196692 BPX196631:BPY196692 BZT196631:BZU196692 CJP196631:CJQ196692 CTL196631:CTM196692 DDH196631:DDI196692 DND196631:DNE196692 DWZ196631:DXA196692 EGV196631:EGW196692 EQR196631:EQS196692 FAN196631:FAO196692 FKJ196631:FKK196692 FUF196631:FUG196692 GEB196631:GEC196692 GNX196631:GNY196692 GXT196631:GXU196692 HHP196631:HHQ196692 HRL196631:HRM196692 IBH196631:IBI196692 ILD196631:ILE196692 IUZ196631:IVA196692 JEV196631:JEW196692 JOR196631:JOS196692 JYN196631:JYO196692 KIJ196631:KIK196692 KSF196631:KSG196692 LCB196631:LCC196692 LLX196631:LLY196692 LVT196631:LVU196692 MFP196631:MFQ196692 MPL196631:MPM196692 MZH196631:MZI196692 NJD196631:NJE196692 NSZ196631:NTA196692 OCV196631:OCW196692 OMR196631:OMS196692 OWN196631:OWO196692 PGJ196631:PGK196692 PQF196631:PQG196692 QAB196631:QAC196692 QJX196631:QJY196692 QTT196631:QTU196692 RDP196631:RDQ196692 RNL196631:RNM196692 RXH196631:RXI196692 SHD196631:SHE196692 SQZ196631:SRA196692 TAV196631:TAW196692 TKR196631:TKS196692 TUN196631:TUO196692 UEJ196631:UEK196692 UOF196631:UOG196692 UYB196631:UYC196692 VHX196631:VHY196692 VRT196631:VRU196692 WBP196631:WBQ196692 WLL196631:WLM196692 WVH196631:WVI196692 D262167:E262228 IV262167:IW262228 SR262167:SS262228 ACN262167:ACO262228 AMJ262167:AMK262228 AWF262167:AWG262228 BGB262167:BGC262228 BPX262167:BPY262228 BZT262167:BZU262228 CJP262167:CJQ262228 CTL262167:CTM262228 DDH262167:DDI262228 DND262167:DNE262228 DWZ262167:DXA262228 EGV262167:EGW262228 EQR262167:EQS262228 FAN262167:FAO262228 FKJ262167:FKK262228 FUF262167:FUG262228 GEB262167:GEC262228 GNX262167:GNY262228 GXT262167:GXU262228 HHP262167:HHQ262228 HRL262167:HRM262228 IBH262167:IBI262228 ILD262167:ILE262228 IUZ262167:IVA262228 JEV262167:JEW262228 JOR262167:JOS262228 JYN262167:JYO262228 KIJ262167:KIK262228 KSF262167:KSG262228 LCB262167:LCC262228 LLX262167:LLY262228 LVT262167:LVU262228 MFP262167:MFQ262228 MPL262167:MPM262228 MZH262167:MZI262228 NJD262167:NJE262228 NSZ262167:NTA262228 OCV262167:OCW262228 OMR262167:OMS262228 OWN262167:OWO262228 PGJ262167:PGK262228 PQF262167:PQG262228 QAB262167:QAC262228 QJX262167:QJY262228 QTT262167:QTU262228 RDP262167:RDQ262228 RNL262167:RNM262228 RXH262167:RXI262228 SHD262167:SHE262228 SQZ262167:SRA262228 TAV262167:TAW262228 TKR262167:TKS262228 TUN262167:TUO262228 UEJ262167:UEK262228 UOF262167:UOG262228 UYB262167:UYC262228 VHX262167:VHY262228 VRT262167:VRU262228 WBP262167:WBQ262228 WLL262167:WLM262228 WVH262167:WVI262228 D327703:E327764 IV327703:IW327764 SR327703:SS327764 ACN327703:ACO327764 AMJ327703:AMK327764 AWF327703:AWG327764 BGB327703:BGC327764 BPX327703:BPY327764 BZT327703:BZU327764 CJP327703:CJQ327764 CTL327703:CTM327764 DDH327703:DDI327764 DND327703:DNE327764 DWZ327703:DXA327764 EGV327703:EGW327764 EQR327703:EQS327764 FAN327703:FAO327764 FKJ327703:FKK327764 FUF327703:FUG327764 GEB327703:GEC327764 GNX327703:GNY327764 GXT327703:GXU327764 HHP327703:HHQ327764 HRL327703:HRM327764 IBH327703:IBI327764 ILD327703:ILE327764 IUZ327703:IVA327764 JEV327703:JEW327764 JOR327703:JOS327764 JYN327703:JYO327764 KIJ327703:KIK327764 KSF327703:KSG327764 LCB327703:LCC327764 LLX327703:LLY327764 LVT327703:LVU327764 MFP327703:MFQ327764 MPL327703:MPM327764 MZH327703:MZI327764 NJD327703:NJE327764 NSZ327703:NTA327764 OCV327703:OCW327764 OMR327703:OMS327764 OWN327703:OWO327764 PGJ327703:PGK327764 PQF327703:PQG327764 QAB327703:QAC327764 QJX327703:QJY327764 QTT327703:QTU327764 RDP327703:RDQ327764 RNL327703:RNM327764 RXH327703:RXI327764 SHD327703:SHE327764 SQZ327703:SRA327764 TAV327703:TAW327764 TKR327703:TKS327764 TUN327703:TUO327764 UEJ327703:UEK327764 UOF327703:UOG327764 UYB327703:UYC327764 VHX327703:VHY327764 VRT327703:VRU327764 WBP327703:WBQ327764 WLL327703:WLM327764 WVH327703:WVI327764 D393239:E393300 IV393239:IW393300 SR393239:SS393300 ACN393239:ACO393300 AMJ393239:AMK393300 AWF393239:AWG393300 BGB393239:BGC393300 BPX393239:BPY393300 BZT393239:BZU393300 CJP393239:CJQ393300 CTL393239:CTM393300 DDH393239:DDI393300 DND393239:DNE393300 DWZ393239:DXA393300 EGV393239:EGW393300 EQR393239:EQS393300 FAN393239:FAO393300 FKJ393239:FKK393300 FUF393239:FUG393300 GEB393239:GEC393300 GNX393239:GNY393300 GXT393239:GXU393300 HHP393239:HHQ393300 HRL393239:HRM393300 IBH393239:IBI393300 ILD393239:ILE393300 IUZ393239:IVA393300 JEV393239:JEW393300 JOR393239:JOS393300 JYN393239:JYO393300 KIJ393239:KIK393300 KSF393239:KSG393300 LCB393239:LCC393300 LLX393239:LLY393300 LVT393239:LVU393300 MFP393239:MFQ393300 MPL393239:MPM393300 MZH393239:MZI393300 NJD393239:NJE393300 NSZ393239:NTA393300 OCV393239:OCW393300 OMR393239:OMS393300 OWN393239:OWO393300 PGJ393239:PGK393300 PQF393239:PQG393300 QAB393239:QAC393300 QJX393239:QJY393300 QTT393239:QTU393300 RDP393239:RDQ393300 RNL393239:RNM393300 RXH393239:RXI393300 SHD393239:SHE393300 SQZ393239:SRA393300 TAV393239:TAW393300 TKR393239:TKS393300 TUN393239:TUO393300 UEJ393239:UEK393300 UOF393239:UOG393300 UYB393239:UYC393300 VHX393239:VHY393300 VRT393239:VRU393300 WBP393239:WBQ393300 WLL393239:WLM393300 WVH393239:WVI393300 D458775:E458836 IV458775:IW458836 SR458775:SS458836 ACN458775:ACO458836 AMJ458775:AMK458836 AWF458775:AWG458836 BGB458775:BGC458836 BPX458775:BPY458836 BZT458775:BZU458836 CJP458775:CJQ458836 CTL458775:CTM458836 DDH458775:DDI458836 DND458775:DNE458836 DWZ458775:DXA458836 EGV458775:EGW458836 EQR458775:EQS458836 FAN458775:FAO458836 FKJ458775:FKK458836 FUF458775:FUG458836 GEB458775:GEC458836 GNX458775:GNY458836 GXT458775:GXU458836 HHP458775:HHQ458836 HRL458775:HRM458836 IBH458775:IBI458836 ILD458775:ILE458836 IUZ458775:IVA458836 JEV458775:JEW458836 JOR458775:JOS458836 JYN458775:JYO458836 KIJ458775:KIK458836 KSF458775:KSG458836 LCB458775:LCC458836 LLX458775:LLY458836 LVT458775:LVU458836 MFP458775:MFQ458836 MPL458775:MPM458836 MZH458775:MZI458836 NJD458775:NJE458836 NSZ458775:NTA458836 OCV458775:OCW458836 OMR458775:OMS458836 OWN458775:OWO458836 PGJ458775:PGK458836 PQF458775:PQG458836 QAB458775:QAC458836 QJX458775:QJY458836 QTT458775:QTU458836 RDP458775:RDQ458836 RNL458775:RNM458836 RXH458775:RXI458836 SHD458775:SHE458836 SQZ458775:SRA458836 TAV458775:TAW458836 TKR458775:TKS458836 TUN458775:TUO458836 UEJ458775:UEK458836 UOF458775:UOG458836 UYB458775:UYC458836 VHX458775:VHY458836 VRT458775:VRU458836 WBP458775:WBQ458836 WLL458775:WLM458836 WVH458775:WVI458836 D524311:E524372 IV524311:IW524372 SR524311:SS524372 ACN524311:ACO524372 AMJ524311:AMK524372 AWF524311:AWG524372 BGB524311:BGC524372 BPX524311:BPY524372 BZT524311:BZU524372 CJP524311:CJQ524372 CTL524311:CTM524372 DDH524311:DDI524372 DND524311:DNE524372 DWZ524311:DXA524372 EGV524311:EGW524372 EQR524311:EQS524372 FAN524311:FAO524372 FKJ524311:FKK524372 FUF524311:FUG524372 GEB524311:GEC524372 GNX524311:GNY524372 GXT524311:GXU524372 HHP524311:HHQ524372 HRL524311:HRM524372 IBH524311:IBI524372 ILD524311:ILE524372 IUZ524311:IVA524372 JEV524311:JEW524372 JOR524311:JOS524372 JYN524311:JYO524372 KIJ524311:KIK524372 KSF524311:KSG524372 LCB524311:LCC524372 LLX524311:LLY524372 LVT524311:LVU524372 MFP524311:MFQ524372 MPL524311:MPM524372 MZH524311:MZI524372 NJD524311:NJE524372 NSZ524311:NTA524372 OCV524311:OCW524372 OMR524311:OMS524372 OWN524311:OWO524372 PGJ524311:PGK524372 PQF524311:PQG524372 QAB524311:QAC524372 QJX524311:QJY524372 QTT524311:QTU524372 RDP524311:RDQ524372 RNL524311:RNM524372 RXH524311:RXI524372 SHD524311:SHE524372 SQZ524311:SRA524372 TAV524311:TAW524372 TKR524311:TKS524372 TUN524311:TUO524372 UEJ524311:UEK524372 UOF524311:UOG524372 UYB524311:UYC524372 VHX524311:VHY524372 VRT524311:VRU524372 WBP524311:WBQ524372 WLL524311:WLM524372 WVH524311:WVI524372 D589847:E589908 IV589847:IW589908 SR589847:SS589908 ACN589847:ACO589908 AMJ589847:AMK589908 AWF589847:AWG589908 BGB589847:BGC589908 BPX589847:BPY589908 BZT589847:BZU589908 CJP589847:CJQ589908 CTL589847:CTM589908 DDH589847:DDI589908 DND589847:DNE589908 DWZ589847:DXA589908 EGV589847:EGW589908 EQR589847:EQS589908 FAN589847:FAO589908 FKJ589847:FKK589908 FUF589847:FUG589908 GEB589847:GEC589908 GNX589847:GNY589908 GXT589847:GXU589908 HHP589847:HHQ589908 HRL589847:HRM589908 IBH589847:IBI589908 ILD589847:ILE589908 IUZ589847:IVA589908 JEV589847:JEW589908 JOR589847:JOS589908 JYN589847:JYO589908 KIJ589847:KIK589908 KSF589847:KSG589908 LCB589847:LCC589908 LLX589847:LLY589908 LVT589847:LVU589908 MFP589847:MFQ589908 MPL589847:MPM589908 MZH589847:MZI589908 NJD589847:NJE589908 NSZ589847:NTA589908 OCV589847:OCW589908 OMR589847:OMS589908 OWN589847:OWO589908 PGJ589847:PGK589908 PQF589847:PQG589908 QAB589847:QAC589908 QJX589847:QJY589908 QTT589847:QTU589908 RDP589847:RDQ589908 RNL589847:RNM589908 RXH589847:RXI589908 SHD589847:SHE589908 SQZ589847:SRA589908 TAV589847:TAW589908 TKR589847:TKS589908 TUN589847:TUO589908 UEJ589847:UEK589908 UOF589847:UOG589908 UYB589847:UYC589908 VHX589847:VHY589908 VRT589847:VRU589908 WBP589847:WBQ589908 WLL589847:WLM589908 WVH589847:WVI589908 D655383:E655444 IV655383:IW655444 SR655383:SS655444 ACN655383:ACO655444 AMJ655383:AMK655444 AWF655383:AWG655444 BGB655383:BGC655444 BPX655383:BPY655444 BZT655383:BZU655444 CJP655383:CJQ655444 CTL655383:CTM655444 DDH655383:DDI655444 DND655383:DNE655444 DWZ655383:DXA655444 EGV655383:EGW655444 EQR655383:EQS655444 FAN655383:FAO655444 FKJ655383:FKK655444 FUF655383:FUG655444 GEB655383:GEC655444 GNX655383:GNY655444 GXT655383:GXU655444 HHP655383:HHQ655444 HRL655383:HRM655444 IBH655383:IBI655444 ILD655383:ILE655444 IUZ655383:IVA655444 JEV655383:JEW655444 JOR655383:JOS655444 JYN655383:JYO655444 KIJ655383:KIK655444 KSF655383:KSG655444 LCB655383:LCC655444 LLX655383:LLY655444 LVT655383:LVU655444 MFP655383:MFQ655444 MPL655383:MPM655444 MZH655383:MZI655444 NJD655383:NJE655444 NSZ655383:NTA655444 OCV655383:OCW655444 OMR655383:OMS655444 OWN655383:OWO655444 PGJ655383:PGK655444 PQF655383:PQG655444 QAB655383:QAC655444 QJX655383:QJY655444 QTT655383:QTU655444 RDP655383:RDQ655444 RNL655383:RNM655444 RXH655383:RXI655444 SHD655383:SHE655444 SQZ655383:SRA655444 TAV655383:TAW655444 TKR655383:TKS655444 TUN655383:TUO655444 UEJ655383:UEK655444 UOF655383:UOG655444 UYB655383:UYC655444 VHX655383:VHY655444 VRT655383:VRU655444 WBP655383:WBQ655444 WLL655383:WLM655444 WVH655383:WVI655444 D720919:E720980 IV720919:IW720980 SR720919:SS720980 ACN720919:ACO720980 AMJ720919:AMK720980 AWF720919:AWG720980 BGB720919:BGC720980 BPX720919:BPY720980 BZT720919:BZU720980 CJP720919:CJQ720980 CTL720919:CTM720980 DDH720919:DDI720980 DND720919:DNE720980 DWZ720919:DXA720980 EGV720919:EGW720980 EQR720919:EQS720980 FAN720919:FAO720980 FKJ720919:FKK720980 FUF720919:FUG720980 GEB720919:GEC720980 GNX720919:GNY720980 GXT720919:GXU720980 HHP720919:HHQ720980 HRL720919:HRM720980 IBH720919:IBI720980 ILD720919:ILE720980 IUZ720919:IVA720980 JEV720919:JEW720980 JOR720919:JOS720980 JYN720919:JYO720980 KIJ720919:KIK720980 KSF720919:KSG720980 LCB720919:LCC720980 LLX720919:LLY720980 LVT720919:LVU720980 MFP720919:MFQ720980 MPL720919:MPM720980 MZH720919:MZI720980 NJD720919:NJE720980 NSZ720919:NTA720980 OCV720919:OCW720980 OMR720919:OMS720980 OWN720919:OWO720980 PGJ720919:PGK720980 PQF720919:PQG720980 QAB720919:QAC720980 QJX720919:QJY720980 QTT720919:QTU720980 RDP720919:RDQ720980 RNL720919:RNM720980 RXH720919:RXI720980 SHD720919:SHE720980 SQZ720919:SRA720980 TAV720919:TAW720980 TKR720919:TKS720980 TUN720919:TUO720980 UEJ720919:UEK720980 UOF720919:UOG720980 UYB720919:UYC720980 VHX720919:VHY720980 VRT720919:VRU720980 WBP720919:WBQ720980 WLL720919:WLM720980 WVH720919:WVI720980 D786455:E786516 IV786455:IW786516 SR786455:SS786516 ACN786455:ACO786516 AMJ786455:AMK786516 AWF786455:AWG786516 BGB786455:BGC786516 BPX786455:BPY786516 BZT786455:BZU786516 CJP786455:CJQ786516 CTL786455:CTM786516 DDH786455:DDI786516 DND786455:DNE786516 DWZ786455:DXA786516 EGV786455:EGW786516 EQR786455:EQS786516 FAN786455:FAO786516 FKJ786455:FKK786516 FUF786455:FUG786516 GEB786455:GEC786516 GNX786455:GNY786516 GXT786455:GXU786516 HHP786455:HHQ786516 HRL786455:HRM786516 IBH786455:IBI786516 ILD786455:ILE786516 IUZ786455:IVA786516 JEV786455:JEW786516 JOR786455:JOS786516 JYN786455:JYO786516 KIJ786455:KIK786516 KSF786455:KSG786516 LCB786455:LCC786516 LLX786455:LLY786516 LVT786455:LVU786516 MFP786455:MFQ786516 MPL786455:MPM786516 MZH786455:MZI786516 NJD786455:NJE786516 NSZ786455:NTA786516 OCV786455:OCW786516 OMR786455:OMS786516 OWN786455:OWO786516 PGJ786455:PGK786516 PQF786455:PQG786516 QAB786455:QAC786516 QJX786455:QJY786516 QTT786455:QTU786516 RDP786455:RDQ786516 RNL786455:RNM786516 RXH786455:RXI786516 SHD786455:SHE786516 SQZ786455:SRA786516 TAV786455:TAW786516 TKR786455:TKS786516 TUN786455:TUO786516 UEJ786455:UEK786516 UOF786455:UOG786516 UYB786455:UYC786516 VHX786455:VHY786516 VRT786455:VRU786516 WBP786455:WBQ786516 WLL786455:WLM786516 WVH786455:WVI786516 D851991:E852052 IV851991:IW852052 SR851991:SS852052 ACN851991:ACO852052 AMJ851991:AMK852052 AWF851991:AWG852052 BGB851991:BGC852052 BPX851991:BPY852052 BZT851991:BZU852052 CJP851991:CJQ852052 CTL851991:CTM852052 DDH851991:DDI852052 DND851991:DNE852052 DWZ851991:DXA852052 EGV851991:EGW852052 EQR851991:EQS852052 FAN851991:FAO852052 FKJ851991:FKK852052 FUF851991:FUG852052 GEB851991:GEC852052 GNX851991:GNY852052 GXT851991:GXU852052 HHP851991:HHQ852052 HRL851991:HRM852052 IBH851991:IBI852052 ILD851991:ILE852052 IUZ851991:IVA852052 JEV851991:JEW852052 JOR851991:JOS852052 JYN851991:JYO852052 KIJ851991:KIK852052 KSF851991:KSG852052 LCB851991:LCC852052 LLX851991:LLY852052 LVT851991:LVU852052 MFP851991:MFQ852052 MPL851991:MPM852052 MZH851991:MZI852052 NJD851991:NJE852052 NSZ851991:NTA852052 OCV851991:OCW852052 OMR851991:OMS852052 OWN851991:OWO852052 PGJ851991:PGK852052 PQF851991:PQG852052 QAB851991:QAC852052 QJX851991:QJY852052 QTT851991:QTU852052 RDP851991:RDQ852052 RNL851991:RNM852052 RXH851991:RXI852052 SHD851991:SHE852052 SQZ851991:SRA852052 TAV851991:TAW852052 TKR851991:TKS852052 TUN851991:TUO852052 UEJ851991:UEK852052 UOF851991:UOG852052 UYB851991:UYC852052 VHX851991:VHY852052 VRT851991:VRU852052 WBP851991:WBQ852052 WLL851991:WLM852052 WVH851991:WVI852052 D917527:E917588 IV917527:IW917588 SR917527:SS917588 ACN917527:ACO917588 AMJ917527:AMK917588 AWF917527:AWG917588 BGB917527:BGC917588 BPX917527:BPY917588 BZT917527:BZU917588 CJP917527:CJQ917588 CTL917527:CTM917588 DDH917527:DDI917588 DND917527:DNE917588 DWZ917527:DXA917588 EGV917527:EGW917588 EQR917527:EQS917588 FAN917527:FAO917588 FKJ917527:FKK917588 FUF917527:FUG917588 GEB917527:GEC917588 GNX917527:GNY917588 GXT917527:GXU917588 HHP917527:HHQ917588 HRL917527:HRM917588 IBH917527:IBI917588 ILD917527:ILE917588 IUZ917527:IVA917588 JEV917527:JEW917588 JOR917527:JOS917588 JYN917527:JYO917588 KIJ917527:KIK917588 KSF917527:KSG917588 LCB917527:LCC917588 LLX917527:LLY917588 LVT917527:LVU917588 MFP917527:MFQ917588 MPL917527:MPM917588 MZH917527:MZI917588 NJD917527:NJE917588 NSZ917527:NTA917588 OCV917527:OCW917588 OMR917527:OMS917588 OWN917527:OWO917588 PGJ917527:PGK917588 PQF917527:PQG917588 QAB917527:QAC917588 QJX917527:QJY917588 QTT917527:QTU917588 RDP917527:RDQ917588 RNL917527:RNM917588 RXH917527:RXI917588 SHD917527:SHE917588 SQZ917527:SRA917588 TAV917527:TAW917588 TKR917527:TKS917588 TUN917527:TUO917588 UEJ917527:UEK917588 UOF917527:UOG917588 UYB917527:UYC917588 VHX917527:VHY917588 VRT917527:VRU917588 WBP917527:WBQ917588 WLL917527:WLM917588 WVH917527:WVI917588 D983063:E983124 IV983063:IW983124 SR983063:SS983124 ACN983063:ACO983124 AMJ983063:AMK983124 AWF983063:AWG983124 BGB983063:BGC983124 BPX983063:BPY983124 BZT983063:BZU983124 CJP983063:CJQ983124 CTL983063:CTM983124 DDH983063:DDI983124 DND983063:DNE983124 DWZ983063:DXA983124 EGV983063:EGW983124 EQR983063:EQS983124 FAN983063:FAO983124 FKJ983063:FKK983124 FUF983063:FUG983124 GEB983063:GEC983124 GNX983063:GNY983124 GXT983063:GXU983124 HHP983063:HHQ983124 HRL983063:HRM983124 IBH983063:IBI983124 ILD983063:ILE983124 IUZ983063:IVA983124 JEV983063:JEW983124 JOR983063:JOS983124 JYN983063:JYO983124 KIJ983063:KIK983124 KSF983063:KSG983124 LCB983063:LCC983124 LLX983063:LLY983124 LVT983063:LVU983124 MFP983063:MFQ983124 MPL983063:MPM983124 MZH983063:MZI983124 NJD983063:NJE983124 NSZ983063:NTA983124 OCV983063:OCW983124 OMR983063:OMS983124 OWN983063:OWO983124 PGJ983063:PGK983124 PQF983063:PQG983124 QAB983063:QAC983124 QJX983063:QJY983124 QTT983063:QTU983124 RDP983063:RDQ983124 RNL983063:RNM983124 RXH983063:RXI983124 SHD983063:SHE983124 SQZ983063:SRA983124 TAV983063:TAW983124 TKR983063:TKS983124 TUN983063:TUO983124 UEJ983063:UEK983124 UOF983063:UOG983124 UYB983063:UYC983124 VHX983063:VHY983124 VRT983063:VRU983124 WBP983063:WBQ983124 WLL983063:WLM983124 SR4:SS84 IV4:IW84 WVH4:WVI84 WLL4:WLM84 WBP4:WBQ84 VRT4:VRU84 VHX4:VHY84 UYB4:UYC84 UOF4:UOG84 UEJ4:UEK84 TUN4:TUO84 TKR4:TKS84 TAV4:TAW84 SQZ4:SRA84 SHD4:SHE84 RXH4:RXI84 RNL4:RNM84 RDP4:RDQ84 QTT4:QTU84 QJX4:QJY84 QAB4:QAC84 PQF4:PQG84 PGJ4:PGK84 OWN4:OWO84 OMR4:OMS84 OCV4:OCW84 NSZ4:NTA84 NJD4:NJE84 MZH4:MZI84 MPL4:MPM84 MFP4:MFQ84 LVT4:LVU84 LLX4:LLY84 LCB4:LCC84 KSF4:KSG84 KIJ4:KIK84 JYN4:JYO84 JOR4:JOS84 JEV4:JEW84 IUZ4:IVA84 ILD4:ILE84 IBH4:IBI84 HRL4:HRM84 HHP4:HHQ84 GXT4:GXU84 GNX4:GNY84 GEB4:GEC84 FUF4:FUG84 FKJ4:FKK84 FAN4:FAO84 EQR4:EQS84 EGV4:EGW84 DWZ4:DXA84 DND4:DNE84 DDH4:DDI84 CTL4:CTM84 CJP4:CJQ84 BZT4:BZU84 BPX4:BPY84 BGB4:BGC84 AWF4:AWG84 AMJ4:AMK84 ACN4:ACO84 D4:E38 I1:I1048576"/>
    <dataValidation imeMode="on" allowBlank="1" showInputMessage="1" showErrorMessage="1" sqref="WLJ31:WLJ84 C65558:C65577 IU65558:IU65577 SQ65558:SQ65577 ACM65558:ACM65577 AMI65558:AMI65577 AWE65558:AWE65577 BGA65558:BGA65577 BPW65558:BPW65577 BZS65558:BZS65577 CJO65558:CJO65577 CTK65558:CTK65577 DDG65558:DDG65577 DNC65558:DNC65577 DWY65558:DWY65577 EGU65558:EGU65577 EQQ65558:EQQ65577 FAM65558:FAM65577 FKI65558:FKI65577 FUE65558:FUE65577 GEA65558:GEA65577 GNW65558:GNW65577 GXS65558:GXS65577 HHO65558:HHO65577 HRK65558:HRK65577 IBG65558:IBG65577 ILC65558:ILC65577 IUY65558:IUY65577 JEU65558:JEU65577 JOQ65558:JOQ65577 JYM65558:JYM65577 KII65558:KII65577 KSE65558:KSE65577 LCA65558:LCA65577 LLW65558:LLW65577 LVS65558:LVS65577 MFO65558:MFO65577 MPK65558:MPK65577 MZG65558:MZG65577 NJC65558:NJC65577 NSY65558:NSY65577 OCU65558:OCU65577 OMQ65558:OMQ65577 OWM65558:OWM65577 PGI65558:PGI65577 PQE65558:PQE65577 QAA65558:QAA65577 QJW65558:QJW65577 QTS65558:QTS65577 RDO65558:RDO65577 RNK65558:RNK65577 RXG65558:RXG65577 SHC65558:SHC65577 SQY65558:SQY65577 TAU65558:TAU65577 TKQ65558:TKQ65577 TUM65558:TUM65577 UEI65558:UEI65577 UOE65558:UOE65577 UYA65558:UYA65577 VHW65558:VHW65577 VRS65558:VRS65577 WBO65558:WBO65577 WLK65558:WLK65577 WVG65558:WVG65577 C131094:C131113 IU131094:IU131113 SQ131094:SQ131113 ACM131094:ACM131113 AMI131094:AMI131113 AWE131094:AWE131113 BGA131094:BGA131113 BPW131094:BPW131113 BZS131094:BZS131113 CJO131094:CJO131113 CTK131094:CTK131113 DDG131094:DDG131113 DNC131094:DNC131113 DWY131094:DWY131113 EGU131094:EGU131113 EQQ131094:EQQ131113 FAM131094:FAM131113 FKI131094:FKI131113 FUE131094:FUE131113 GEA131094:GEA131113 GNW131094:GNW131113 GXS131094:GXS131113 HHO131094:HHO131113 HRK131094:HRK131113 IBG131094:IBG131113 ILC131094:ILC131113 IUY131094:IUY131113 JEU131094:JEU131113 JOQ131094:JOQ131113 JYM131094:JYM131113 KII131094:KII131113 KSE131094:KSE131113 LCA131094:LCA131113 LLW131094:LLW131113 LVS131094:LVS131113 MFO131094:MFO131113 MPK131094:MPK131113 MZG131094:MZG131113 NJC131094:NJC131113 NSY131094:NSY131113 OCU131094:OCU131113 OMQ131094:OMQ131113 OWM131094:OWM131113 PGI131094:PGI131113 PQE131094:PQE131113 QAA131094:QAA131113 QJW131094:QJW131113 QTS131094:QTS131113 RDO131094:RDO131113 RNK131094:RNK131113 RXG131094:RXG131113 SHC131094:SHC131113 SQY131094:SQY131113 TAU131094:TAU131113 TKQ131094:TKQ131113 TUM131094:TUM131113 UEI131094:UEI131113 UOE131094:UOE131113 UYA131094:UYA131113 VHW131094:VHW131113 VRS131094:VRS131113 WBO131094:WBO131113 WLK131094:WLK131113 WVG131094:WVG131113 C196630:C196649 IU196630:IU196649 SQ196630:SQ196649 ACM196630:ACM196649 AMI196630:AMI196649 AWE196630:AWE196649 BGA196630:BGA196649 BPW196630:BPW196649 BZS196630:BZS196649 CJO196630:CJO196649 CTK196630:CTK196649 DDG196630:DDG196649 DNC196630:DNC196649 DWY196630:DWY196649 EGU196630:EGU196649 EQQ196630:EQQ196649 FAM196630:FAM196649 FKI196630:FKI196649 FUE196630:FUE196649 GEA196630:GEA196649 GNW196630:GNW196649 GXS196630:GXS196649 HHO196630:HHO196649 HRK196630:HRK196649 IBG196630:IBG196649 ILC196630:ILC196649 IUY196630:IUY196649 JEU196630:JEU196649 JOQ196630:JOQ196649 JYM196630:JYM196649 KII196630:KII196649 KSE196630:KSE196649 LCA196630:LCA196649 LLW196630:LLW196649 LVS196630:LVS196649 MFO196630:MFO196649 MPK196630:MPK196649 MZG196630:MZG196649 NJC196630:NJC196649 NSY196630:NSY196649 OCU196630:OCU196649 OMQ196630:OMQ196649 OWM196630:OWM196649 PGI196630:PGI196649 PQE196630:PQE196649 QAA196630:QAA196649 QJW196630:QJW196649 QTS196630:QTS196649 RDO196630:RDO196649 RNK196630:RNK196649 RXG196630:RXG196649 SHC196630:SHC196649 SQY196630:SQY196649 TAU196630:TAU196649 TKQ196630:TKQ196649 TUM196630:TUM196649 UEI196630:UEI196649 UOE196630:UOE196649 UYA196630:UYA196649 VHW196630:VHW196649 VRS196630:VRS196649 WBO196630:WBO196649 WLK196630:WLK196649 WVG196630:WVG196649 C262166:C262185 IU262166:IU262185 SQ262166:SQ262185 ACM262166:ACM262185 AMI262166:AMI262185 AWE262166:AWE262185 BGA262166:BGA262185 BPW262166:BPW262185 BZS262166:BZS262185 CJO262166:CJO262185 CTK262166:CTK262185 DDG262166:DDG262185 DNC262166:DNC262185 DWY262166:DWY262185 EGU262166:EGU262185 EQQ262166:EQQ262185 FAM262166:FAM262185 FKI262166:FKI262185 FUE262166:FUE262185 GEA262166:GEA262185 GNW262166:GNW262185 GXS262166:GXS262185 HHO262166:HHO262185 HRK262166:HRK262185 IBG262166:IBG262185 ILC262166:ILC262185 IUY262166:IUY262185 JEU262166:JEU262185 JOQ262166:JOQ262185 JYM262166:JYM262185 KII262166:KII262185 KSE262166:KSE262185 LCA262166:LCA262185 LLW262166:LLW262185 LVS262166:LVS262185 MFO262166:MFO262185 MPK262166:MPK262185 MZG262166:MZG262185 NJC262166:NJC262185 NSY262166:NSY262185 OCU262166:OCU262185 OMQ262166:OMQ262185 OWM262166:OWM262185 PGI262166:PGI262185 PQE262166:PQE262185 QAA262166:QAA262185 QJW262166:QJW262185 QTS262166:QTS262185 RDO262166:RDO262185 RNK262166:RNK262185 RXG262166:RXG262185 SHC262166:SHC262185 SQY262166:SQY262185 TAU262166:TAU262185 TKQ262166:TKQ262185 TUM262166:TUM262185 UEI262166:UEI262185 UOE262166:UOE262185 UYA262166:UYA262185 VHW262166:VHW262185 VRS262166:VRS262185 WBO262166:WBO262185 WLK262166:WLK262185 WVG262166:WVG262185 C327702:C327721 IU327702:IU327721 SQ327702:SQ327721 ACM327702:ACM327721 AMI327702:AMI327721 AWE327702:AWE327721 BGA327702:BGA327721 BPW327702:BPW327721 BZS327702:BZS327721 CJO327702:CJO327721 CTK327702:CTK327721 DDG327702:DDG327721 DNC327702:DNC327721 DWY327702:DWY327721 EGU327702:EGU327721 EQQ327702:EQQ327721 FAM327702:FAM327721 FKI327702:FKI327721 FUE327702:FUE327721 GEA327702:GEA327721 GNW327702:GNW327721 GXS327702:GXS327721 HHO327702:HHO327721 HRK327702:HRK327721 IBG327702:IBG327721 ILC327702:ILC327721 IUY327702:IUY327721 JEU327702:JEU327721 JOQ327702:JOQ327721 JYM327702:JYM327721 KII327702:KII327721 KSE327702:KSE327721 LCA327702:LCA327721 LLW327702:LLW327721 LVS327702:LVS327721 MFO327702:MFO327721 MPK327702:MPK327721 MZG327702:MZG327721 NJC327702:NJC327721 NSY327702:NSY327721 OCU327702:OCU327721 OMQ327702:OMQ327721 OWM327702:OWM327721 PGI327702:PGI327721 PQE327702:PQE327721 QAA327702:QAA327721 QJW327702:QJW327721 QTS327702:QTS327721 RDO327702:RDO327721 RNK327702:RNK327721 RXG327702:RXG327721 SHC327702:SHC327721 SQY327702:SQY327721 TAU327702:TAU327721 TKQ327702:TKQ327721 TUM327702:TUM327721 UEI327702:UEI327721 UOE327702:UOE327721 UYA327702:UYA327721 VHW327702:VHW327721 VRS327702:VRS327721 WBO327702:WBO327721 WLK327702:WLK327721 WVG327702:WVG327721 C393238:C393257 IU393238:IU393257 SQ393238:SQ393257 ACM393238:ACM393257 AMI393238:AMI393257 AWE393238:AWE393257 BGA393238:BGA393257 BPW393238:BPW393257 BZS393238:BZS393257 CJO393238:CJO393257 CTK393238:CTK393257 DDG393238:DDG393257 DNC393238:DNC393257 DWY393238:DWY393257 EGU393238:EGU393257 EQQ393238:EQQ393257 FAM393238:FAM393257 FKI393238:FKI393257 FUE393238:FUE393257 GEA393238:GEA393257 GNW393238:GNW393257 GXS393238:GXS393257 HHO393238:HHO393257 HRK393238:HRK393257 IBG393238:IBG393257 ILC393238:ILC393257 IUY393238:IUY393257 JEU393238:JEU393257 JOQ393238:JOQ393257 JYM393238:JYM393257 KII393238:KII393257 KSE393238:KSE393257 LCA393238:LCA393257 LLW393238:LLW393257 LVS393238:LVS393257 MFO393238:MFO393257 MPK393238:MPK393257 MZG393238:MZG393257 NJC393238:NJC393257 NSY393238:NSY393257 OCU393238:OCU393257 OMQ393238:OMQ393257 OWM393238:OWM393257 PGI393238:PGI393257 PQE393238:PQE393257 QAA393238:QAA393257 QJW393238:QJW393257 QTS393238:QTS393257 RDO393238:RDO393257 RNK393238:RNK393257 RXG393238:RXG393257 SHC393238:SHC393257 SQY393238:SQY393257 TAU393238:TAU393257 TKQ393238:TKQ393257 TUM393238:TUM393257 UEI393238:UEI393257 UOE393238:UOE393257 UYA393238:UYA393257 VHW393238:VHW393257 VRS393238:VRS393257 WBO393238:WBO393257 WLK393238:WLK393257 WVG393238:WVG393257 C458774:C458793 IU458774:IU458793 SQ458774:SQ458793 ACM458774:ACM458793 AMI458774:AMI458793 AWE458774:AWE458793 BGA458774:BGA458793 BPW458774:BPW458793 BZS458774:BZS458793 CJO458774:CJO458793 CTK458774:CTK458793 DDG458774:DDG458793 DNC458774:DNC458793 DWY458774:DWY458793 EGU458774:EGU458793 EQQ458774:EQQ458793 FAM458774:FAM458793 FKI458774:FKI458793 FUE458774:FUE458793 GEA458774:GEA458793 GNW458774:GNW458793 GXS458774:GXS458793 HHO458774:HHO458793 HRK458774:HRK458793 IBG458774:IBG458793 ILC458774:ILC458793 IUY458774:IUY458793 JEU458774:JEU458793 JOQ458774:JOQ458793 JYM458774:JYM458793 KII458774:KII458793 KSE458774:KSE458793 LCA458774:LCA458793 LLW458774:LLW458793 LVS458774:LVS458793 MFO458774:MFO458793 MPK458774:MPK458793 MZG458774:MZG458793 NJC458774:NJC458793 NSY458774:NSY458793 OCU458774:OCU458793 OMQ458774:OMQ458793 OWM458774:OWM458793 PGI458774:PGI458793 PQE458774:PQE458793 QAA458774:QAA458793 QJW458774:QJW458793 QTS458774:QTS458793 RDO458774:RDO458793 RNK458774:RNK458793 RXG458774:RXG458793 SHC458774:SHC458793 SQY458774:SQY458793 TAU458774:TAU458793 TKQ458774:TKQ458793 TUM458774:TUM458793 UEI458774:UEI458793 UOE458774:UOE458793 UYA458774:UYA458793 VHW458774:VHW458793 VRS458774:VRS458793 WBO458774:WBO458793 WLK458774:WLK458793 WVG458774:WVG458793 C524310:C524329 IU524310:IU524329 SQ524310:SQ524329 ACM524310:ACM524329 AMI524310:AMI524329 AWE524310:AWE524329 BGA524310:BGA524329 BPW524310:BPW524329 BZS524310:BZS524329 CJO524310:CJO524329 CTK524310:CTK524329 DDG524310:DDG524329 DNC524310:DNC524329 DWY524310:DWY524329 EGU524310:EGU524329 EQQ524310:EQQ524329 FAM524310:FAM524329 FKI524310:FKI524329 FUE524310:FUE524329 GEA524310:GEA524329 GNW524310:GNW524329 GXS524310:GXS524329 HHO524310:HHO524329 HRK524310:HRK524329 IBG524310:IBG524329 ILC524310:ILC524329 IUY524310:IUY524329 JEU524310:JEU524329 JOQ524310:JOQ524329 JYM524310:JYM524329 KII524310:KII524329 KSE524310:KSE524329 LCA524310:LCA524329 LLW524310:LLW524329 LVS524310:LVS524329 MFO524310:MFO524329 MPK524310:MPK524329 MZG524310:MZG524329 NJC524310:NJC524329 NSY524310:NSY524329 OCU524310:OCU524329 OMQ524310:OMQ524329 OWM524310:OWM524329 PGI524310:PGI524329 PQE524310:PQE524329 QAA524310:QAA524329 QJW524310:QJW524329 QTS524310:QTS524329 RDO524310:RDO524329 RNK524310:RNK524329 RXG524310:RXG524329 SHC524310:SHC524329 SQY524310:SQY524329 TAU524310:TAU524329 TKQ524310:TKQ524329 TUM524310:TUM524329 UEI524310:UEI524329 UOE524310:UOE524329 UYA524310:UYA524329 VHW524310:VHW524329 VRS524310:VRS524329 WBO524310:WBO524329 WLK524310:WLK524329 WVG524310:WVG524329 C589846:C589865 IU589846:IU589865 SQ589846:SQ589865 ACM589846:ACM589865 AMI589846:AMI589865 AWE589846:AWE589865 BGA589846:BGA589865 BPW589846:BPW589865 BZS589846:BZS589865 CJO589846:CJO589865 CTK589846:CTK589865 DDG589846:DDG589865 DNC589846:DNC589865 DWY589846:DWY589865 EGU589846:EGU589865 EQQ589846:EQQ589865 FAM589846:FAM589865 FKI589846:FKI589865 FUE589846:FUE589865 GEA589846:GEA589865 GNW589846:GNW589865 GXS589846:GXS589865 HHO589846:HHO589865 HRK589846:HRK589865 IBG589846:IBG589865 ILC589846:ILC589865 IUY589846:IUY589865 JEU589846:JEU589865 JOQ589846:JOQ589865 JYM589846:JYM589865 KII589846:KII589865 KSE589846:KSE589865 LCA589846:LCA589865 LLW589846:LLW589865 LVS589846:LVS589865 MFO589846:MFO589865 MPK589846:MPK589865 MZG589846:MZG589865 NJC589846:NJC589865 NSY589846:NSY589865 OCU589846:OCU589865 OMQ589846:OMQ589865 OWM589846:OWM589865 PGI589846:PGI589865 PQE589846:PQE589865 QAA589846:QAA589865 QJW589846:QJW589865 QTS589846:QTS589865 RDO589846:RDO589865 RNK589846:RNK589865 RXG589846:RXG589865 SHC589846:SHC589865 SQY589846:SQY589865 TAU589846:TAU589865 TKQ589846:TKQ589865 TUM589846:TUM589865 UEI589846:UEI589865 UOE589846:UOE589865 UYA589846:UYA589865 VHW589846:VHW589865 VRS589846:VRS589865 WBO589846:WBO589865 WLK589846:WLK589865 WVG589846:WVG589865 C655382:C655401 IU655382:IU655401 SQ655382:SQ655401 ACM655382:ACM655401 AMI655382:AMI655401 AWE655382:AWE655401 BGA655382:BGA655401 BPW655382:BPW655401 BZS655382:BZS655401 CJO655382:CJO655401 CTK655382:CTK655401 DDG655382:DDG655401 DNC655382:DNC655401 DWY655382:DWY655401 EGU655382:EGU655401 EQQ655382:EQQ655401 FAM655382:FAM655401 FKI655382:FKI655401 FUE655382:FUE655401 GEA655382:GEA655401 GNW655382:GNW655401 GXS655382:GXS655401 HHO655382:HHO655401 HRK655382:HRK655401 IBG655382:IBG655401 ILC655382:ILC655401 IUY655382:IUY655401 JEU655382:JEU655401 JOQ655382:JOQ655401 JYM655382:JYM655401 KII655382:KII655401 KSE655382:KSE655401 LCA655382:LCA655401 LLW655382:LLW655401 LVS655382:LVS655401 MFO655382:MFO655401 MPK655382:MPK655401 MZG655382:MZG655401 NJC655382:NJC655401 NSY655382:NSY655401 OCU655382:OCU655401 OMQ655382:OMQ655401 OWM655382:OWM655401 PGI655382:PGI655401 PQE655382:PQE655401 QAA655382:QAA655401 QJW655382:QJW655401 QTS655382:QTS655401 RDO655382:RDO655401 RNK655382:RNK655401 RXG655382:RXG655401 SHC655382:SHC655401 SQY655382:SQY655401 TAU655382:TAU655401 TKQ655382:TKQ655401 TUM655382:TUM655401 UEI655382:UEI655401 UOE655382:UOE655401 UYA655382:UYA655401 VHW655382:VHW655401 VRS655382:VRS655401 WBO655382:WBO655401 WLK655382:WLK655401 WVG655382:WVG655401 C720918:C720937 IU720918:IU720937 SQ720918:SQ720937 ACM720918:ACM720937 AMI720918:AMI720937 AWE720918:AWE720937 BGA720918:BGA720937 BPW720918:BPW720937 BZS720918:BZS720937 CJO720918:CJO720937 CTK720918:CTK720937 DDG720918:DDG720937 DNC720918:DNC720937 DWY720918:DWY720937 EGU720918:EGU720937 EQQ720918:EQQ720937 FAM720918:FAM720937 FKI720918:FKI720937 FUE720918:FUE720937 GEA720918:GEA720937 GNW720918:GNW720937 GXS720918:GXS720937 HHO720918:HHO720937 HRK720918:HRK720937 IBG720918:IBG720937 ILC720918:ILC720937 IUY720918:IUY720937 JEU720918:JEU720937 JOQ720918:JOQ720937 JYM720918:JYM720937 KII720918:KII720937 KSE720918:KSE720937 LCA720918:LCA720937 LLW720918:LLW720937 LVS720918:LVS720937 MFO720918:MFO720937 MPK720918:MPK720937 MZG720918:MZG720937 NJC720918:NJC720937 NSY720918:NSY720937 OCU720918:OCU720937 OMQ720918:OMQ720937 OWM720918:OWM720937 PGI720918:PGI720937 PQE720918:PQE720937 QAA720918:QAA720937 QJW720918:QJW720937 QTS720918:QTS720937 RDO720918:RDO720937 RNK720918:RNK720937 RXG720918:RXG720937 SHC720918:SHC720937 SQY720918:SQY720937 TAU720918:TAU720937 TKQ720918:TKQ720937 TUM720918:TUM720937 UEI720918:UEI720937 UOE720918:UOE720937 UYA720918:UYA720937 VHW720918:VHW720937 VRS720918:VRS720937 WBO720918:WBO720937 WLK720918:WLK720937 WVG720918:WVG720937 C786454:C786473 IU786454:IU786473 SQ786454:SQ786473 ACM786454:ACM786473 AMI786454:AMI786473 AWE786454:AWE786473 BGA786454:BGA786473 BPW786454:BPW786473 BZS786454:BZS786473 CJO786454:CJO786473 CTK786454:CTK786473 DDG786454:DDG786473 DNC786454:DNC786473 DWY786454:DWY786473 EGU786454:EGU786473 EQQ786454:EQQ786473 FAM786454:FAM786473 FKI786454:FKI786473 FUE786454:FUE786473 GEA786454:GEA786473 GNW786454:GNW786473 GXS786454:GXS786473 HHO786454:HHO786473 HRK786454:HRK786473 IBG786454:IBG786473 ILC786454:ILC786473 IUY786454:IUY786473 JEU786454:JEU786473 JOQ786454:JOQ786473 JYM786454:JYM786473 KII786454:KII786473 KSE786454:KSE786473 LCA786454:LCA786473 LLW786454:LLW786473 LVS786454:LVS786473 MFO786454:MFO786473 MPK786454:MPK786473 MZG786454:MZG786473 NJC786454:NJC786473 NSY786454:NSY786473 OCU786454:OCU786473 OMQ786454:OMQ786473 OWM786454:OWM786473 PGI786454:PGI786473 PQE786454:PQE786473 QAA786454:QAA786473 QJW786454:QJW786473 QTS786454:QTS786473 RDO786454:RDO786473 RNK786454:RNK786473 RXG786454:RXG786473 SHC786454:SHC786473 SQY786454:SQY786473 TAU786454:TAU786473 TKQ786454:TKQ786473 TUM786454:TUM786473 UEI786454:UEI786473 UOE786454:UOE786473 UYA786454:UYA786473 VHW786454:VHW786473 VRS786454:VRS786473 WBO786454:WBO786473 WLK786454:WLK786473 WVG786454:WVG786473 C851990:C852009 IU851990:IU852009 SQ851990:SQ852009 ACM851990:ACM852009 AMI851990:AMI852009 AWE851990:AWE852009 BGA851990:BGA852009 BPW851990:BPW852009 BZS851990:BZS852009 CJO851990:CJO852009 CTK851990:CTK852009 DDG851990:DDG852009 DNC851990:DNC852009 DWY851990:DWY852009 EGU851990:EGU852009 EQQ851990:EQQ852009 FAM851990:FAM852009 FKI851990:FKI852009 FUE851990:FUE852009 GEA851990:GEA852009 GNW851990:GNW852009 GXS851990:GXS852009 HHO851990:HHO852009 HRK851990:HRK852009 IBG851990:IBG852009 ILC851990:ILC852009 IUY851990:IUY852009 JEU851990:JEU852009 JOQ851990:JOQ852009 JYM851990:JYM852009 KII851990:KII852009 KSE851990:KSE852009 LCA851990:LCA852009 LLW851990:LLW852009 LVS851990:LVS852009 MFO851990:MFO852009 MPK851990:MPK852009 MZG851990:MZG852009 NJC851990:NJC852009 NSY851990:NSY852009 OCU851990:OCU852009 OMQ851990:OMQ852009 OWM851990:OWM852009 PGI851990:PGI852009 PQE851990:PQE852009 QAA851990:QAA852009 QJW851990:QJW852009 QTS851990:QTS852009 RDO851990:RDO852009 RNK851990:RNK852009 RXG851990:RXG852009 SHC851990:SHC852009 SQY851990:SQY852009 TAU851990:TAU852009 TKQ851990:TKQ852009 TUM851990:TUM852009 UEI851990:UEI852009 UOE851990:UOE852009 UYA851990:UYA852009 VHW851990:VHW852009 VRS851990:VRS852009 WBO851990:WBO852009 WLK851990:WLK852009 WVG851990:WVG852009 C917526:C917545 IU917526:IU917545 SQ917526:SQ917545 ACM917526:ACM917545 AMI917526:AMI917545 AWE917526:AWE917545 BGA917526:BGA917545 BPW917526:BPW917545 BZS917526:BZS917545 CJO917526:CJO917545 CTK917526:CTK917545 DDG917526:DDG917545 DNC917526:DNC917545 DWY917526:DWY917545 EGU917526:EGU917545 EQQ917526:EQQ917545 FAM917526:FAM917545 FKI917526:FKI917545 FUE917526:FUE917545 GEA917526:GEA917545 GNW917526:GNW917545 GXS917526:GXS917545 HHO917526:HHO917545 HRK917526:HRK917545 IBG917526:IBG917545 ILC917526:ILC917545 IUY917526:IUY917545 JEU917526:JEU917545 JOQ917526:JOQ917545 JYM917526:JYM917545 KII917526:KII917545 KSE917526:KSE917545 LCA917526:LCA917545 LLW917526:LLW917545 LVS917526:LVS917545 MFO917526:MFO917545 MPK917526:MPK917545 MZG917526:MZG917545 NJC917526:NJC917545 NSY917526:NSY917545 OCU917526:OCU917545 OMQ917526:OMQ917545 OWM917526:OWM917545 PGI917526:PGI917545 PQE917526:PQE917545 QAA917526:QAA917545 QJW917526:QJW917545 QTS917526:QTS917545 RDO917526:RDO917545 RNK917526:RNK917545 RXG917526:RXG917545 SHC917526:SHC917545 SQY917526:SQY917545 TAU917526:TAU917545 TKQ917526:TKQ917545 TUM917526:TUM917545 UEI917526:UEI917545 UOE917526:UOE917545 UYA917526:UYA917545 VHW917526:VHW917545 VRS917526:VRS917545 WBO917526:WBO917545 WLK917526:WLK917545 WVG917526:WVG917545 C983062:C983081 IU983062:IU983081 SQ983062:SQ983081 ACM983062:ACM983081 AMI983062:AMI983081 AWE983062:AWE983081 BGA983062:BGA983081 BPW983062:BPW983081 BZS983062:BZS983081 CJO983062:CJO983081 CTK983062:CTK983081 DDG983062:DDG983081 DNC983062:DNC983081 DWY983062:DWY983081 EGU983062:EGU983081 EQQ983062:EQQ983081 FAM983062:FAM983081 FKI983062:FKI983081 FUE983062:FUE983081 GEA983062:GEA983081 GNW983062:GNW983081 GXS983062:GXS983081 HHO983062:HHO983081 HRK983062:HRK983081 IBG983062:IBG983081 ILC983062:ILC983081 IUY983062:IUY983081 JEU983062:JEU983081 JOQ983062:JOQ983081 JYM983062:JYM983081 KII983062:KII983081 KSE983062:KSE983081 LCA983062:LCA983081 LLW983062:LLW983081 LVS983062:LVS983081 MFO983062:MFO983081 MPK983062:MPK983081 MZG983062:MZG983081 NJC983062:NJC983081 NSY983062:NSY983081 OCU983062:OCU983081 OMQ983062:OMQ983081 OWM983062:OWM983081 PGI983062:PGI983081 PQE983062:PQE983081 QAA983062:QAA983081 QJW983062:QJW983081 QTS983062:QTS983081 RDO983062:RDO983081 RNK983062:RNK983081 RXG983062:RXG983081 SHC983062:SHC983081 SQY983062:SQY983081 TAU983062:TAU983081 TKQ983062:TKQ983081 TUM983062:TUM983081 UEI983062:UEI983081 UOE983062:UOE983081 UYA983062:UYA983081 VHW983062:VHW983081 VRS983062:VRS983081 WBO983062:WBO983081 WLK983062:WLK983081 WVG983062:WVG983081 C65619:C65620 IU65619:IU65620 SQ65619:SQ65620 ACM65619:ACM65620 AMI65619:AMI65620 AWE65619:AWE65620 BGA65619:BGA65620 BPW65619:BPW65620 BZS65619:BZS65620 CJO65619:CJO65620 CTK65619:CTK65620 DDG65619:DDG65620 DNC65619:DNC65620 DWY65619:DWY65620 EGU65619:EGU65620 EQQ65619:EQQ65620 FAM65619:FAM65620 FKI65619:FKI65620 FUE65619:FUE65620 GEA65619:GEA65620 GNW65619:GNW65620 GXS65619:GXS65620 HHO65619:HHO65620 HRK65619:HRK65620 IBG65619:IBG65620 ILC65619:ILC65620 IUY65619:IUY65620 JEU65619:JEU65620 JOQ65619:JOQ65620 JYM65619:JYM65620 KII65619:KII65620 KSE65619:KSE65620 LCA65619:LCA65620 LLW65619:LLW65620 LVS65619:LVS65620 MFO65619:MFO65620 MPK65619:MPK65620 MZG65619:MZG65620 NJC65619:NJC65620 NSY65619:NSY65620 OCU65619:OCU65620 OMQ65619:OMQ65620 OWM65619:OWM65620 PGI65619:PGI65620 PQE65619:PQE65620 QAA65619:QAA65620 QJW65619:QJW65620 QTS65619:QTS65620 RDO65619:RDO65620 RNK65619:RNK65620 RXG65619:RXG65620 SHC65619:SHC65620 SQY65619:SQY65620 TAU65619:TAU65620 TKQ65619:TKQ65620 TUM65619:TUM65620 UEI65619:UEI65620 UOE65619:UOE65620 UYA65619:UYA65620 VHW65619:VHW65620 VRS65619:VRS65620 WBO65619:WBO65620 WLK65619:WLK65620 WVG65619:WVG65620 C131155:C131156 IU131155:IU131156 SQ131155:SQ131156 ACM131155:ACM131156 AMI131155:AMI131156 AWE131155:AWE131156 BGA131155:BGA131156 BPW131155:BPW131156 BZS131155:BZS131156 CJO131155:CJO131156 CTK131155:CTK131156 DDG131155:DDG131156 DNC131155:DNC131156 DWY131155:DWY131156 EGU131155:EGU131156 EQQ131155:EQQ131156 FAM131155:FAM131156 FKI131155:FKI131156 FUE131155:FUE131156 GEA131155:GEA131156 GNW131155:GNW131156 GXS131155:GXS131156 HHO131155:HHO131156 HRK131155:HRK131156 IBG131155:IBG131156 ILC131155:ILC131156 IUY131155:IUY131156 JEU131155:JEU131156 JOQ131155:JOQ131156 JYM131155:JYM131156 KII131155:KII131156 KSE131155:KSE131156 LCA131155:LCA131156 LLW131155:LLW131156 LVS131155:LVS131156 MFO131155:MFO131156 MPK131155:MPK131156 MZG131155:MZG131156 NJC131155:NJC131156 NSY131155:NSY131156 OCU131155:OCU131156 OMQ131155:OMQ131156 OWM131155:OWM131156 PGI131155:PGI131156 PQE131155:PQE131156 QAA131155:QAA131156 QJW131155:QJW131156 QTS131155:QTS131156 RDO131155:RDO131156 RNK131155:RNK131156 RXG131155:RXG131156 SHC131155:SHC131156 SQY131155:SQY131156 TAU131155:TAU131156 TKQ131155:TKQ131156 TUM131155:TUM131156 UEI131155:UEI131156 UOE131155:UOE131156 UYA131155:UYA131156 VHW131155:VHW131156 VRS131155:VRS131156 WBO131155:WBO131156 WLK131155:WLK131156 WVG131155:WVG131156 C196691:C196692 IU196691:IU196692 SQ196691:SQ196692 ACM196691:ACM196692 AMI196691:AMI196692 AWE196691:AWE196692 BGA196691:BGA196692 BPW196691:BPW196692 BZS196691:BZS196692 CJO196691:CJO196692 CTK196691:CTK196692 DDG196691:DDG196692 DNC196691:DNC196692 DWY196691:DWY196692 EGU196691:EGU196692 EQQ196691:EQQ196692 FAM196691:FAM196692 FKI196691:FKI196692 FUE196691:FUE196692 GEA196691:GEA196692 GNW196691:GNW196692 GXS196691:GXS196692 HHO196691:HHO196692 HRK196691:HRK196692 IBG196691:IBG196692 ILC196691:ILC196692 IUY196691:IUY196692 JEU196691:JEU196692 JOQ196691:JOQ196692 JYM196691:JYM196692 KII196691:KII196692 KSE196691:KSE196692 LCA196691:LCA196692 LLW196691:LLW196692 LVS196691:LVS196692 MFO196691:MFO196692 MPK196691:MPK196692 MZG196691:MZG196692 NJC196691:NJC196692 NSY196691:NSY196692 OCU196691:OCU196692 OMQ196691:OMQ196692 OWM196691:OWM196692 PGI196691:PGI196692 PQE196691:PQE196692 QAA196691:QAA196692 QJW196691:QJW196692 QTS196691:QTS196692 RDO196691:RDO196692 RNK196691:RNK196692 RXG196691:RXG196692 SHC196691:SHC196692 SQY196691:SQY196692 TAU196691:TAU196692 TKQ196691:TKQ196692 TUM196691:TUM196692 UEI196691:UEI196692 UOE196691:UOE196692 UYA196691:UYA196692 VHW196691:VHW196692 VRS196691:VRS196692 WBO196691:WBO196692 WLK196691:WLK196692 WVG196691:WVG196692 C262227:C262228 IU262227:IU262228 SQ262227:SQ262228 ACM262227:ACM262228 AMI262227:AMI262228 AWE262227:AWE262228 BGA262227:BGA262228 BPW262227:BPW262228 BZS262227:BZS262228 CJO262227:CJO262228 CTK262227:CTK262228 DDG262227:DDG262228 DNC262227:DNC262228 DWY262227:DWY262228 EGU262227:EGU262228 EQQ262227:EQQ262228 FAM262227:FAM262228 FKI262227:FKI262228 FUE262227:FUE262228 GEA262227:GEA262228 GNW262227:GNW262228 GXS262227:GXS262228 HHO262227:HHO262228 HRK262227:HRK262228 IBG262227:IBG262228 ILC262227:ILC262228 IUY262227:IUY262228 JEU262227:JEU262228 JOQ262227:JOQ262228 JYM262227:JYM262228 KII262227:KII262228 KSE262227:KSE262228 LCA262227:LCA262228 LLW262227:LLW262228 LVS262227:LVS262228 MFO262227:MFO262228 MPK262227:MPK262228 MZG262227:MZG262228 NJC262227:NJC262228 NSY262227:NSY262228 OCU262227:OCU262228 OMQ262227:OMQ262228 OWM262227:OWM262228 PGI262227:PGI262228 PQE262227:PQE262228 QAA262227:QAA262228 QJW262227:QJW262228 QTS262227:QTS262228 RDO262227:RDO262228 RNK262227:RNK262228 RXG262227:RXG262228 SHC262227:SHC262228 SQY262227:SQY262228 TAU262227:TAU262228 TKQ262227:TKQ262228 TUM262227:TUM262228 UEI262227:UEI262228 UOE262227:UOE262228 UYA262227:UYA262228 VHW262227:VHW262228 VRS262227:VRS262228 WBO262227:WBO262228 WLK262227:WLK262228 WVG262227:WVG262228 C327763:C327764 IU327763:IU327764 SQ327763:SQ327764 ACM327763:ACM327764 AMI327763:AMI327764 AWE327763:AWE327764 BGA327763:BGA327764 BPW327763:BPW327764 BZS327763:BZS327764 CJO327763:CJO327764 CTK327763:CTK327764 DDG327763:DDG327764 DNC327763:DNC327764 DWY327763:DWY327764 EGU327763:EGU327764 EQQ327763:EQQ327764 FAM327763:FAM327764 FKI327763:FKI327764 FUE327763:FUE327764 GEA327763:GEA327764 GNW327763:GNW327764 GXS327763:GXS327764 HHO327763:HHO327764 HRK327763:HRK327764 IBG327763:IBG327764 ILC327763:ILC327764 IUY327763:IUY327764 JEU327763:JEU327764 JOQ327763:JOQ327764 JYM327763:JYM327764 KII327763:KII327764 KSE327763:KSE327764 LCA327763:LCA327764 LLW327763:LLW327764 LVS327763:LVS327764 MFO327763:MFO327764 MPK327763:MPK327764 MZG327763:MZG327764 NJC327763:NJC327764 NSY327763:NSY327764 OCU327763:OCU327764 OMQ327763:OMQ327764 OWM327763:OWM327764 PGI327763:PGI327764 PQE327763:PQE327764 QAA327763:QAA327764 QJW327763:QJW327764 QTS327763:QTS327764 RDO327763:RDO327764 RNK327763:RNK327764 RXG327763:RXG327764 SHC327763:SHC327764 SQY327763:SQY327764 TAU327763:TAU327764 TKQ327763:TKQ327764 TUM327763:TUM327764 UEI327763:UEI327764 UOE327763:UOE327764 UYA327763:UYA327764 VHW327763:VHW327764 VRS327763:VRS327764 WBO327763:WBO327764 WLK327763:WLK327764 WVG327763:WVG327764 C393299:C393300 IU393299:IU393300 SQ393299:SQ393300 ACM393299:ACM393300 AMI393299:AMI393300 AWE393299:AWE393300 BGA393299:BGA393300 BPW393299:BPW393300 BZS393299:BZS393300 CJO393299:CJO393300 CTK393299:CTK393300 DDG393299:DDG393300 DNC393299:DNC393300 DWY393299:DWY393300 EGU393299:EGU393300 EQQ393299:EQQ393300 FAM393299:FAM393300 FKI393299:FKI393300 FUE393299:FUE393300 GEA393299:GEA393300 GNW393299:GNW393300 GXS393299:GXS393300 HHO393299:HHO393300 HRK393299:HRK393300 IBG393299:IBG393300 ILC393299:ILC393300 IUY393299:IUY393300 JEU393299:JEU393300 JOQ393299:JOQ393300 JYM393299:JYM393300 KII393299:KII393300 KSE393299:KSE393300 LCA393299:LCA393300 LLW393299:LLW393300 LVS393299:LVS393300 MFO393299:MFO393300 MPK393299:MPK393300 MZG393299:MZG393300 NJC393299:NJC393300 NSY393299:NSY393300 OCU393299:OCU393300 OMQ393299:OMQ393300 OWM393299:OWM393300 PGI393299:PGI393300 PQE393299:PQE393300 QAA393299:QAA393300 QJW393299:QJW393300 QTS393299:QTS393300 RDO393299:RDO393300 RNK393299:RNK393300 RXG393299:RXG393300 SHC393299:SHC393300 SQY393299:SQY393300 TAU393299:TAU393300 TKQ393299:TKQ393300 TUM393299:TUM393300 UEI393299:UEI393300 UOE393299:UOE393300 UYA393299:UYA393300 VHW393299:VHW393300 VRS393299:VRS393300 WBO393299:WBO393300 WLK393299:WLK393300 WVG393299:WVG393300 C458835:C458836 IU458835:IU458836 SQ458835:SQ458836 ACM458835:ACM458836 AMI458835:AMI458836 AWE458835:AWE458836 BGA458835:BGA458836 BPW458835:BPW458836 BZS458835:BZS458836 CJO458835:CJO458836 CTK458835:CTK458836 DDG458835:DDG458836 DNC458835:DNC458836 DWY458835:DWY458836 EGU458835:EGU458836 EQQ458835:EQQ458836 FAM458835:FAM458836 FKI458835:FKI458836 FUE458835:FUE458836 GEA458835:GEA458836 GNW458835:GNW458836 GXS458835:GXS458836 HHO458835:HHO458836 HRK458835:HRK458836 IBG458835:IBG458836 ILC458835:ILC458836 IUY458835:IUY458836 JEU458835:JEU458836 JOQ458835:JOQ458836 JYM458835:JYM458836 KII458835:KII458836 KSE458835:KSE458836 LCA458835:LCA458836 LLW458835:LLW458836 LVS458835:LVS458836 MFO458835:MFO458836 MPK458835:MPK458836 MZG458835:MZG458836 NJC458835:NJC458836 NSY458835:NSY458836 OCU458835:OCU458836 OMQ458835:OMQ458836 OWM458835:OWM458836 PGI458835:PGI458836 PQE458835:PQE458836 QAA458835:QAA458836 QJW458835:QJW458836 QTS458835:QTS458836 RDO458835:RDO458836 RNK458835:RNK458836 RXG458835:RXG458836 SHC458835:SHC458836 SQY458835:SQY458836 TAU458835:TAU458836 TKQ458835:TKQ458836 TUM458835:TUM458836 UEI458835:UEI458836 UOE458835:UOE458836 UYA458835:UYA458836 VHW458835:VHW458836 VRS458835:VRS458836 WBO458835:WBO458836 WLK458835:WLK458836 WVG458835:WVG458836 C524371:C524372 IU524371:IU524372 SQ524371:SQ524372 ACM524371:ACM524372 AMI524371:AMI524372 AWE524371:AWE524372 BGA524371:BGA524372 BPW524371:BPW524372 BZS524371:BZS524372 CJO524371:CJO524372 CTK524371:CTK524372 DDG524371:DDG524372 DNC524371:DNC524372 DWY524371:DWY524372 EGU524371:EGU524372 EQQ524371:EQQ524372 FAM524371:FAM524372 FKI524371:FKI524372 FUE524371:FUE524372 GEA524371:GEA524372 GNW524371:GNW524372 GXS524371:GXS524372 HHO524371:HHO524372 HRK524371:HRK524372 IBG524371:IBG524372 ILC524371:ILC524372 IUY524371:IUY524372 JEU524371:JEU524372 JOQ524371:JOQ524372 JYM524371:JYM524372 KII524371:KII524372 KSE524371:KSE524372 LCA524371:LCA524372 LLW524371:LLW524372 LVS524371:LVS524372 MFO524371:MFO524372 MPK524371:MPK524372 MZG524371:MZG524372 NJC524371:NJC524372 NSY524371:NSY524372 OCU524371:OCU524372 OMQ524371:OMQ524372 OWM524371:OWM524372 PGI524371:PGI524372 PQE524371:PQE524372 QAA524371:QAA524372 QJW524371:QJW524372 QTS524371:QTS524372 RDO524371:RDO524372 RNK524371:RNK524372 RXG524371:RXG524372 SHC524371:SHC524372 SQY524371:SQY524372 TAU524371:TAU524372 TKQ524371:TKQ524372 TUM524371:TUM524372 UEI524371:UEI524372 UOE524371:UOE524372 UYA524371:UYA524372 VHW524371:VHW524372 VRS524371:VRS524372 WBO524371:WBO524372 WLK524371:WLK524372 WVG524371:WVG524372 C589907:C589908 IU589907:IU589908 SQ589907:SQ589908 ACM589907:ACM589908 AMI589907:AMI589908 AWE589907:AWE589908 BGA589907:BGA589908 BPW589907:BPW589908 BZS589907:BZS589908 CJO589907:CJO589908 CTK589907:CTK589908 DDG589907:DDG589908 DNC589907:DNC589908 DWY589907:DWY589908 EGU589907:EGU589908 EQQ589907:EQQ589908 FAM589907:FAM589908 FKI589907:FKI589908 FUE589907:FUE589908 GEA589907:GEA589908 GNW589907:GNW589908 GXS589907:GXS589908 HHO589907:HHO589908 HRK589907:HRK589908 IBG589907:IBG589908 ILC589907:ILC589908 IUY589907:IUY589908 JEU589907:JEU589908 JOQ589907:JOQ589908 JYM589907:JYM589908 KII589907:KII589908 KSE589907:KSE589908 LCA589907:LCA589908 LLW589907:LLW589908 LVS589907:LVS589908 MFO589907:MFO589908 MPK589907:MPK589908 MZG589907:MZG589908 NJC589907:NJC589908 NSY589907:NSY589908 OCU589907:OCU589908 OMQ589907:OMQ589908 OWM589907:OWM589908 PGI589907:PGI589908 PQE589907:PQE589908 QAA589907:QAA589908 QJW589907:QJW589908 QTS589907:QTS589908 RDO589907:RDO589908 RNK589907:RNK589908 RXG589907:RXG589908 SHC589907:SHC589908 SQY589907:SQY589908 TAU589907:TAU589908 TKQ589907:TKQ589908 TUM589907:TUM589908 UEI589907:UEI589908 UOE589907:UOE589908 UYA589907:UYA589908 VHW589907:VHW589908 VRS589907:VRS589908 WBO589907:WBO589908 WLK589907:WLK589908 WVG589907:WVG589908 C655443:C655444 IU655443:IU655444 SQ655443:SQ655444 ACM655443:ACM655444 AMI655443:AMI655444 AWE655443:AWE655444 BGA655443:BGA655444 BPW655443:BPW655444 BZS655443:BZS655444 CJO655443:CJO655444 CTK655443:CTK655444 DDG655443:DDG655444 DNC655443:DNC655444 DWY655443:DWY655444 EGU655443:EGU655444 EQQ655443:EQQ655444 FAM655443:FAM655444 FKI655443:FKI655444 FUE655443:FUE655444 GEA655443:GEA655444 GNW655443:GNW655444 GXS655443:GXS655444 HHO655443:HHO655444 HRK655443:HRK655444 IBG655443:IBG655444 ILC655443:ILC655444 IUY655443:IUY655444 JEU655443:JEU655444 JOQ655443:JOQ655444 JYM655443:JYM655444 KII655443:KII655444 KSE655443:KSE655444 LCA655443:LCA655444 LLW655443:LLW655444 LVS655443:LVS655444 MFO655443:MFO655444 MPK655443:MPK655444 MZG655443:MZG655444 NJC655443:NJC655444 NSY655443:NSY655444 OCU655443:OCU655444 OMQ655443:OMQ655444 OWM655443:OWM655444 PGI655443:PGI655444 PQE655443:PQE655444 QAA655443:QAA655444 QJW655443:QJW655444 QTS655443:QTS655444 RDO655443:RDO655444 RNK655443:RNK655444 RXG655443:RXG655444 SHC655443:SHC655444 SQY655443:SQY655444 TAU655443:TAU655444 TKQ655443:TKQ655444 TUM655443:TUM655444 UEI655443:UEI655444 UOE655443:UOE655444 UYA655443:UYA655444 VHW655443:VHW655444 VRS655443:VRS655444 WBO655443:WBO655444 WLK655443:WLK655444 WVG655443:WVG655444 C720979:C720980 IU720979:IU720980 SQ720979:SQ720980 ACM720979:ACM720980 AMI720979:AMI720980 AWE720979:AWE720980 BGA720979:BGA720980 BPW720979:BPW720980 BZS720979:BZS720980 CJO720979:CJO720980 CTK720979:CTK720980 DDG720979:DDG720980 DNC720979:DNC720980 DWY720979:DWY720980 EGU720979:EGU720980 EQQ720979:EQQ720980 FAM720979:FAM720980 FKI720979:FKI720980 FUE720979:FUE720980 GEA720979:GEA720980 GNW720979:GNW720980 GXS720979:GXS720980 HHO720979:HHO720980 HRK720979:HRK720980 IBG720979:IBG720980 ILC720979:ILC720980 IUY720979:IUY720980 JEU720979:JEU720980 JOQ720979:JOQ720980 JYM720979:JYM720980 KII720979:KII720980 KSE720979:KSE720980 LCA720979:LCA720980 LLW720979:LLW720980 LVS720979:LVS720980 MFO720979:MFO720980 MPK720979:MPK720980 MZG720979:MZG720980 NJC720979:NJC720980 NSY720979:NSY720980 OCU720979:OCU720980 OMQ720979:OMQ720980 OWM720979:OWM720980 PGI720979:PGI720980 PQE720979:PQE720980 QAA720979:QAA720980 QJW720979:QJW720980 QTS720979:QTS720980 RDO720979:RDO720980 RNK720979:RNK720980 RXG720979:RXG720980 SHC720979:SHC720980 SQY720979:SQY720980 TAU720979:TAU720980 TKQ720979:TKQ720980 TUM720979:TUM720980 UEI720979:UEI720980 UOE720979:UOE720980 UYA720979:UYA720980 VHW720979:VHW720980 VRS720979:VRS720980 WBO720979:WBO720980 WLK720979:WLK720980 WVG720979:WVG720980 C786515:C786516 IU786515:IU786516 SQ786515:SQ786516 ACM786515:ACM786516 AMI786515:AMI786516 AWE786515:AWE786516 BGA786515:BGA786516 BPW786515:BPW786516 BZS786515:BZS786516 CJO786515:CJO786516 CTK786515:CTK786516 DDG786515:DDG786516 DNC786515:DNC786516 DWY786515:DWY786516 EGU786515:EGU786516 EQQ786515:EQQ786516 FAM786515:FAM786516 FKI786515:FKI786516 FUE786515:FUE786516 GEA786515:GEA786516 GNW786515:GNW786516 GXS786515:GXS786516 HHO786515:HHO786516 HRK786515:HRK786516 IBG786515:IBG786516 ILC786515:ILC786516 IUY786515:IUY786516 JEU786515:JEU786516 JOQ786515:JOQ786516 JYM786515:JYM786516 KII786515:KII786516 KSE786515:KSE786516 LCA786515:LCA786516 LLW786515:LLW786516 LVS786515:LVS786516 MFO786515:MFO786516 MPK786515:MPK786516 MZG786515:MZG786516 NJC786515:NJC786516 NSY786515:NSY786516 OCU786515:OCU786516 OMQ786515:OMQ786516 OWM786515:OWM786516 PGI786515:PGI786516 PQE786515:PQE786516 QAA786515:QAA786516 QJW786515:QJW786516 QTS786515:QTS786516 RDO786515:RDO786516 RNK786515:RNK786516 RXG786515:RXG786516 SHC786515:SHC786516 SQY786515:SQY786516 TAU786515:TAU786516 TKQ786515:TKQ786516 TUM786515:TUM786516 UEI786515:UEI786516 UOE786515:UOE786516 UYA786515:UYA786516 VHW786515:VHW786516 VRS786515:VRS786516 WBO786515:WBO786516 WLK786515:WLK786516 WVG786515:WVG786516 C852051:C852052 IU852051:IU852052 SQ852051:SQ852052 ACM852051:ACM852052 AMI852051:AMI852052 AWE852051:AWE852052 BGA852051:BGA852052 BPW852051:BPW852052 BZS852051:BZS852052 CJO852051:CJO852052 CTK852051:CTK852052 DDG852051:DDG852052 DNC852051:DNC852052 DWY852051:DWY852052 EGU852051:EGU852052 EQQ852051:EQQ852052 FAM852051:FAM852052 FKI852051:FKI852052 FUE852051:FUE852052 GEA852051:GEA852052 GNW852051:GNW852052 GXS852051:GXS852052 HHO852051:HHO852052 HRK852051:HRK852052 IBG852051:IBG852052 ILC852051:ILC852052 IUY852051:IUY852052 JEU852051:JEU852052 JOQ852051:JOQ852052 JYM852051:JYM852052 KII852051:KII852052 KSE852051:KSE852052 LCA852051:LCA852052 LLW852051:LLW852052 LVS852051:LVS852052 MFO852051:MFO852052 MPK852051:MPK852052 MZG852051:MZG852052 NJC852051:NJC852052 NSY852051:NSY852052 OCU852051:OCU852052 OMQ852051:OMQ852052 OWM852051:OWM852052 PGI852051:PGI852052 PQE852051:PQE852052 QAA852051:QAA852052 QJW852051:QJW852052 QTS852051:QTS852052 RDO852051:RDO852052 RNK852051:RNK852052 RXG852051:RXG852052 SHC852051:SHC852052 SQY852051:SQY852052 TAU852051:TAU852052 TKQ852051:TKQ852052 TUM852051:TUM852052 UEI852051:UEI852052 UOE852051:UOE852052 UYA852051:UYA852052 VHW852051:VHW852052 VRS852051:VRS852052 WBO852051:WBO852052 WLK852051:WLK852052 WVG852051:WVG852052 C917587:C917588 IU917587:IU917588 SQ917587:SQ917588 ACM917587:ACM917588 AMI917587:AMI917588 AWE917587:AWE917588 BGA917587:BGA917588 BPW917587:BPW917588 BZS917587:BZS917588 CJO917587:CJO917588 CTK917587:CTK917588 DDG917587:DDG917588 DNC917587:DNC917588 DWY917587:DWY917588 EGU917587:EGU917588 EQQ917587:EQQ917588 FAM917587:FAM917588 FKI917587:FKI917588 FUE917587:FUE917588 GEA917587:GEA917588 GNW917587:GNW917588 GXS917587:GXS917588 HHO917587:HHO917588 HRK917587:HRK917588 IBG917587:IBG917588 ILC917587:ILC917588 IUY917587:IUY917588 JEU917587:JEU917588 JOQ917587:JOQ917588 JYM917587:JYM917588 KII917587:KII917588 KSE917587:KSE917588 LCA917587:LCA917588 LLW917587:LLW917588 LVS917587:LVS917588 MFO917587:MFO917588 MPK917587:MPK917588 MZG917587:MZG917588 NJC917587:NJC917588 NSY917587:NSY917588 OCU917587:OCU917588 OMQ917587:OMQ917588 OWM917587:OWM917588 PGI917587:PGI917588 PQE917587:PQE917588 QAA917587:QAA917588 QJW917587:QJW917588 QTS917587:QTS917588 RDO917587:RDO917588 RNK917587:RNK917588 RXG917587:RXG917588 SHC917587:SHC917588 SQY917587:SQY917588 TAU917587:TAU917588 TKQ917587:TKQ917588 TUM917587:TUM917588 UEI917587:UEI917588 UOE917587:UOE917588 UYA917587:UYA917588 VHW917587:VHW917588 VRS917587:VRS917588 WBO917587:WBO917588 WLK917587:WLK917588 WVG917587:WVG917588 C983123:C983124 IU983123:IU983124 SQ983123:SQ983124 ACM983123:ACM983124 AMI983123:AMI983124 AWE983123:AWE983124 BGA983123:BGA983124 BPW983123:BPW983124 BZS983123:BZS983124 CJO983123:CJO983124 CTK983123:CTK983124 DDG983123:DDG983124 DNC983123:DNC983124 DWY983123:DWY983124 EGU983123:EGU983124 EQQ983123:EQQ983124 FAM983123:FAM983124 FKI983123:FKI983124 FUE983123:FUE983124 GEA983123:GEA983124 GNW983123:GNW983124 GXS983123:GXS983124 HHO983123:HHO983124 HRK983123:HRK983124 IBG983123:IBG983124 ILC983123:ILC983124 IUY983123:IUY983124 JEU983123:JEU983124 JOQ983123:JOQ983124 JYM983123:JYM983124 KII983123:KII983124 KSE983123:KSE983124 LCA983123:LCA983124 LLW983123:LLW983124 LVS983123:LVS983124 MFO983123:MFO983124 MPK983123:MPK983124 MZG983123:MZG983124 NJC983123:NJC983124 NSY983123:NSY983124 OCU983123:OCU983124 OMQ983123:OMQ983124 OWM983123:OWM983124 PGI983123:PGI983124 PQE983123:PQE983124 QAA983123:QAA983124 QJW983123:QJW983124 QTS983123:QTS983124 RDO983123:RDO983124 RNK983123:RNK983124 RXG983123:RXG983124 SHC983123:SHC983124 SQY983123:SQY983124 TAU983123:TAU983124 TKQ983123:TKQ983124 TUM983123:TUM983124 UEI983123:UEI983124 UOE983123:UOE983124 UYA983123:UYA983124 VHW983123:VHW983124 VRS983123:VRS983124 WBO983123:WBO983124 WLK983123:WLK983124 WVG983123:WVG983124 WVF983087:WVF983124 B65583:B65620 IT65583:IT65620 SP65583:SP65620 ACL65583:ACL65620 AMH65583:AMH65620 AWD65583:AWD65620 BFZ65583:BFZ65620 BPV65583:BPV65620 BZR65583:BZR65620 CJN65583:CJN65620 CTJ65583:CTJ65620 DDF65583:DDF65620 DNB65583:DNB65620 DWX65583:DWX65620 EGT65583:EGT65620 EQP65583:EQP65620 FAL65583:FAL65620 FKH65583:FKH65620 FUD65583:FUD65620 GDZ65583:GDZ65620 GNV65583:GNV65620 GXR65583:GXR65620 HHN65583:HHN65620 HRJ65583:HRJ65620 IBF65583:IBF65620 ILB65583:ILB65620 IUX65583:IUX65620 JET65583:JET65620 JOP65583:JOP65620 JYL65583:JYL65620 KIH65583:KIH65620 KSD65583:KSD65620 LBZ65583:LBZ65620 LLV65583:LLV65620 LVR65583:LVR65620 MFN65583:MFN65620 MPJ65583:MPJ65620 MZF65583:MZF65620 NJB65583:NJB65620 NSX65583:NSX65620 OCT65583:OCT65620 OMP65583:OMP65620 OWL65583:OWL65620 PGH65583:PGH65620 PQD65583:PQD65620 PZZ65583:PZZ65620 QJV65583:QJV65620 QTR65583:QTR65620 RDN65583:RDN65620 RNJ65583:RNJ65620 RXF65583:RXF65620 SHB65583:SHB65620 SQX65583:SQX65620 TAT65583:TAT65620 TKP65583:TKP65620 TUL65583:TUL65620 UEH65583:UEH65620 UOD65583:UOD65620 UXZ65583:UXZ65620 VHV65583:VHV65620 VRR65583:VRR65620 WBN65583:WBN65620 WLJ65583:WLJ65620 WVF65583:WVF65620 B131119:B131156 IT131119:IT131156 SP131119:SP131156 ACL131119:ACL131156 AMH131119:AMH131156 AWD131119:AWD131156 BFZ131119:BFZ131156 BPV131119:BPV131156 BZR131119:BZR131156 CJN131119:CJN131156 CTJ131119:CTJ131156 DDF131119:DDF131156 DNB131119:DNB131156 DWX131119:DWX131156 EGT131119:EGT131156 EQP131119:EQP131156 FAL131119:FAL131156 FKH131119:FKH131156 FUD131119:FUD131156 GDZ131119:GDZ131156 GNV131119:GNV131156 GXR131119:GXR131156 HHN131119:HHN131156 HRJ131119:HRJ131156 IBF131119:IBF131156 ILB131119:ILB131156 IUX131119:IUX131156 JET131119:JET131156 JOP131119:JOP131156 JYL131119:JYL131156 KIH131119:KIH131156 KSD131119:KSD131156 LBZ131119:LBZ131156 LLV131119:LLV131156 LVR131119:LVR131156 MFN131119:MFN131156 MPJ131119:MPJ131156 MZF131119:MZF131156 NJB131119:NJB131156 NSX131119:NSX131156 OCT131119:OCT131156 OMP131119:OMP131156 OWL131119:OWL131156 PGH131119:PGH131156 PQD131119:PQD131156 PZZ131119:PZZ131156 QJV131119:QJV131156 QTR131119:QTR131156 RDN131119:RDN131156 RNJ131119:RNJ131156 RXF131119:RXF131156 SHB131119:SHB131156 SQX131119:SQX131156 TAT131119:TAT131156 TKP131119:TKP131156 TUL131119:TUL131156 UEH131119:UEH131156 UOD131119:UOD131156 UXZ131119:UXZ131156 VHV131119:VHV131156 VRR131119:VRR131156 WBN131119:WBN131156 WLJ131119:WLJ131156 WVF131119:WVF131156 B196655:B196692 IT196655:IT196692 SP196655:SP196692 ACL196655:ACL196692 AMH196655:AMH196692 AWD196655:AWD196692 BFZ196655:BFZ196692 BPV196655:BPV196692 BZR196655:BZR196692 CJN196655:CJN196692 CTJ196655:CTJ196692 DDF196655:DDF196692 DNB196655:DNB196692 DWX196655:DWX196692 EGT196655:EGT196692 EQP196655:EQP196692 FAL196655:FAL196692 FKH196655:FKH196692 FUD196655:FUD196692 GDZ196655:GDZ196692 GNV196655:GNV196692 GXR196655:GXR196692 HHN196655:HHN196692 HRJ196655:HRJ196692 IBF196655:IBF196692 ILB196655:ILB196692 IUX196655:IUX196692 JET196655:JET196692 JOP196655:JOP196692 JYL196655:JYL196692 KIH196655:KIH196692 KSD196655:KSD196692 LBZ196655:LBZ196692 LLV196655:LLV196692 LVR196655:LVR196692 MFN196655:MFN196692 MPJ196655:MPJ196692 MZF196655:MZF196692 NJB196655:NJB196692 NSX196655:NSX196692 OCT196655:OCT196692 OMP196655:OMP196692 OWL196655:OWL196692 PGH196655:PGH196692 PQD196655:PQD196692 PZZ196655:PZZ196692 QJV196655:QJV196692 QTR196655:QTR196692 RDN196655:RDN196692 RNJ196655:RNJ196692 RXF196655:RXF196692 SHB196655:SHB196692 SQX196655:SQX196692 TAT196655:TAT196692 TKP196655:TKP196692 TUL196655:TUL196692 UEH196655:UEH196692 UOD196655:UOD196692 UXZ196655:UXZ196692 VHV196655:VHV196692 VRR196655:VRR196692 WBN196655:WBN196692 WLJ196655:WLJ196692 WVF196655:WVF196692 B262191:B262228 IT262191:IT262228 SP262191:SP262228 ACL262191:ACL262228 AMH262191:AMH262228 AWD262191:AWD262228 BFZ262191:BFZ262228 BPV262191:BPV262228 BZR262191:BZR262228 CJN262191:CJN262228 CTJ262191:CTJ262228 DDF262191:DDF262228 DNB262191:DNB262228 DWX262191:DWX262228 EGT262191:EGT262228 EQP262191:EQP262228 FAL262191:FAL262228 FKH262191:FKH262228 FUD262191:FUD262228 GDZ262191:GDZ262228 GNV262191:GNV262228 GXR262191:GXR262228 HHN262191:HHN262228 HRJ262191:HRJ262228 IBF262191:IBF262228 ILB262191:ILB262228 IUX262191:IUX262228 JET262191:JET262228 JOP262191:JOP262228 JYL262191:JYL262228 KIH262191:KIH262228 KSD262191:KSD262228 LBZ262191:LBZ262228 LLV262191:LLV262228 LVR262191:LVR262228 MFN262191:MFN262228 MPJ262191:MPJ262228 MZF262191:MZF262228 NJB262191:NJB262228 NSX262191:NSX262228 OCT262191:OCT262228 OMP262191:OMP262228 OWL262191:OWL262228 PGH262191:PGH262228 PQD262191:PQD262228 PZZ262191:PZZ262228 QJV262191:QJV262228 QTR262191:QTR262228 RDN262191:RDN262228 RNJ262191:RNJ262228 RXF262191:RXF262228 SHB262191:SHB262228 SQX262191:SQX262228 TAT262191:TAT262228 TKP262191:TKP262228 TUL262191:TUL262228 UEH262191:UEH262228 UOD262191:UOD262228 UXZ262191:UXZ262228 VHV262191:VHV262228 VRR262191:VRR262228 WBN262191:WBN262228 WLJ262191:WLJ262228 WVF262191:WVF262228 B327727:B327764 IT327727:IT327764 SP327727:SP327764 ACL327727:ACL327764 AMH327727:AMH327764 AWD327727:AWD327764 BFZ327727:BFZ327764 BPV327727:BPV327764 BZR327727:BZR327764 CJN327727:CJN327764 CTJ327727:CTJ327764 DDF327727:DDF327764 DNB327727:DNB327764 DWX327727:DWX327764 EGT327727:EGT327764 EQP327727:EQP327764 FAL327727:FAL327764 FKH327727:FKH327764 FUD327727:FUD327764 GDZ327727:GDZ327764 GNV327727:GNV327764 GXR327727:GXR327764 HHN327727:HHN327764 HRJ327727:HRJ327764 IBF327727:IBF327764 ILB327727:ILB327764 IUX327727:IUX327764 JET327727:JET327764 JOP327727:JOP327764 JYL327727:JYL327764 KIH327727:KIH327764 KSD327727:KSD327764 LBZ327727:LBZ327764 LLV327727:LLV327764 LVR327727:LVR327764 MFN327727:MFN327764 MPJ327727:MPJ327764 MZF327727:MZF327764 NJB327727:NJB327764 NSX327727:NSX327764 OCT327727:OCT327764 OMP327727:OMP327764 OWL327727:OWL327764 PGH327727:PGH327764 PQD327727:PQD327764 PZZ327727:PZZ327764 QJV327727:QJV327764 QTR327727:QTR327764 RDN327727:RDN327764 RNJ327727:RNJ327764 RXF327727:RXF327764 SHB327727:SHB327764 SQX327727:SQX327764 TAT327727:TAT327764 TKP327727:TKP327764 TUL327727:TUL327764 UEH327727:UEH327764 UOD327727:UOD327764 UXZ327727:UXZ327764 VHV327727:VHV327764 VRR327727:VRR327764 WBN327727:WBN327764 WLJ327727:WLJ327764 WVF327727:WVF327764 B393263:B393300 IT393263:IT393300 SP393263:SP393300 ACL393263:ACL393300 AMH393263:AMH393300 AWD393263:AWD393300 BFZ393263:BFZ393300 BPV393263:BPV393300 BZR393263:BZR393300 CJN393263:CJN393300 CTJ393263:CTJ393300 DDF393263:DDF393300 DNB393263:DNB393300 DWX393263:DWX393300 EGT393263:EGT393300 EQP393263:EQP393300 FAL393263:FAL393300 FKH393263:FKH393300 FUD393263:FUD393300 GDZ393263:GDZ393300 GNV393263:GNV393300 GXR393263:GXR393300 HHN393263:HHN393300 HRJ393263:HRJ393300 IBF393263:IBF393300 ILB393263:ILB393300 IUX393263:IUX393300 JET393263:JET393300 JOP393263:JOP393300 JYL393263:JYL393300 KIH393263:KIH393300 KSD393263:KSD393300 LBZ393263:LBZ393300 LLV393263:LLV393300 LVR393263:LVR393300 MFN393263:MFN393300 MPJ393263:MPJ393300 MZF393263:MZF393300 NJB393263:NJB393300 NSX393263:NSX393300 OCT393263:OCT393300 OMP393263:OMP393300 OWL393263:OWL393300 PGH393263:PGH393300 PQD393263:PQD393300 PZZ393263:PZZ393300 QJV393263:QJV393300 QTR393263:QTR393300 RDN393263:RDN393300 RNJ393263:RNJ393300 RXF393263:RXF393300 SHB393263:SHB393300 SQX393263:SQX393300 TAT393263:TAT393300 TKP393263:TKP393300 TUL393263:TUL393300 UEH393263:UEH393300 UOD393263:UOD393300 UXZ393263:UXZ393300 VHV393263:VHV393300 VRR393263:VRR393300 WBN393263:WBN393300 WLJ393263:WLJ393300 WVF393263:WVF393300 B458799:B458836 IT458799:IT458836 SP458799:SP458836 ACL458799:ACL458836 AMH458799:AMH458836 AWD458799:AWD458836 BFZ458799:BFZ458836 BPV458799:BPV458836 BZR458799:BZR458836 CJN458799:CJN458836 CTJ458799:CTJ458836 DDF458799:DDF458836 DNB458799:DNB458836 DWX458799:DWX458836 EGT458799:EGT458836 EQP458799:EQP458836 FAL458799:FAL458836 FKH458799:FKH458836 FUD458799:FUD458836 GDZ458799:GDZ458836 GNV458799:GNV458836 GXR458799:GXR458836 HHN458799:HHN458836 HRJ458799:HRJ458836 IBF458799:IBF458836 ILB458799:ILB458836 IUX458799:IUX458836 JET458799:JET458836 JOP458799:JOP458836 JYL458799:JYL458836 KIH458799:KIH458836 KSD458799:KSD458836 LBZ458799:LBZ458836 LLV458799:LLV458836 LVR458799:LVR458836 MFN458799:MFN458836 MPJ458799:MPJ458836 MZF458799:MZF458836 NJB458799:NJB458836 NSX458799:NSX458836 OCT458799:OCT458836 OMP458799:OMP458836 OWL458799:OWL458836 PGH458799:PGH458836 PQD458799:PQD458836 PZZ458799:PZZ458836 QJV458799:QJV458836 QTR458799:QTR458836 RDN458799:RDN458836 RNJ458799:RNJ458836 RXF458799:RXF458836 SHB458799:SHB458836 SQX458799:SQX458836 TAT458799:TAT458836 TKP458799:TKP458836 TUL458799:TUL458836 UEH458799:UEH458836 UOD458799:UOD458836 UXZ458799:UXZ458836 VHV458799:VHV458836 VRR458799:VRR458836 WBN458799:WBN458836 WLJ458799:WLJ458836 WVF458799:WVF458836 B524335:B524372 IT524335:IT524372 SP524335:SP524372 ACL524335:ACL524372 AMH524335:AMH524372 AWD524335:AWD524372 BFZ524335:BFZ524372 BPV524335:BPV524372 BZR524335:BZR524372 CJN524335:CJN524372 CTJ524335:CTJ524372 DDF524335:DDF524372 DNB524335:DNB524372 DWX524335:DWX524372 EGT524335:EGT524372 EQP524335:EQP524372 FAL524335:FAL524372 FKH524335:FKH524372 FUD524335:FUD524372 GDZ524335:GDZ524372 GNV524335:GNV524372 GXR524335:GXR524372 HHN524335:HHN524372 HRJ524335:HRJ524372 IBF524335:IBF524372 ILB524335:ILB524372 IUX524335:IUX524372 JET524335:JET524372 JOP524335:JOP524372 JYL524335:JYL524372 KIH524335:KIH524372 KSD524335:KSD524372 LBZ524335:LBZ524372 LLV524335:LLV524372 LVR524335:LVR524372 MFN524335:MFN524372 MPJ524335:MPJ524372 MZF524335:MZF524372 NJB524335:NJB524372 NSX524335:NSX524372 OCT524335:OCT524372 OMP524335:OMP524372 OWL524335:OWL524372 PGH524335:PGH524372 PQD524335:PQD524372 PZZ524335:PZZ524372 QJV524335:QJV524372 QTR524335:QTR524372 RDN524335:RDN524372 RNJ524335:RNJ524372 RXF524335:RXF524372 SHB524335:SHB524372 SQX524335:SQX524372 TAT524335:TAT524372 TKP524335:TKP524372 TUL524335:TUL524372 UEH524335:UEH524372 UOD524335:UOD524372 UXZ524335:UXZ524372 VHV524335:VHV524372 VRR524335:VRR524372 WBN524335:WBN524372 WLJ524335:WLJ524372 WVF524335:WVF524372 B589871:B589908 IT589871:IT589908 SP589871:SP589908 ACL589871:ACL589908 AMH589871:AMH589908 AWD589871:AWD589908 BFZ589871:BFZ589908 BPV589871:BPV589908 BZR589871:BZR589908 CJN589871:CJN589908 CTJ589871:CTJ589908 DDF589871:DDF589908 DNB589871:DNB589908 DWX589871:DWX589908 EGT589871:EGT589908 EQP589871:EQP589908 FAL589871:FAL589908 FKH589871:FKH589908 FUD589871:FUD589908 GDZ589871:GDZ589908 GNV589871:GNV589908 GXR589871:GXR589908 HHN589871:HHN589908 HRJ589871:HRJ589908 IBF589871:IBF589908 ILB589871:ILB589908 IUX589871:IUX589908 JET589871:JET589908 JOP589871:JOP589908 JYL589871:JYL589908 KIH589871:KIH589908 KSD589871:KSD589908 LBZ589871:LBZ589908 LLV589871:LLV589908 LVR589871:LVR589908 MFN589871:MFN589908 MPJ589871:MPJ589908 MZF589871:MZF589908 NJB589871:NJB589908 NSX589871:NSX589908 OCT589871:OCT589908 OMP589871:OMP589908 OWL589871:OWL589908 PGH589871:PGH589908 PQD589871:PQD589908 PZZ589871:PZZ589908 QJV589871:QJV589908 QTR589871:QTR589908 RDN589871:RDN589908 RNJ589871:RNJ589908 RXF589871:RXF589908 SHB589871:SHB589908 SQX589871:SQX589908 TAT589871:TAT589908 TKP589871:TKP589908 TUL589871:TUL589908 UEH589871:UEH589908 UOD589871:UOD589908 UXZ589871:UXZ589908 VHV589871:VHV589908 VRR589871:VRR589908 WBN589871:WBN589908 WLJ589871:WLJ589908 WVF589871:WVF589908 B655407:B655444 IT655407:IT655444 SP655407:SP655444 ACL655407:ACL655444 AMH655407:AMH655444 AWD655407:AWD655444 BFZ655407:BFZ655444 BPV655407:BPV655444 BZR655407:BZR655444 CJN655407:CJN655444 CTJ655407:CTJ655444 DDF655407:DDF655444 DNB655407:DNB655444 DWX655407:DWX655444 EGT655407:EGT655444 EQP655407:EQP655444 FAL655407:FAL655444 FKH655407:FKH655444 FUD655407:FUD655444 GDZ655407:GDZ655444 GNV655407:GNV655444 GXR655407:GXR655444 HHN655407:HHN655444 HRJ655407:HRJ655444 IBF655407:IBF655444 ILB655407:ILB655444 IUX655407:IUX655444 JET655407:JET655444 JOP655407:JOP655444 JYL655407:JYL655444 KIH655407:KIH655444 KSD655407:KSD655444 LBZ655407:LBZ655444 LLV655407:LLV655444 LVR655407:LVR655444 MFN655407:MFN655444 MPJ655407:MPJ655444 MZF655407:MZF655444 NJB655407:NJB655444 NSX655407:NSX655444 OCT655407:OCT655444 OMP655407:OMP655444 OWL655407:OWL655444 PGH655407:PGH655444 PQD655407:PQD655444 PZZ655407:PZZ655444 QJV655407:QJV655444 QTR655407:QTR655444 RDN655407:RDN655444 RNJ655407:RNJ655444 RXF655407:RXF655444 SHB655407:SHB655444 SQX655407:SQX655444 TAT655407:TAT655444 TKP655407:TKP655444 TUL655407:TUL655444 UEH655407:UEH655444 UOD655407:UOD655444 UXZ655407:UXZ655444 VHV655407:VHV655444 VRR655407:VRR655444 WBN655407:WBN655444 WLJ655407:WLJ655444 WVF655407:WVF655444 B720943:B720980 IT720943:IT720980 SP720943:SP720980 ACL720943:ACL720980 AMH720943:AMH720980 AWD720943:AWD720980 BFZ720943:BFZ720980 BPV720943:BPV720980 BZR720943:BZR720980 CJN720943:CJN720980 CTJ720943:CTJ720980 DDF720943:DDF720980 DNB720943:DNB720980 DWX720943:DWX720980 EGT720943:EGT720980 EQP720943:EQP720980 FAL720943:FAL720980 FKH720943:FKH720980 FUD720943:FUD720980 GDZ720943:GDZ720980 GNV720943:GNV720980 GXR720943:GXR720980 HHN720943:HHN720980 HRJ720943:HRJ720980 IBF720943:IBF720980 ILB720943:ILB720980 IUX720943:IUX720980 JET720943:JET720980 JOP720943:JOP720980 JYL720943:JYL720980 KIH720943:KIH720980 KSD720943:KSD720980 LBZ720943:LBZ720980 LLV720943:LLV720980 LVR720943:LVR720980 MFN720943:MFN720980 MPJ720943:MPJ720980 MZF720943:MZF720980 NJB720943:NJB720980 NSX720943:NSX720980 OCT720943:OCT720980 OMP720943:OMP720980 OWL720943:OWL720980 PGH720943:PGH720980 PQD720943:PQD720980 PZZ720943:PZZ720980 QJV720943:QJV720980 QTR720943:QTR720980 RDN720943:RDN720980 RNJ720943:RNJ720980 RXF720943:RXF720980 SHB720943:SHB720980 SQX720943:SQX720980 TAT720943:TAT720980 TKP720943:TKP720980 TUL720943:TUL720980 UEH720943:UEH720980 UOD720943:UOD720980 UXZ720943:UXZ720980 VHV720943:VHV720980 VRR720943:VRR720980 WBN720943:WBN720980 WLJ720943:WLJ720980 WVF720943:WVF720980 B786479:B786516 IT786479:IT786516 SP786479:SP786516 ACL786479:ACL786516 AMH786479:AMH786516 AWD786479:AWD786516 BFZ786479:BFZ786516 BPV786479:BPV786516 BZR786479:BZR786516 CJN786479:CJN786516 CTJ786479:CTJ786516 DDF786479:DDF786516 DNB786479:DNB786516 DWX786479:DWX786516 EGT786479:EGT786516 EQP786479:EQP786516 FAL786479:FAL786516 FKH786479:FKH786516 FUD786479:FUD786516 GDZ786479:GDZ786516 GNV786479:GNV786516 GXR786479:GXR786516 HHN786479:HHN786516 HRJ786479:HRJ786516 IBF786479:IBF786516 ILB786479:ILB786516 IUX786479:IUX786516 JET786479:JET786516 JOP786479:JOP786516 JYL786479:JYL786516 KIH786479:KIH786516 KSD786479:KSD786516 LBZ786479:LBZ786516 LLV786479:LLV786516 LVR786479:LVR786516 MFN786479:MFN786516 MPJ786479:MPJ786516 MZF786479:MZF786516 NJB786479:NJB786516 NSX786479:NSX786516 OCT786479:OCT786516 OMP786479:OMP786516 OWL786479:OWL786516 PGH786479:PGH786516 PQD786479:PQD786516 PZZ786479:PZZ786516 QJV786479:QJV786516 QTR786479:QTR786516 RDN786479:RDN786516 RNJ786479:RNJ786516 RXF786479:RXF786516 SHB786479:SHB786516 SQX786479:SQX786516 TAT786479:TAT786516 TKP786479:TKP786516 TUL786479:TUL786516 UEH786479:UEH786516 UOD786479:UOD786516 UXZ786479:UXZ786516 VHV786479:VHV786516 VRR786479:VRR786516 WBN786479:WBN786516 WLJ786479:WLJ786516 WVF786479:WVF786516 B852015:B852052 IT852015:IT852052 SP852015:SP852052 ACL852015:ACL852052 AMH852015:AMH852052 AWD852015:AWD852052 BFZ852015:BFZ852052 BPV852015:BPV852052 BZR852015:BZR852052 CJN852015:CJN852052 CTJ852015:CTJ852052 DDF852015:DDF852052 DNB852015:DNB852052 DWX852015:DWX852052 EGT852015:EGT852052 EQP852015:EQP852052 FAL852015:FAL852052 FKH852015:FKH852052 FUD852015:FUD852052 GDZ852015:GDZ852052 GNV852015:GNV852052 GXR852015:GXR852052 HHN852015:HHN852052 HRJ852015:HRJ852052 IBF852015:IBF852052 ILB852015:ILB852052 IUX852015:IUX852052 JET852015:JET852052 JOP852015:JOP852052 JYL852015:JYL852052 KIH852015:KIH852052 KSD852015:KSD852052 LBZ852015:LBZ852052 LLV852015:LLV852052 LVR852015:LVR852052 MFN852015:MFN852052 MPJ852015:MPJ852052 MZF852015:MZF852052 NJB852015:NJB852052 NSX852015:NSX852052 OCT852015:OCT852052 OMP852015:OMP852052 OWL852015:OWL852052 PGH852015:PGH852052 PQD852015:PQD852052 PZZ852015:PZZ852052 QJV852015:QJV852052 QTR852015:QTR852052 RDN852015:RDN852052 RNJ852015:RNJ852052 RXF852015:RXF852052 SHB852015:SHB852052 SQX852015:SQX852052 TAT852015:TAT852052 TKP852015:TKP852052 TUL852015:TUL852052 UEH852015:UEH852052 UOD852015:UOD852052 UXZ852015:UXZ852052 VHV852015:VHV852052 VRR852015:VRR852052 WBN852015:WBN852052 WLJ852015:WLJ852052 WVF852015:WVF852052 B917551:B917588 IT917551:IT917588 SP917551:SP917588 ACL917551:ACL917588 AMH917551:AMH917588 AWD917551:AWD917588 BFZ917551:BFZ917588 BPV917551:BPV917588 BZR917551:BZR917588 CJN917551:CJN917588 CTJ917551:CTJ917588 DDF917551:DDF917588 DNB917551:DNB917588 DWX917551:DWX917588 EGT917551:EGT917588 EQP917551:EQP917588 FAL917551:FAL917588 FKH917551:FKH917588 FUD917551:FUD917588 GDZ917551:GDZ917588 GNV917551:GNV917588 GXR917551:GXR917588 HHN917551:HHN917588 HRJ917551:HRJ917588 IBF917551:IBF917588 ILB917551:ILB917588 IUX917551:IUX917588 JET917551:JET917588 JOP917551:JOP917588 JYL917551:JYL917588 KIH917551:KIH917588 KSD917551:KSD917588 LBZ917551:LBZ917588 LLV917551:LLV917588 LVR917551:LVR917588 MFN917551:MFN917588 MPJ917551:MPJ917588 MZF917551:MZF917588 NJB917551:NJB917588 NSX917551:NSX917588 OCT917551:OCT917588 OMP917551:OMP917588 OWL917551:OWL917588 PGH917551:PGH917588 PQD917551:PQD917588 PZZ917551:PZZ917588 QJV917551:QJV917588 QTR917551:QTR917588 RDN917551:RDN917588 RNJ917551:RNJ917588 RXF917551:RXF917588 SHB917551:SHB917588 SQX917551:SQX917588 TAT917551:TAT917588 TKP917551:TKP917588 TUL917551:TUL917588 UEH917551:UEH917588 UOD917551:UOD917588 UXZ917551:UXZ917588 VHV917551:VHV917588 VRR917551:VRR917588 WBN917551:WBN917588 WLJ917551:WLJ917588 WVF917551:WVF917588 B983087:B983124 IT983087:IT983124 SP983087:SP983124 ACL983087:ACL983124 AMH983087:AMH983124 AWD983087:AWD983124 BFZ983087:BFZ983124 BPV983087:BPV983124 BZR983087:BZR983124 CJN983087:CJN983124 CTJ983087:CTJ983124 DDF983087:DDF983124 DNB983087:DNB983124 DWX983087:DWX983124 EGT983087:EGT983124 EQP983087:EQP983124 FAL983087:FAL983124 FKH983087:FKH983124 FUD983087:FUD983124 GDZ983087:GDZ983124 GNV983087:GNV983124 GXR983087:GXR983124 HHN983087:HHN983124 HRJ983087:HRJ983124 IBF983087:IBF983124 ILB983087:ILB983124 IUX983087:IUX983124 JET983087:JET983124 JOP983087:JOP983124 JYL983087:JYL983124 KIH983087:KIH983124 KSD983087:KSD983124 LBZ983087:LBZ983124 LLV983087:LLV983124 LVR983087:LVR983124 MFN983087:MFN983124 MPJ983087:MPJ983124 MZF983087:MZF983124 NJB983087:NJB983124 NSX983087:NSX983124 OCT983087:OCT983124 OMP983087:OMP983124 OWL983087:OWL983124 PGH983087:PGH983124 PQD983087:PQD983124 PZZ983087:PZZ983124 QJV983087:QJV983124 QTR983087:QTR983124 RDN983087:RDN983124 RNJ983087:RNJ983124 RXF983087:RXF983124 SHB983087:SHB983124 SQX983087:SQX983124 TAT983087:TAT983124 TKP983087:TKP983124 TUL983087:TUL983124 UEH983087:UEH983124 UOD983087:UOD983124 UXZ983087:UXZ983124 VHV983087:VHV983124 VRR983087:VRR983124 WBN983087:WBN983124 WLJ983087:WLJ983124 WVF31:WVF84 IU84 SQ84 ACM84 AMI84 AWE84 BGA84 BPW84 BZS84 CJO84 CTK84 DDG84 DNC84 DWY84 EGU84 EQQ84 FAM84 FKI84 FUE84 GEA84 GNW84 GXS84 HHO84 HRK84 IBG84 ILC84 IUY84 JEU84 JOQ84 JYM84 KII84 KSE84 LCA84 LLW84 LVS84 MFO84 MPK84 MZG84 NJC84 NSY84 OCU84 OMQ84 OWM84 PGI84 PQE84 QAA84 QJW84 QTS84 RDO84 RNK84 RXG84 SHC84 SQY84 TAU84 TKQ84 TUM84 UEI84 UOE84 UYA84 VHW84 VRS84 WBO84 WLK84 WVG84 WVG3:WVG24 IU3:IU24 SQ3:SQ24 ACM3:ACM24 AMI3:AMI24 AWE3:AWE24 BGA3:BGA24 BPW3:BPW24 BZS3:BZS24 CJO3:CJO24 CTK3:CTK24 DDG3:DDG24 DNC3:DNC24 DWY3:DWY24 EGU3:EGU24 EQQ3:EQQ24 FAM3:FAM24 FKI3:FKI24 FUE3:FUE24 GEA3:GEA24 GNW3:GNW24 GXS3:GXS24 HHO3:HHO24 HRK3:HRK24 IBG3:IBG24 ILC3:ILC24 IUY3:IUY24 JEU3:JEU24 JOQ3:JOQ24 JYM3:JYM24 KII3:KII24 KSE3:KSE24 LCA3:LCA24 LLW3:LLW24 LVS3:LVS24 MFO3:MFO24 MPK3:MPK24 MZG3:MZG24 NJC3:NJC24 NSY3:NSY24 OCU3:OCU24 OMQ3:OMQ24 OWM3:OWM24 PGI3:PGI24 PQE3:PQE24 QAA3:QAA24 QJW3:QJW24 QTS3:QTS24 RDO3:RDO24 RNK3:RNK24 RXG3:RXG24 SHC3:SHC24 SQY3:SQY24 TAU3:TAU24 TKQ3:TKQ24 TUM3:TUM24 UEI3:UEI24 UOE3:UOE24 UYA3:UYA24 VHW3:VHW24 VRS3:VRS24 WBO3:WBO24 WLK3:WLK24 IT31:IT84 SP31:SP84 ACL31:ACL84 AMH31:AMH84 AWD31:AWD84 BFZ31:BFZ84 BPV31:BPV84 BZR31:BZR84 CJN31:CJN84 CTJ31:CTJ84 DDF31:DDF84 DNB31:DNB84 DWX31:DWX84 EGT31:EGT84 EQP31:EQP84 FAL31:FAL84 FKH31:FKH84 FUD31:FUD84 GDZ31:GDZ84 GNV31:GNV84 GXR31:GXR84 HHN31:HHN84 HRJ31:HRJ84 IBF31:IBF84 ILB31:ILB84 IUX31:IUX84 JET31:JET84 JOP31:JOP84 JYL31:JYL84 KIH31:KIH84 KSD31:KSD84 LBZ31:LBZ84 LLV31:LLV84 LVR31:LVR84 MFN31:MFN84 MPJ31:MPJ84 MZF31:MZF84 NJB31:NJB84 NSX31:NSX84 OCT31:OCT84 OMP31:OMP84 OWL31:OWL84 PGH31:PGH84 PQD31:PQD84 PZZ31:PZZ84 QJV31:QJV84 QTR31:QTR84 RDN31:RDN84 RNJ31:RNJ84 RXF31:RXF84 SHB31:SHB84 SQX31:SQX84 TAT31:TAT84 TKP31:TKP84 TUL31:TUL84 UEH31:UEH84 UOD31:UOD84 UXZ31:UXZ84 VHV31:VHV84 VRR31:VRR84 WBN31:WBN84 B38 U1:U3 G3 J1:M3"/>
    <dataValidation type="list" allowBlank="1" showInputMessage="1" showErrorMessage="1" sqref="WVJ983063:WVJ983124 WLN983063:WLN983124 WBR983063:WBR983124 VRV983063:VRV983124 VHZ983063:VHZ983124 UYD983063:UYD983124 UOH983063:UOH983124 UEL983063:UEL983124 TUP983063:TUP983124 TKT983063:TKT983124 TAX983063:TAX983124 SRB983063:SRB983124 SHF983063:SHF983124 RXJ983063:RXJ983124 RNN983063:RNN983124 RDR983063:RDR983124 QTV983063:QTV983124 QJZ983063:QJZ983124 QAD983063:QAD983124 PQH983063:PQH983124 PGL983063:PGL983124 OWP983063:OWP983124 OMT983063:OMT983124 OCX983063:OCX983124 NTB983063:NTB983124 NJF983063:NJF983124 MZJ983063:MZJ983124 MPN983063:MPN983124 MFR983063:MFR983124 LVV983063:LVV983124 LLZ983063:LLZ983124 LCD983063:LCD983124 KSH983063:KSH983124 KIL983063:KIL983124 JYP983063:JYP983124 JOT983063:JOT983124 JEX983063:JEX983124 IVB983063:IVB983124 ILF983063:ILF983124 IBJ983063:IBJ983124 HRN983063:HRN983124 HHR983063:HHR983124 GXV983063:GXV983124 GNZ983063:GNZ983124 GED983063:GED983124 FUH983063:FUH983124 FKL983063:FKL983124 FAP983063:FAP983124 EQT983063:EQT983124 EGX983063:EGX983124 DXB983063:DXB983124 DNF983063:DNF983124 DDJ983063:DDJ983124 CTN983063:CTN983124 CJR983063:CJR983124 BZV983063:BZV983124 BPZ983063:BPZ983124 BGD983063:BGD983124 AWH983063:AWH983124 AML983063:AML983124 ACP983063:ACP983124 ST983063:ST983124 IX983063:IX983124 F983063:F983124 WVJ917527:WVJ917588 WLN917527:WLN917588 WBR917527:WBR917588 VRV917527:VRV917588 VHZ917527:VHZ917588 UYD917527:UYD917588 UOH917527:UOH917588 UEL917527:UEL917588 TUP917527:TUP917588 TKT917527:TKT917588 TAX917527:TAX917588 SRB917527:SRB917588 SHF917527:SHF917588 RXJ917527:RXJ917588 RNN917527:RNN917588 RDR917527:RDR917588 QTV917527:QTV917588 QJZ917527:QJZ917588 QAD917527:QAD917588 PQH917527:PQH917588 PGL917527:PGL917588 OWP917527:OWP917588 OMT917527:OMT917588 OCX917527:OCX917588 NTB917527:NTB917588 NJF917527:NJF917588 MZJ917527:MZJ917588 MPN917527:MPN917588 MFR917527:MFR917588 LVV917527:LVV917588 LLZ917527:LLZ917588 LCD917527:LCD917588 KSH917527:KSH917588 KIL917527:KIL917588 JYP917527:JYP917588 JOT917527:JOT917588 JEX917527:JEX917588 IVB917527:IVB917588 ILF917527:ILF917588 IBJ917527:IBJ917588 HRN917527:HRN917588 HHR917527:HHR917588 GXV917527:GXV917588 GNZ917527:GNZ917588 GED917527:GED917588 FUH917527:FUH917588 FKL917527:FKL917588 FAP917527:FAP917588 EQT917527:EQT917588 EGX917527:EGX917588 DXB917527:DXB917588 DNF917527:DNF917588 DDJ917527:DDJ917588 CTN917527:CTN917588 CJR917527:CJR917588 BZV917527:BZV917588 BPZ917527:BPZ917588 BGD917527:BGD917588 AWH917527:AWH917588 AML917527:AML917588 ACP917527:ACP917588 ST917527:ST917588 IX917527:IX917588 F917527:F917588 WVJ851991:WVJ852052 WLN851991:WLN852052 WBR851991:WBR852052 VRV851991:VRV852052 VHZ851991:VHZ852052 UYD851991:UYD852052 UOH851991:UOH852052 UEL851991:UEL852052 TUP851991:TUP852052 TKT851991:TKT852052 TAX851991:TAX852052 SRB851991:SRB852052 SHF851991:SHF852052 RXJ851991:RXJ852052 RNN851991:RNN852052 RDR851991:RDR852052 QTV851991:QTV852052 QJZ851991:QJZ852052 QAD851991:QAD852052 PQH851991:PQH852052 PGL851991:PGL852052 OWP851991:OWP852052 OMT851991:OMT852052 OCX851991:OCX852052 NTB851991:NTB852052 NJF851991:NJF852052 MZJ851991:MZJ852052 MPN851991:MPN852052 MFR851991:MFR852052 LVV851991:LVV852052 LLZ851991:LLZ852052 LCD851991:LCD852052 KSH851991:KSH852052 KIL851991:KIL852052 JYP851991:JYP852052 JOT851991:JOT852052 JEX851991:JEX852052 IVB851991:IVB852052 ILF851991:ILF852052 IBJ851991:IBJ852052 HRN851991:HRN852052 HHR851991:HHR852052 GXV851991:GXV852052 GNZ851991:GNZ852052 GED851991:GED852052 FUH851991:FUH852052 FKL851991:FKL852052 FAP851991:FAP852052 EQT851991:EQT852052 EGX851991:EGX852052 DXB851991:DXB852052 DNF851991:DNF852052 DDJ851991:DDJ852052 CTN851991:CTN852052 CJR851991:CJR852052 BZV851991:BZV852052 BPZ851991:BPZ852052 BGD851991:BGD852052 AWH851991:AWH852052 AML851991:AML852052 ACP851991:ACP852052 ST851991:ST852052 IX851991:IX852052 F851991:F852052 WVJ786455:WVJ786516 WLN786455:WLN786516 WBR786455:WBR786516 VRV786455:VRV786516 VHZ786455:VHZ786516 UYD786455:UYD786516 UOH786455:UOH786516 UEL786455:UEL786516 TUP786455:TUP786516 TKT786455:TKT786516 TAX786455:TAX786516 SRB786455:SRB786516 SHF786455:SHF786516 RXJ786455:RXJ786516 RNN786455:RNN786516 RDR786455:RDR786516 QTV786455:QTV786516 QJZ786455:QJZ786516 QAD786455:QAD786516 PQH786455:PQH786516 PGL786455:PGL786516 OWP786455:OWP786516 OMT786455:OMT786516 OCX786455:OCX786516 NTB786455:NTB786516 NJF786455:NJF786516 MZJ786455:MZJ786516 MPN786455:MPN786516 MFR786455:MFR786516 LVV786455:LVV786516 LLZ786455:LLZ786516 LCD786455:LCD786516 KSH786455:KSH786516 KIL786455:KIL786516 JYP786455:JYP786516 JOT786455:JOT786516 JEX786455:JEX786516 IVB786455:IVB786516 ILF786455:ILF786516 IBJ786455:IBJ786516 HRN786455:HRN786516 HHR786455:HHR786516 GXV786455:GXV786516 GNZ786455:GNZ786516 GED786455:GED786516 FUH786455:FUH786516 FKL786455:FKL786516 FAP786455:FAP786516 EQT786455:EQT786516 EGX786455:EGX786516 DXB786455:DXB786516 DNF786455:DNF786516 DDJ786455:DDJ786516 CTN786455:CTN786516 CJR786455:CJR786516 BZV786455:BZV786516 BPZ786455:BPZ786516 BGD786455:BGD786516 AWH786455:AWH786516 AML786455:AML786516 ACP786455:ACP786516 ST786455:ST786516 IX786455:IX786516 F786455:F786516 WVJ720919:WVJ720980 WLN720919:WLN720980 WBR720919:WBR720980 VRV720919:VRV720980 VHZ720919:VHZ720980 UYD720919:UYD720980 UOH720919:UOH720980 UEL720919:UEL720980 TUP720919:TUP720980 TKT720919:TKT720980 TAX720919:TAX720980 SRB720919:SRB720980 SHF720919:SHF720980 RXJ720919:RXJ720980 RNN720919:RNN720980 RDR720919:RDR720980 QTV720919:QTV720980 QJZ720919:QJZ720980 QAD720919:QAD720980 PQH720919:PQH720980 PGL720919:PGL720980 OWP720919:OWP720980 OMT720919:OMT720980 OCX720919:OCX720980 NTB720919:NTB720980 NJF720919:NJF720980 MZJ720919:MZJ720980 MPN720919:MPN720980 MFR720919:MFR720980 LVV720919:LVV720980 LLZ720919:LLZ720980 LCD720919:LCD720980 KSH720919:KSH720980 KIL720919:KIL720980 JYP720919:JYP720980 JOT720919:JOT720980 JEX720919:JEX720980 IVB720919:IVB720980 ILF720919:ILF720980 IBJ720919:IBJ720980 HRN720919:HRN720980 HHR720919:HHR720980 GXV720919:GXV720980 GNZ720919:GNZ720980 GED720919:GED720980 FUH720919:FUH720980 FKL720919:FKL720980 FAP720919:FAP720980 EQT720919:EQT720980 EGX720919:EGX720980 DXB720919:DXB720980 DNF720919:DNF720980 DDJ720919:DDJ720980 CTN720919:CTN720980 CJR720919:CJR720980 BZV720919:BZV720980 BPZ720919:BPZ720980 BGD720919:BGD720980 AWH720919:AWH720980 AML720919:AML720980 ACP720919:ACP720980 ST720919:ST720980 IX720919:IX720980 F720919:F720980 WVJ655383:WVJ655444 WLN655383:WLN655444 WBR655383:WBR655444 VRV655383:VRV655444 VHZ655383:VHZ655444 UYD655383:UYD655444 UOH655383:UOH655444 UEL655383:UEL655444 TUP655383:TUP655444 TKT655383:TKT655444 TAX655383:TAX655444 SRB655383:SRB655444 SHF655383:SHF655444 RXJ655383:RXJ655444 RNN655383:RNN655444 RDR655383:RDR655444 QTV655383:QTV655444 QJZ655383:QJZ655444 QAD655383:QAD655444 PQH655383:PQH655444 PGL655383:PGL655444 OWP655383:OWP655444 OMT655383:OMT655444 OCX655383:OCX655444 NTB655383:NTB655444 NJF655383:NJF655444 MZJ655383:MZJ655444 MPN655383:MPN655444 MFR655383:MFR655444 LVV655383:LVV655444 LLZ655383:LLZ655444 LCD655383:LCD655444 KSH655383:KSH655444 KIL655383:KIL655444 JYP655383:JYP655444 JOT655383:JOT655444 JEX655383:JEX655444 IVB655383:IVB655444 ILF655383:ILF655444 IBJ655383:IBJ655444 HRN655383:HRN655444 HHR655383:HHR655444 GXV655383:GXV655444 GNZ655383:GNZ655444 GED655383:GED655444 FUH655383:FUH655444 FKL655383:FKL655444 FAP655383:FAP655444 EQT655383:EQT655444 EGX655383:EGX655444 DXB655383:DXB655444 DNF655383:DNF655444 DDJ655383:DDJ655444 CTN655383:CTN655444 CJR655383:CJR655444 BZV655383:BZV655444 BPZ655383:BPZ655444 BGD655383:BGD655444 AWH655383:AWH655444 AML655383:AML655444 ACP655383:ACP655444 ST655383:ST655444 IX655383:IX655444 F655383:F655444 WVJ589847:WVJ589908 WLN589847:WLN589908 WBR589847:WBR589908 VRV589847:VRV589908 VHZ589847:VHZ589908 UYD589847:UYD589908 UOH589847:UOH589908 UEL589847:UEL589908 TUP589847:TUP589908 TKT589847:TKT589908 TAX589847:TAX589908 SRB589847:SRB589908 SHF589847:SHF589908 RXJ589847:RXJ589908 RNN589847:RNN589908 RDR589847:RDR589908 QTV589847:QTV589908 QJZ589847:QJZ589908 QAD589847:QAD589908 PQH589847:PQH589908 PGL589847:PGL589908 OWP589847:OWP589908 OMT589847:OMT589908 OCX589847:OCX589908 NTB589847:NTB589908 NJF589847:NJF589908 MZJ589847:MZJ589908 MPN589847:MPN589908 MFR589847:MFR589908 LVV589847:LVV589908 LLZ589847:LLZ589908 LCD589847:LCD589908 KSH589847:KSH589908 KIL589847:KIL589908 JYP589847:JYP589908 JOT589847:JOT589908 JEX589847:JEX589908 IVB589847:IVB589908 ILF589847:ILF589908 IBJ589847:IBJ589908 HRN589847:HRN589908 HHR589847:HHR589908 GXV589847:GXV589908 GNZ589847:GNZ589908 GED589847:GED589908 FUH589847:FUH589908 FKL589847:FKL589908 FAP589847:FAP589908 EQT589847:EQT589908 EGX589847:EGX589908 DXB589847:DXB589908 DNF589847:DNF589908 DDJ589847:DDJ589908 CTN589847:CTN589908 CJR589847:CJR589908 BZV589847:BZV589908 BPZ589847:BPZ589908 BGD589847:BGD589908 AWH589847:AWH589908 AML589847:AML589908 ACP589847:ACP589908 ST589847:ST589908 IX589847:IX589908 F589847:F589908 WVJ524311:WVJ524372 WLN524311:WLN524372 WBR524311:WBR524372 VRV524311:VRV524372 VHZ524311:VHZ524372 UYD524311:UYD524372 UOH524311:UOH524372 UEL524311:UEL524372 TUP524311:TUP524372 TKT524311:TKT524372 TAX524311:TAX524372 SRB524311:SRB524372 SHF524311:SHF524372 RXJ524311:RXJ524372 RNN524311:RNN524372 RDR524311:RDR524372 QTV524311:QTV524372 QJZ524311:QJZ524372 QAD524311:QAD524372 PQH524311:PQH524372 PGL524311:PGL524372 OWP524311:OWP524372 OMT524311:OMT524372 OCX524311:OCX524372 NTB524311:NTB524372 NJF524311:NJF524372 MZJ524311:MZJ524372 MPN524311:MPN524372 MFR524311:MFR524372 LVV524311:LVV524372 LLZ524311:LLZ524372 LCD524311:LCD524372 KSH524311:KSH524372 KIL524311:KIL524372 JYP524311:JYP524372 JOT524311:JOT524372 JEX524311:JEX524372 IVB524311:IVB524372 ILF524311:ILF524372 IBJ524311:IBJ524372 HRN524311:HRN524372 HHR524311:HHR524372 GXV524311:GXV524372 GNZ524311:GNZ524372 GED524311:GED524372 FUH524311:FUH524372 FKL524311:FKL524372 FAP524311:FAP524372 EQT524311:EQT524372 EGX524311:EGX524372 DXB524311:DXB524372 DNF524311:DNF524372 DDJ524311:DDJ524372 CTN524311:CTN524372 CJR524311:CJR524372 BZV524311:BZV524372 BPZ524311:BPZ524372 BGD524311:BGD524372 AWH524311:AWH524372 AML524311:AML524372 ACP524311:ACP524372 ST524311:ST524372 IX524311:IX524372 F524311:F524372 WVJ458775:WVJ458836 WLN458775:WLN458836 WBR458775:WBR458836 VRV458775:VRV458836 VHZ458775:VHZ458836 UYD458775:UYD458836 UOH458775:UOH458836 UEL458775:UEL458836 TUP458775:TUP458836 TKT458775:TKT458836 TAX458775:TAX458836 SRB458775:SRB458836 SHF458775:SHF458836 RXJ458775:RXJ458836 RNN458775:RNN458836 RDR458775:RDR458836 QTV458775:QTV458836 QJZ458775:QJZ458836 QAD458775:QAD458836 PQH458775:PQH458836 PGL458775:PGL458836 OWP458775:OWP458836 OMT458775:OMT458836 OCX458775:OCX458836 NTB458775:NTB458836 NJF458775:NJF458836 MZJ458775:MZJ458836 MPN458775:MPN458836 MFR458775:MFR458836 LVV458775:LVV458836 LLZ458775:LLZ458836 LCD458775:LCD458836 KSH458775:KSH458836 KIL458775:KIL458836 JYP458775:JYP458836 JOT458775:JOT458836 JEX458775:JEX458836 IVB458775:IVB458836 ILF458775:ILF458836 IBJ458775:IBJ458836 HRN458775:HRN458836 HHR458775:HHR458836 GXV458775:GXV458836 GNZ458775:GNZ458836 GED458775:GED458836 FUH458775:FUH458836 FKL458775:FKL458836 FAP458775:FAP458836 EQT458775:EQT458836 EGX458775:EGX458836 DXB458775:DXB458836 DNF458775:DNF458836 DDJ458775:DDJ458836 CTN458775:CTN458836 CJR458775:CJR458836 BZV458775:BZV458836 BPZ458775:BPZ458836 BGD458775:BGD458836 AWH458775:AWH458836 AML458775:AML458836 ACP458775:ACP458836 ST458775:ST458836 IX458775:IX458836 F458775:F458836 WVJ393239:WVJ393300 WLN393239:WLN393300 WBR393239:WBR393300 VRV393239:VRV393300 VHZ393239:VHZ393300 UYD393239:UYD393300 UOH393239:UOH393300 UEL393239:UEL393300 TUP393239:TUP393300 TKT393239:TKT393300 TAX393239:TAX393300 SRB393239:SRB393300 SHF393239:SHF393300 RXJ393239:RXJ393300 RNN393239:RNN393300 RDR393239:RDR393300 QTV393239:QTV393300 QJZ393239:QJZ393300 QAD393239:QAD393300 PQH393239:PQH393300 PGL393239:PGL393300 OWP393239:OWP393300 OMT393239:OMT393300 OCX393239:OCX393300 NTB393239:NTB393300 NJF393239:NJF393300 MZJ393239:MZJ393300 MPN393239:MPN393300 MFR393239:MFR393300 LVV393239:LVV393300 LLZ393239:LLZ393300 LCD393239:LCD393300 KSH393239:KSH393300 KIL393239:KIL393300 JYP393239:JYP393300 JOT393239:JOT393300 JEX393239:JEX393300 IVB393239:IVB393300 ILF393239:ILF393300 IBJ393239:IBJ393300 HRN393239:HRN393300 HHR393239:HHR393300 GXV393239:GXV393300 GNZ393239:GNZ393300 GED393239:GED393300 FUH393239:FUH393300 FKL393239:FKL393300 FAP393239:FAP393300 EQT393239:EQT393300 EGX393239:EGX393300 DXB393239:DXB393300 DNF393239:DNF393300 DDJ393239:DDJ393300 CTN393239:CTN393300 CJR393239:CJR393300 BZV393239:BZV393300 BPZ393239:BPZ393300 BGD393239:BGD393300 AWH393239:AWH393300 AML393239:AML393300 ACP393239:ACP393300 ST393239:ST393300 IX393239:IX393300 F393239:F393300 WVJ327703:WVJ327764 WLN327703:WLN327764 WBR327703:WBR327764 VRV327703:VRV327764 VHZ327703:VHZ327764 UYD327703:UYD327764 UOH327703:UOH327764 UEL327703:UEL327764 TUP327703:TUP327764 TKT327703:TKT327764 TAX327703:TAX327764 SRB327703:SRB327764 SHF327703:SHF327764 RXJ327703:RXJ327764 RNN327703:RNN327764 RDR327703:RDR327764 QTV327703:QTV327764 QJZ327703:QJZ327764 QAD327703:QAD327764 PQH327703:PQH327764 PGL327703:PGL327764 OWP327703:OWP327764 OMT327703:OMT327764 OCX327703:OCX327764 NTB327703:NTB327764 NJF327703:NJF327764 MZJ327703:MZJ327764 MPN327703:MPN327764 MFR327703:MFR327764 LVV327703:LVV327764 LLZ327703:LLZ327764 LCD327703:LCD327764 KSH327703:KSH327764 KIL327703:KIL327764 JYP327703:JYP327764 JOT327703:JOT327764 JEX327703:JEX327764 IVB327703:IVB327764 ILF327703:ILF327764 IBJ327703:IBJ327764 HRN327703:HRN327764 HHR327703:HHR327764 GXV327703:GXV327764 GNZ327703:GNZ327764 GED327703:GED327764 FUH327703:FUH327764 FKL327703:FKL327764 FAP327703:FAP327764 EQT327703:EQT327764 EGX327703:EGX327764 DXB327703:DXB327764 DNF327703:DNF327764 DDJ327703:DDJ327764 CTN327703:CTN327764 CJR327703:CJR327764 BZV327703:BZV327764 BPZ327703:BPZ327764 BGD327703:BGD327764 AWH327703:AWH327764 AML327703:AML327764 ACP327703:ACP327764 ST327703:ST327764 IX327703:IX327764 F327703:F327764 WVJ262167:WVJ262228 WLN262167:WLN262228 WBR262167:WBR262228 VRV262167:VRV262228 VHZ262167:VHZ262228 UYD262167:UYD262228 UOH262167:UOH262228 UEL262167:UEL262228 TUP262167:TUP262228 TKT262167:TKT262228 TAX262167:TAX262228 SRB262167:SRB262228 SHF262167:SHF262228 RXJ262167:RXJ262228 RNN262167:RNN262228 RDR262167:RDR262228 QTV262167:QTV262228 QJZ262167:QJZ262228 QAD262167:QAD262228 PQH262167:PQH262228 PGL262167:PGL262228 OWP262167:OWP262228 OMT262167:OMT262228 OCX262167:OCX262228 NTB262167:NTB262228 NJF262167:NJF262228 MZJ262167:MZJ262228 MPN262167:MPN262228 MFR262167:MFR262228 LVV262167:LVV262228 LLZ262167:LLZ262228 LCD262167:LCD262228 KSH262167:KSH262228 KIL262167:KIL262228 JYP262167:JYP262228 JOT262167:JOT262228 JEX262167:JEX262228 IVB262167:IVB262228 ILF262167:ILF262228 IBJ262167:IBJ262228 HRN262167:HRN262228 HHR262167:HHR262228 GXV262167:GXV262228 GNZ262167:GNZ262228 GED262167:GED262228 FUH262167:FUH262228 FKL262167:FKL262228 FAP262167:FAP262228 EQT262167:EQT262228 EGX262167:EGX262228 DXB262167:DXB262228 DNF262167:DNF262228 DDJ262167:DDJ262228 CTN262167:CTN262228 CJR262167:CJR262228 BZV262167:BZV262228 BPZ262167:BPZ262228 BGD262167:BGD262228 AWH262167:AWH262228 AML262167:AML262228 ACP262167:ACP262228 ST262167:ST262228 IX262167:IX262228 F262167:F262228 WVJ196631:WVJ196692 WLN196631:WLN196692 WBR196631:WBR196692 VRV196631:VRV196692 VHZ196631:VHZ196692 UYD196631:UYD196692 UOH196631:UOH196692 UEL196631:UEL196692 TUP196631:TUP196692 TKT196631:TKT196692 TAX196631:TAX196692 SRB196631:SRB196692 SHF196631:SHF196692 RXJ196631:RXJ196692 RNN196631:RNN196692 RDR196631:RDR196692 QTV196631:QTV196692 QJZ196631:QJZ196692 QAD196631:QAD196692 PQH196631:PQH196692 PGL196631:PGL196692 OWP196631:OWP196692 OMT196631:OMT196692 OCX196631:OCX196692 NTB196631:NTB196692 NJF196631:NJF196692 MZJ196631:MZJ196692 MPN196631:MPN196692 MFR196631:MFR196692 LVV196631:LVV196692 LLZ196631:LLZ196692 LCD196631:LCD196692 KSH196631:KSH196692 KIL196631:KIL196692 JYP196631:JYP196692 JOT196631:JOT196692 JEX196631:JEX196692 IVB196631:IVB196692 ILF196631:ILF196692 IBJ196631:IBJ196692 HRN196631:HRN196692 HHR196631:HHR196692 GXV196631:GXV196692 GNZ196631:GNZ196692 GED196631:GED196692 FUH196631:FUH196692 FKL196631:FKL196692 FAP196631:FAP196692 EQT196631:EQT196692 EGX196631:EGX196692 DXB196631:DXB196692 DNF196631:DNF196692 DDJ196631:DDJ196692 CTN196631:CTN196692 CJR196631:CJR196692 BZV196631:BZV196692 BPZ196631:BPZ196692 BGD196631:BGD196692 AWH196631:AWH196692 AML196631:AML196692 ACP196631:ACP196692 ST196631:ST196692 IX196631:IX196692 F196631:F196692 WVJ131095:WVJ131156 WLN131095:WLN131156 WBR131095:WBR131156 VRV131095:VRV131156 VHZ131095:VHZ131156 UYD131095:UYD131156 UOH131095:UOH131156 UEL131095:UEL131156 TUP131095:TUP131156 TKT131095:TKT131156 TAX131095:TAX131156 SRB131095:SRB131156 SHF131095:SHF131156 RXJ131095:RXJ131156 RNN131095:RNN131156 RDR131095:RDR131156 QTV131095:QTV131156 QJZ131095:QJZ131156 QAD131095:QAD131156 PQH131095:PQH131156 PGL131095:PGL131156 OWP131095:OWP131156 OMT131095:OMT131156 OCX131095:OCX131156 NTB131095:NTB131156 NJF131095:NJF131156 MZJ131095:MZJ131156 MPN131095:MPN131156 MFR131095:MFR131156 LVV131095:LVV131156 LLZ131095:LLZ131156 LCD131095:LCD131156 KSH131095:KSH131156 KIL131095:KIL131156 JYP131095:JYP131156 JOT131095:JOT131156 JEX131095:JEX131156 IVB131095:IVB131156 ILF131095:ILF131156 IBJ131095:IBJ131156 HRN131095:HRN131156 HHR131095:HHR131156 GXV131095:GXV131156 GNZ131095:GNZ131156 GED131095:GED131156 FUH131095:FUH131156 FKL131095:FKL131156 FAP131095:FAP131156 EQT131095:EQT131156 EGX131095:EGX131156 DXB131095:DXB131156 DNF131095:DNF131156 DDJ131095:DDJ131156 CTN131095:CTN131156 CJR131095:CJR131156 BZV131095:BZV131156 BPZ131095:BPZ131156 BGD131095:BGD131156 AWH131095:AWH131156 AML131095:AML131156 ACP131095:ACP131156 ST131095:ST131156 IX131095:IX131156 F131095:F131156 WVJ65559:WVJ65620 WLN65559:WLN65620 WBR65559:WBR65620 VRV65559:VRV65620 VHZ65559:VHZ65620 UYD65559:UYD65620 UOH65559:UOH65620 UEL65559:UEL65620 TUP65559:TUP65620 TKT65559:TKT65620 TAX65559:TAX65620 SRB65559:SRB65620 SHF65559:SHF65620 RXJ65559:RXJ65620 RNN65559:RNN65620 RDR65559:RDR65620 QTV65559:QTV65620 QJZ65559:QJZ65620 QAD65559:QAD65620 PQH65559:PQH65620 PGL65559:PGL65620 OWP65559:OWP65620 OMT65559:OMT65620 OCX65559:OCX65620 NTB65559:NTB65620 NJF65559:NJF65620 MZJ65559:MZJ65620 MPN65559:MPN65620 MFR65559:MFR65620 LVV65559:LVV65620 LLZ65559:LLZ65620 LCD65559:LCD65620 KSH65559:KSH65620 KIL65559:KIL65620 JYP65559:JYP65620 JOT65559:JOT65620 JEX65559:JEX65620 IVB65559:IVB65620 ILF65559:ILF65620 IBJ65559:IBJ65620 HRN65559:HRN65620 HHR65559:HHR65620 GXV65559:GXV65620 GNZ65559:GNZ65620 GED65559:GED65620 FUH65559:FUH65620 FKL65559:FKL65620 FAP65559:FAP65620 EQT65559:EQT65620 EGX65559:EGX65620 DXB65559:DXB65620 DNF65559:DNF65620 DDJ65559:DDJ65620 CTN65559:CTN65620 CJR65559:CJR65620 BZV65559:BZV65620 BPZ65559:BPZ65620 BGD65559:BGD65620 AWH65559:AWH65620 AML65559:AML65620 ACP65559:ACP65620 ST65559:ST65620 IX65559:IX65620 F65559:F65620 WVJ4:WVJ84 IX4:IX84 ST4:ST84 ACP4:ACP84 AML4:AML84 AWH4:AWH84 BGD4:BGD84 BPZ4:BPZ84 BZV4:BZV84 CJR4:CJR84 CTN4:CTN84 DDJ4:DDJ84 DNF4:DNF84 DXB4:DXB84 EGX4:EGX84 EQT4:EQT84 FAP4:FAP84 FKL4:FKL84 FUH4:FUH84 GED4:GED84 GNZ4:GNZ84 GXV4:GXV84 HHR4:HHR84 HRN4:HRN84 IBJ4:IBJ84 ILF4:ILF84 IVB4:IVB84 JEX4:JEX84 JOT4:JOT84 JYP4:JYP84 KIL4:KIL84 KSH4:KSH84 LCD4:LCD84 LLZ4:LLZ84 LVV4:LVV84 MFR4:MFR84 MPN4:MPN84 MZJ4:MZJ84 NJF4:NJF84 NTB4:NTB84 OCX4:OCX84 OMT4:OMT84 OWP4:OWP84 PGL4:PGL84 PQH4:PQH84 QAD4:QAD84 QJZ4:QJZ84 QTV4:QTV84 RDR4:RDR84 RNN4:RNN84 RXJ4:RXJ84 SHF4:SHF84 SRB4:SRB84 TAX4:TAX84 TKT4:TKT84 TUP4:TUP84 UEL4:UEL84 UOH4:UOH84 UYD4:UYD84 VHZ4:VHZ84 VRV4:VRV84 WBR4:WBR84 WLN4:WLN84">
      <formula1>#REF!</formula1>
    </dataValidation>
    <dataValidation type="list" allowBlank="1" showInputMessage="1" showErrorMessage="1" sqref="B9:B10">
      <formula1>事務所</formula1>
    </dataValidation>
  </dataValidations>
  <printOptions horizontalCentered="1"/>
  <pageMargins left="0.25" right="0.25" top="0.75" bottom="0.75" header="0.3" footer="0.3"/>
  <pageSetup paperSize="9" scale="59"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imeMode="on" allowBlank="1" showInputMessage="1" showErrorMessage="1">
          <x14:formula1>
            <xm:f>'ドロップダウンリスト項目（市町村）'!$A$1:$G$1</xm:f>
          </x14:formula1>
          <xm:sqref>B11:B37 B4:B8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74"/>
  <sheetViews>
    <sheetView zoomScale="90" zoomScaleNormal="90" workbookViewId="0"/>
  </sheetViews>
  <sheetFormatPr defaultRowHeight="13.5" x14ac:dyDescent="0.15"/>
  <cols>
    <col min="1" max="9" width="14.625" customWidth="1"/>
  </cols>
  <sheetData>
    <row r="1" spans="1:9" x14ac:dyDescent="0.15">
      <c r="A1" s="199" t="s">
        <v>274</v>
      </c>
      <c r="B1" s="200" t="s">
        <v>265</v>
      </c>
      <c r="C1" s="200" t="s">
        <v>276</v>
      </c>
      <c r="D1" s="200" t="s">
        <v>260</v>
      </c>
      <c r="E1" s="200" t="s">
        <v>159</v>
      </c>
      <c r="F1" s="200" t="s">
        <v>277</v>
      </c>
      <c r="G1" s="200" t="s">
        <v>278</v>
      </c>
      <c r="H1" s="200" t="s">
        <v>231</v>
      </c>
      <c r="I1" s="200" t="s">
        <v>280</v>
      </c>
    </row>
    <row r="2" spans="1:9" x14ac:dyDescent="0.15">
      <c r="A2" s="104" t="s">
        <v>275</v>
      </c>
      <c r="B2" t="s">
        <v>92</v>
      </c>
      <c r="C2" t="s">
        <v>101</v>
      </c>
      <c r="D2" t="s">
        <v>103</v>
      </c>
      <c r="E2" t="s">
        <v>113</v>
      </c>
      <c r="F2" s="104" t="s">
        <v>279</v>
      </c>
      <c r="G2" t="s">
        <v>122</v>
      </c>
      <c r="H2" s="104" t="s">
        <v>281</v>
      </c>
      <c r="I2" t="s">
        <v>129</v>
      </c>
    </row>
    <row r="3" spans="1:9" x14ac:dyDescent="0.15">
      <c r="A3" t="s">
        <v>95</v>
      </c>
      <c r="B3" t="s">
        <v>93</v>
      </c>
      <c r="C3" t="s">
        <v>102</v>
      </c>
      <c r="D3" t="s">
        <v>104</v>
      </c>
      <c r="E3" t="s">
        <v>114</v>
      </c>
      <c r="F3" t="s">
        <v>121</v>
      </c>
      <c r="G3" t="s">
        <v>126</v>
      </c>
      <c r="H3" t="s">
        <v>131</v>
      </c>
      <c r="I3" t="s">
        <v>133</v>
      </c>
    </row>
    <row r="4" spans="1:9" x14ac:dyDescent="0.15">
      <c r="A4" t="s">
        <v>96</v>
      </c>
      <c r="B4" t="s">
        <v>94</v>
      </c>
      <c r="C4" s="104"/>
      <c r="D4" t="s">
        <v>105</v>
      </c>
      <c r="E4" t="s">
        <v>115</v>
      </c>
      <c r="F4" t="s">
        <v>123</v>
      </c>
      <c r="G4" s="104"/>
      <c r="H4" t="s">
        <v>132</v>
      </c>
    </row>
    <row r="5" spans="1:9" x14ac:dyDescent="0.15">
      <c r="A5" t="s">
        <v>97</v>
      </c>
      <c r="B5" s="104"/>
      <c r="C5" s="104"/>
      <c r="D5" t="s">
        <v>106</v>
      </c>
      <c r="E5" t="s">
        <v>116</v>
      </c>
      <c r="F5" t="s">
        <v>124</v>
      </c>
      <c r="G5" s="104"/>
      <c r="H5" s="104"/>
      <c r="I5" s="104"/>
    </row>
    <row r="6" spans="1:9" x14ac:dyDescent="0.15">
      <c r="A6" t="s">
        <v>98</v>
      </c>
      <c r="B6" s="104"/>
      <c r="C6" s="104"/>
      <c r="D6" t="s">
        <v>107</v>
      </c>
      <c r="E6" t="s">
        <v>117</v>
      </c>
      <c r="F6" t="s">
        <v>125</v>
      </c>
      <c r="G6" s="104"/>
      <c r="H6" s="104"/>
      <c r="I6" s="104"/>
    </row>
    <row r="7" spans="1:9" x14ac:dyDescent="0.15">
      <c r="A7" t="s">
        <v>99</v>
      </c>
      <c r="B7" s="104"/>
      <c r="C7" s="104"/>
      <c r="D7" t="s">
        <v>108</v>
      </c>
      <c r="E7" t="s">
        <v>118</v>
      </c>
      <c r="F7" t="s">
        <v>127</v>
      </c>
      <c r="G7" s="104"/>
      <c r="H7" s="104"/>
      <c r="I7" s="104"/>
    </row>
    <row r="8" spans="1:9" x14ac:dyDescent="0.15">
      <c r="A8" t="s">
        <v>100</v>
      </c>
      <c r="B8" s="104"/>
      <c r="C8" s="104"/>
      <c r="D8" t="s">
        <v>109</v>
      </c>
      <c r="E8" t="s">
        <v>119</v>
      </c>
      <c r="F8" t="s">
        <v>128</v>
      </c>
      <c r="G8" s="104"/>
      <c r="H8" s="104"/>
      <c r="I8" s="104"/>
    </row>
    <row r="9" spans="1:9" x14ac:dyDescent="0.15">
      <c r="A9" s="104"/>
      <c r="B9" s="104"/>
      <c r="C9" s="104"/>
      <c r="D9" t="s">
        <v>110</v>
      </c>
      <c r="E9" t="s">
        <v>120</v>
      </c>
      <c r="F9" s="104"/>
      <c r="G9" s="104"/>
      <c r="H9" s="104"/>
      <c r="I9" s="104"/>
    </row>
    <row r="10" spans="1:9" x14ac:dyDescent="0.15">
      <c r="A10" s="104"/>
      <c r="B10" s="104"/>
      <c r="C10" s="104"/>
      <c r="D10" t="s">
        <v>111</v>
      </c>
      <c r="E10" t="s">
        <v>130</v>
      </c>
      <c r="F10" s="104"/>
      <c r="G10" s="104"/>
      <c r="H10" s="104"/>
      <c r="I10" s="104"/>
    </row>
    <row r="11" spans="1:9" x14ac:dyDescent="0.15">
      <c r="A11" s="104"/>
      <c r="B11" s="104"/>
      <c r="C11" s="104"/>
      <c r="D11" t="s">
        <v>112</v>
      </c>
      <c r="E11" s="104"/>
      <c r="F11" s="104"/>
      <c r="G11" s="104"/>
      <c r="H11" s="104"/>
      <c r="I11" s="104"/>
    </row>
    <row r="12" spans="1:9" x14ac:dyDescent="0.15">
      <c r="B12" s="104"/>
      <c r="C12" s="104"/>
      <c r="D12" s="104"/>
      <c r="E12" s="104"/>
      <c r="F12" s="104"/>
      <c r="G12" s="104"/>
      <c r="H12" s="104"/>
      <c r="I12" s="104"/>
    </row>
    <row r="13" spans="1:9" x14ac:dyDescent="0.15">
      <c r="A13" s="104"/>
      <c r="B13" s="104"/>
      <c r="C13" s="104"/>
      <c r="D13" s="104"/>
      <c r="E13" s="104"/>
      <c r="F13" s="104"/>
      <c r="G13" s="104"/>
      <c r="H13" s="104"/>
      <c r="I13" s="104"/>
    </row>
    <row r="14" spans="1:9" x14ac:dyDescent="0.15">
      <c r="A14" s="104"/>
      <c r="B14" s="104"/>
      <c r="C14" s="104"/>
      <c r="D14" s="104"/>
      <c r="E14" s="104"/>
      <c r="F14" s="104"/>
      <c r="G14" s="104"/>
      <c r="H14" s="104"/>
      <c r="I14" s="104"/>
    </row>
    <row r="15" spans="1:9" x14ac:dyDescent="0.15">
      <c r="B15" s="104"/>
      <c r="C15" s="104"/>
      <c r="D15" s="104"/>
      <c r="E15" s="104"/>
      <c r="F15" s="104"/>
      <c r="G15" s="104"/>
      <c r="H15" s="104"/>
      <c r="I15" s="104"/>
    </row>
    <row r="16" spans="1:9" x14ac:dyDescent="0.15">
      <c r="B16" s="104"/>
      <c r="C16" s="104"/>
      <c r="D16" s="104"/>
      <c r="E16" s="104"/>
      <c r="F16" s="104"/>
      <c r="G16" s="104"/>
      <c r="H16" s="104"/>
      <c r="I16" s="104"/>
    </row>
    <row r="17" spans="1:9" x14ac:dyDescent="0.15">
      <c r="B17" s="104"/>
      <c r="C17" s="104"/>
      <c r="D17" s="104"/>
      <c r="E17" s="104"/>
      <c r="F17" s="104"/>
      <c r="G17" s="104"/>
      <c r="H17" s="104"/>
      <c r="I17" s="104"/>
    </row>
    <row r="18" spans="1:9" x14ac:dyDescent="0.15">
      <c r="B18" s="104"/>
      <c r="C18" s="104"/>
      <c r="D18" s="104"/>
      <c r="E18" s="104"/>
      <c r="F18" s="104"/>
      <c r="G18" s="104"/>
      <c r="H18" s="104"/>
      <c r="I18" s="104"/>
    </row>
    <row r="19" spans="1:9" x14ac:dyDescent="0.15">
      <c r="B19" s="104"/>
      <c r="C19" s="104"/>
      <c r="D19" s="104"/>
      <c r="E19" s="104"/>
      <c r="F19" s="104"/>
      <c r="G19" s="104"/>
      <c r="H19" s="104"/>
      <c r="I19" s="104"/>
    </row>
    <row r="20" spans="1:9" x14ac:dyDescent="0.15">
      <c r="B20" s="104"/>
      <c r="C20" s="104"/>
      <c r="D20" s="104"/>
      <c r="E20" s="104"/>
      <c r="F20" s="104"/>
      <c r="G20" s="104"/>
      <c r="H20" s="104"/>
      <c r="I20" s="104"/>
    </row>
    <row r="21" spans="1:9" x14ac:dyDescent="0.15">
      <c r="B21" s="104"/>
      <c r="C21" s="104"/>
      <c r="D21" s="104"/>
      <c r="E21" s="104"/>
      <c r="F21" s="104"/>
      <c r="G21" s="104"/>
      <c r="H21" s="104"/>
      <c r="I21" s="104"/>
    </row>
    <row r="22" spans="1:9" x14ac:dyDescent="0.15">
      <c r="B22" s="104"/>
      <c r="C22" s="104"/>
      <c r="D22" s="104"/>
      <c r="E22" s="104"/>
      <c r="F22" s="104"/>
      <c r="G22" s="104"/>
      <c r="H22" s="104"/>
      <c r="I22" s="104"/>
    </row>
    <row r="23" spans="1:9" x14ac:dyDescent="0.15">
      <c r="B23" s="104"/>
      <c r="C23" s="104"/>
      <c r="D23" s="104"/>
      <c r="E23" s="104"/>
      <c r="F23" s="104"/>
      <c r="G23" s="104"/>
      <c r="H23" s="104"/>
      <c r="I23" s="104"/>
    </row>
    <row r="24" spans="1:9" x14ac:dyDescent="0.15">
      <c r="B24" s="104"/>
      <c r="C24" s="104"/>
      <c r="D24" s="104"/>
      <c r="E24" s="104"/>
      <c r="F24" s="104"/>
      <c r="G24" s="104"/>
      <c r="H24" s="104"/>
      <c r="I24" s="104"/>
    </row>
    <row r="25" spans="1:9" x14ac:dyDescent="0.15">
      <c r="B25" s="104"/>
      <c r="C25" s="104"/>
      <c r="D25" s="104"/>
      <c r="E25" s="104"/>
      <c r="F25" s="104"/>
      <c r="G25" s="104"/>
      <c r="H25" s="104"/>
      <c r="I25" s="104"/>
    </row>
    <row r="26" spans="1:9" x14ac:dyDescent="0.15">
      <c r="A26" s="104"/>
      <c r="B26" s="104"/>
      <c r="C26" s="104"/>
      <c r="D26" s="104"/>
      <c r="E26" s="104"/>
      <c r="F26" s="104"/>
      <c r="G26" s="104"/>
      <c r="H26" s="104"/>
      <c r="I26" s="104"/>
    </row>
    <row r="27" spans="1:9" x14ac:dyDescent="0.15">
      <c r="A27" s="104"/>
      <c r="B27" s="104"/>
      <c r="C27" s="104"/>
      <c r="D27" s="104"/>
      <c r="E27" s="104"/>
      <c r="F27" s="104"/>
      <c r="G27" s="104"/>
      <c r="H27" s="104"/>
      <c r="I27" s="104"/>
    </row>
    <row r="28" spans="1:9" x14ac:dyDescent="0.15">
      <c r="A28" s="104"/>
      <c r="B28" s="104"/>
      <c r="C28" s="104"/>
      <c r="D28" s="104"/>
      <c r="E28" s="104"/>
      <c r="F28" s="104"/>
      <c r="G28" s="104"/>
      <c r="H28" s="104"/>
      <c r="I28" s="104"/>
    </row>
    <row r="29" spans="1:9" x14ac:dyDescent="0.15">
      <c r="A29" s="104"/>
      <c r="B29" s="104"/>
      <c r="C29" s="104"/>
      <c r="D29" s="104"/>
      <c r="E29" s="104"/>
      <c r="F29" s="104"/>
      <c r="G29" s="104"/>
      <c r="H29" s="104"/>
      <c r="I29" s="104"/>
    </row>
    <row r="30" spans="1:9" x14ac:dyDescent="0.15">
      <c r="A30" s="104"/>
      <c r="B30" s="104"/>
      <c r="C30" s="104"/>
      <c r="D30" s="104"/>
      <c r="E30" s="104"/>
      <c r="F30" s="104"/>
      <c r="G30" s="104"/>
      <c r="H30" s="104"/>
      <c r="I30" s="104"/>
    </row>
    <row r="31" spans="1:9" x14ac:dyDescent="0.15">
      <c r="A31" s="104"/>
      <c r="B31" s="104"/>
      <c r="C31" s="104"/>
      <c r="D31" s="104"/>
      <c r="E31" s="104"/>
      <c r="F31" s="104"/>
      <c r="G31" s="104"/>
      <c r="H31" s="104"/>
      <c r="I31" s="104"/>
    </row>
    <row r="32" spans="1:9" x14ac:dyDescent="0.15">
      <c r="A32" s="104"/>
      <c r="B32" s="104"/>
      <c r="C32" s="104"/>
      <c r="D32" s="104"/>
      <c r="E32" s="104"/>
      <c r="F32" s="104"/>
      <c r="G32" s="104"/>
      <c r="H32" s="104"/>
      <c r="I32" s="104"/>
    </row>
    <row r="33" spans="1:9" x14ac:dyDescent="0.15">
      <c r="A33" s="104"/>
      <c r="B33" s="104"/>
      <c r="C33" s="104"/>
      <c r="D33" s="104"/>
      <c r="E33" s="104"/>
      <c r="F33" s="104"/>
      <c r="G33" s="104"/>
      <c r="H33" s="104"/>
      <c r="I33" s="104"/>
    </row>
    <row r="34" spans="1:9" x14ac:dyDescent="0.15">
      <c r="A34" s="104"/>
      <c r="B34" s="104"/>
      <c r="C34" s="104"/>
      <c r="D34" s="104"/>
      <c r="E34" s="104"/>
      <c r="F34" s="104"/>
      <c r="G34" s="104"/>
      <c r="H34" s="104"/>
      <c r="I34" s="104"/>
    </row>
    <row r="35" spans="1:9" x14ac:dyDescent="0.15">
      <c r="B35" s="104"/>
      <c r="C35" s="104"/>
      <c r="D35" s="104"/>
      <c r="E35" s="104"/>
      <c r="F35" s="104"/>
      <c r="G35" s="104"/>
      <c r="H35" s="104"/>
      <c r="I35" s="104"/>
    </row>
    <row r="36" spans="1:9" x14ac:dyDescent="0.15">
      <c r="B36" s="104"/>
      <c r="C36" s="104"/>
      <c r="D36" s="104"/>
      <c r="E36" s="104"/>
      <c r="F36" s="104"/>
      <c r="G36" s="104"/>
      <c r="H36" s="104"/>
      <c r="I36" s="104"/>
    </row>
    <row r="37" spans="1:9" x14ac:dyDescent="0.15">
      <c r="B37" s="104"/>
      <c r="C37" s="104"/>
      <c r="D37" s="104"/>
      <c r="E37" s="104"/>
      <c r="F37" s="104"/>
      <c r="G37" s="104"/>
      <c r="H37" s="104"/>
      <c r="I37" s="104"/>
    </row>
    <row r="38" spans="1:9" x14ac:dyDescent="0.15">
      <c r="B38" s="104"/>
      <c r="C38" s="104"/>
      <c r="D38" s="104"/>
      <c r="E38" s="104"/>
      <c r="F38" s="104"/>
      <c r="G38" s="104"/>
      <c r="H38" s="104"/>
      <c r="I38" s="104"/>
    </row>
    <row r="39" spans="1:9" x14ac:dyDescent="0.15">
      <c r="B39" s="104"/>
      <c r="C39" s="104"/>
      <c r="D39" s="104"/>
      <c r="E39" s="104"/>
      <c r="F39" s="104"/>
      <c r="G39" s="104"/>
      <c r="H39" s="104"/>
      <c r="I39" s="104"/>
    </row>
    <row r="40" spans="1:9" x14ac:dyDescent="0.15">
      <c r="B40" s="104"/>
      <c r="C40" s="104"/>
      <c r="D40" s="104"/>
      <c r="E40" s="104"/>
      <c r="F40" s="104"/>
      <c r="G40" s="104"/>
      <c r="H40" s="104"/>
      <c r="I40" s="104"/>
    </row>
    <row r="41" spans="1:9" x14ac:dyDescent="0.15">
      <c r="A41" s="104"/>
      <c r="B41" s="104"/>
      <c r="C41" s="104"/>
      <c r="D41" s="104"/>
      <c r="E41" s="104"/>
      <c r="F41" s="104"/>
      <c r="G41" s="104"/>
      <c r="H41" s="104"/>
      <c r="I41" s="104"/>
    </row>
    <row r="42" spans="1:9" x14ac:dyDescent="0.15">
      <c r="A42" s="104"/>
      <c r="B42" s="104"/>
      <c r="C42" s="104"/>
      <c r="D42" s="104"/>
      <c r="E42" s="104"/>
      <c r="F42" s="104"/>
      <c r="G42" s="104"/>
      <c r="H42" s="104"/>
      <c r="I42" s="104"/>
    </row>
    <row r="43" spans="1:9" x14ac:dyDescent="0.15">
      <c r="A43" s="104"/>
      <c r="B43" s="104"/>
      <c r="C43" s="104"/>
      <c r="D43" s="104"/>
      <c r="E43" s="104"/>
      <c r="F43" s="104"/>
      <c r="G43" s="104"/>
      <c r="H43" s="104"/>
      <c r="I43" s="104"/>
    </row>
    <row r="44" spans="1:9" x14ac:dyDescent="0.15">
      <c r="A44" s="104"/>
      <c r="B44" s="104"/>
      <c r="C44" s="104"/>
      <c r="D44" s="104"/>
      <c r="E44" s="104"/>
      <c r="F44" s="104"/>
      <c r="G44" s="104"/>
      <c r="H44" s="104"/>
      <c r="I44" s="104"/>
    </row>
    <row r="45" spans="1:9" x14ac:dyDescent="0.15">
      <c r="A45" s="104"/>
      <c r="B45" s="104"/>
      <c r="C45" s="104"/>
      <c r="D45" s="104"/>
      <c r="E45" s="104"/>
      <c r="F45" s="104"/>
      <c r="G45" s="104"/>
      <c r="H45" s="104"/>
      <c r="I45" s="104"/>
    </row>
    <row r="46" spans="1:9" x14ac:dyDescent="0.15">
      <c r="A46" s="104"/>
      <c r="B46" s="104"/>
      <c r="C46" s="104"/>
      <c r="D46" s="104"/>
      <c r="E46" s="104"/>
      <c r="F46" s="104"/>
      <c r="G46" s="104"/>
      <c r="H46" s="104"/>
      <c r="I46" s="104"/>
    </row>
    <row r="47" spans="1:9" x14ac:dyDescent="0.15">
      <c r="A47" s="104"/>
      <c r="B47" s="104"/>
      <c r="C47" s="104"/>
      <c r="D47" s="104"/>
      <c r="E47" s="104"/>
      <c r="F47" s="104"/>
      <c r="G47" s="104"/>
      <c r="H47" s="104"/>
      <c r="I47" s="104"/>
    </row>
    <row r="48" spans="1:9" x14ac:dyDescent="0.15">
      <c r="A48" s="104"/>
      <c r="B48" s="104"/>
      <c r="C48" s="104"/>
      <c r="D48" s="104"/>
      <c r="E48" s="104"/>
      <c r="F48" s="104"/>
      <c r="G48" s="104"/>
      <c r="H48" s="104"/>
      <c r="I48" s="104"/>
    </row>
    <row r="49" spans="1:9" x14ac:dyDescent="0.15">
      <c r="A49" s="104"/>
      <c r="B49" s="104"/>
      <c r="C49" s="104"/>
      <c r="D49" s="104"/>
      <c r="E49" s="104"/>
      <c r="F49" s="104"/>
      <c r="G49" s="104"/>
      <c r="H49" s="104"/>
      <c r="I49" s="104"/>
    </row>
    <row r="50" spans="1:9" x14ac:dyDescent="0.15">
      <c r="A50" s="104"/>
      <c r="B50" s="104"/>
      <c r="C50" s="104"/>
      <c r="D50" s="104"/>
      <c r="E50" s="104"/>
      <c r="F50" s="104"/>
      <c r="G50" s="104"/>
      <c r="H50" s="104"/>
      <c r="I50" s="104"/>
    </row>
    <row r="51" spans="1:9" x14ac:dyDescent="0.15">
      <c r="A51" s="104"/>
      <c r="B51" s="104"/>
      <c r="C51" s="104"/>
      <c r="D51" s="104"/>
      <c r="E51" s="104"/>
      <c r="F51" s="104"/>
      <c r="G51" s="104"/>
      <c r="H51" s="104"/>
      <c r="I51" s="104"/>
    </row>
    <row r="52" spans="1:9" x14ac:dyDescent="0.15">
      <c r="A52" s="104"/>
      <c r="B52" s="104"/>
      <c r="C52" s="104"/>
      <c r="D52" s="104"/>
      <c r="E52" s="104"/>
      <c r="F52" s="104"/>
      <c r="G52" s="104"/>
      <c r="H52" s="104"/>
      <c r="I52" s="104"/>
    </row>
    <row r="53" spans="1:9" x14ac:dyDescent="0.15">
      <c r="A53" s="104"/>
      <c r="B53" s="104"/>
      <c r="C53" s="104"/>
      <c r="D53" s="104"/>
      <c r="E53" s="104"/>
      <c r="F53" s="104"/>
      <c r="G53" s="104"/>
      <c r="H53" s="104"/>
      <c r="I53" s="104"/>
    </row>
    <row r="54" spans="1:9" x14ac:dyDescent="0.15">
      <c r="A54" s="104"/>
      <c r="B54" s="104"/>
      <c r="C54" s="104"/>
      <c r="D54" s="104"/>
      <c r="E54" s="104"/>
      <c r="F54" s="104"/>
      <c r="G54" s="104"/>
      <c r="H54" s="104"/>
      <c r="I54" s="104"/>
    </row>
    <row r="55" spans="1:9" x14ac:dyDescent="0.15">
      <c r="A55" s="104"/>
      <c r="B55" s="104"/>
      <c r="C55" s="104"/>
      <c r="D55" s="104"/>
      <c r="E55" s="104"/>
      <c r="F55" s="104"/>
      <c r="G55" s="104"/>
      <c r="H55" s="104"/>
      <c r="I55" s="104"/>
    </row>
    <row r="56" spans="1:9" x14ac:dyDescent="0.15">
      <c r="A56" s="104"/>
      <c r="B56" s="104"/>
      <c r="C56" s="104"/>
      <c r="D56" s="104"/>
      <c r="E56" s="104"/>
      <c r="F56" s="104"/>
      <c r="G56" s="104"/>
      <c r="H56" s="104"/>
      <c r="I56" s="104"/>
    </row>
    <row r="57" spans="1:9" x14ac:dyDescent="0.15">
      <c r="A57" s="104"/>
      <c r="B57" s="104"/>
      <c r="C57" s="104"/>
      <c r="D57" s="104"/>
      <c r="E57" s="104"/>
      <c r="F57" s="104"/>
      <c r="G57" s="104"/>
      <c r="H57" s="104"/>
      <c r="I57" s="104"/>
    </row>
    <row r="58" spans="1:9" x14ac:dyDescent="0.15">
      <c r="A58" s="104"/>
      <c r="B58" s="104"/>
      <c r="C58" s="104"/>
      <c r="D58" s="104"/>
      <c r="E58" s="104"/>
      <c r="F58" s="104"/>
      <c r="G58" s="104"/>
      <c r="H58" s="104"/>
      <c r="I58" s="104"/>
    </row>
    <row r="59" spans="1:9" x14ac:dyDescent="0.15">
      <c r="A59" s="104"/>
      <c r="B59" s="104"/>
      <c r="C59" s="104"/>
      <c r="D59" s="104"/>
      <c r="E59" s="104"/>
      <c r="F59" s="104"/>
      <c r="G59" s="104"/>
      <c r="H59" s="104"/>
      <c r="I59" s="104"/>
    </row>
    <row r="60" spans="1:9" x14ac:dyDescent="0.15">
      <c r="A60" s="104"/>
      <c r="B60" s="104"/>
      <c r="C60" s="104"/>
      <c r="D60" s="104"/>
      <c r="E60" s="104"/>
      <c r="F60" s="104"/>
      <c r="G60" s="104"/>
      <c r="H60" s="104"/>
      <c r="I60" s="104"/>
    </row>
    <row r="61" spans="1:9" x14ac:dyDescent="0.15">
      <c r="A61" s="104"/>
      <c r="B61" s="104"/>
      <c r="C61" s="104"/>
      <c r="D61" s="104"/>
      <c r="E61" s="104"/>
      <c r="F61" s="104"/>
      <c r="G61" s="104"/>
      <c r="H61" s="104"/>
      <c r="I61" s="104"/>
    </row>
    <row r="62" spans="1:9" x14ac:dyDescent="0.15">
      <c r="A62" s="104"/>
      <c r="B62" s="104"/>
      <c r="C62" s="104"/>
      <c r="D62" s="104"/>
      <c r="E62" s="104"/>
      <c r="F62" s="104"/>
      <c r="G62" s="104"/>
      <c r="H62" s="104"/>
      <c r="I62" s="104"/>
    </row>
    <row r="63" spans="1:9" x14ac:dyDescent="0.15">
      <c r="A63" s="104"/>
      <c r="B63" s="104"/>
      <c r="C63" s="104"/>
      <c r="D63" s="104"/>
      <c r="E63" s="104"/>
      <c r="F63" s="104"/>
      <c r="G63" s="104"/>
      <c r="H63" s="104"/>
      <c r="I63" s="104"/>
    </row>
    <row r="64" spans="1:9" x14ac:dyDescent="0.15">
      <c r="A64" s="104"/>
      <c r="B64" s="104"/>
      <c r="C64" s="104"/>
      <c r="D64" s="104"/>
      <c r="E64" s="104"/>
      <c r="F64" s="104"/>
      <c r="G64" s="104"/>
      <c r="H64" s="104"/>
      <c r="I64" s="104"/>
    </row>
    <row r="65" spans="1:9" x14ac:dyDescent="0.15">
      <c r="A65" s="104"/>
      <c r="B65" s="104"/>
      <c r="C65" s="104"/>
      <c r="D65" s="104"/>
      <c r="E65" s="104"/>
      <c r="F65" s="104"/>
      <c r="G65" s="104"/>
      <c r="H65" s="104"/>
      <c r="I65" s="104"/>
    </row>
    <row r="66" spans="1:9" x14ac:dyDescent="0.15">
      <c r="A66" s="104"/>
      <c r="B66" s="104"/>
      <c r="C66" s="104"/>
      <c r="D66" s="104"/>
      <c r="E66" s="104"/>
      <c r="F66" s="104"/>
      <c r="G66" s="104"/>
      <c r="H66" s="104"/>
      <c r="I66" s="104"/>
    </row>
    <row r="67" spans="1:9" x14ac:dyDescent="0.15">
      <c r="A67" s="104"/>
      <c r="B67" s="104"/>
      <c r="C67" s="104"/>
      <c r="D67" s="104"/>
      <c r="E67" s="104"/>
      <c r="F67" s="104"/>
      <c r="G67" s="104"/>
      <c r="H67" s="104"/>
      <c r="I67" s="104"/>
    </row>
    <row r="68" spans="1:9" x14ac:dyDescent="0.15">
      <c r="A68" s="104"/>
      <c r="B68" s="104"/>
      <c r="C68" s="104"/>
      <c r="D68" s="104"/>
      <c r="E68" s="104"/>
      <c r="F68" s="104"/>
      <c r="G68" s="104"/>
      <c r="H68" s="104"/>
      <c r="I68" s="104"/>
    </row>
    <row r="69" spans="1:9" x14ac:dyDescent="0.15">
      <c r="A69" s="104"/>
      <c r="B69" s="104"/>
      <c r="C69" s="104"/>
      <c r="D69" s="104"/>
      <c r="E69" s="104"/>
      <c r="F69" s="104"/>
      <c r="G69" s="104"/>
      <c r="H69" s="104"/>
      <c r="I69" s="104"/>
    </row>
    <row r="70" spans="1:9" x14ac:dyDescent="0.15">
      <c r="A70" s="104"/>
      <c r="B70" s="104"/>
      <c r="C70" s="104"/>
      <c r="D70" s="104"/>
      <c r="E70" s="104"/>
      <c r="F70" s="104"/>
      <c r="G70" s="104"/>
      <c r="H70" s="104"/>
      <c r="I70" s="104"/>
    </row>
    <row r="71" spans="1:9" x14ac:dyDescent="0.15">
      <c r="A71" s="104"/>
      <c r="B71" s="104"/>
      <c r="C71" s="104"/>
      <c r="D71" s="104"/>
      <c r="E71" s="104"/>
      <c r="F71" s="104"/>
      <c r="G71" s="104"/>
      <c r="H71" s="104"/>
      <c r="I71" s="104"/>
    </row>
    <row r="72" spans="1:9" x14ac:dyDescent="0.15">
      <c r="A72" s="104"/>
      <c r="B72" s="104"/>
      <c r="C72" s="104"/>
      <c r="D72" s="104"/>
      <c r="E72" s="104"/>
      <c r="F72" s="104"/>
      <c r="G72" s="104"/>
      <c r="H72" s="104"/>
      <c r="I72" s="104"/>
    </row>
    <row r="73" spans="1:9" x14ac:dyDescent="0.15">
      <c r="A73" s="104"/>
      <c r="B73" s="104"/>
      <c r="C73" s="104"/>
      <c r="D73" s="104"/>
      <c r="E73" s="104"/>
      <c r="F73" s="104"/>
      <c r="G73" s="104"/>
      <c r="H73" s="104"/>
      <c r="I73" s="104"/>
    </row>
    <row r="74" spans="1:9" x14ac:dyDescent="0.15">
      <c r="A74" s="104"/>
      <c r="B74" s="104"/>
      <c r="C74" s="104"/>
      <c r="D74" s="104"/>
      <c r="E74" s="104"/>
      <c r="F74" s="104"/>
      <c r="G74" s="104"/>
      <c r="H74" s="104"/>
      <c r="I74" s="104"/>
    </row>
    <row r="75" spans="1:9" x14ac:dyDescent="0.15">
      <c r="A75" s="104"/>
      <c r="B75" s="104"/>
      <c r="C75" s="104"/>
      <c r="D75" s="104"/>
      <c r="E75" s="104"/>
      <c r="F75" s="104"/>
      <c r="G75" s="104"/>
      <c r="H75" s="104"/>
      <c r="I75" s="104"/>
    </row>
    <row r="76" spans="1:9" x14ac:dyDescent="0.15">
      <c r="A76" s="104"/>
      <c r="B76" s="104"/>
      <c r="C76" s="104"/>
      <c r="D76" s="104"/>
      <c r="E76" s="104"/>
      <c r="F76" s="104"/>
      <c r="G76" s="104"/>
      <c r="H76" s="104"/>
      <c r="I76" s="104"/>
    </row>
    <row r="77" spans="1:9" x14ac:dyDescent="0.15">
      <c r="A77" s="104"/>
      <c r="B77" s="104"/>
      <c r="C77" s="104"/>
      <c r="D77" s="104"/>
      <c r="E77" s="104"/>
      <c r="F77" s="104"/>
      <c r="G77" s="104"/>
      <c r="H77" s="104"/>
      <c r="I77" s="104"/>
    </row>
    <row r="78" spans="1:9" x14ac:dyDescent="0.15">
      <c r="A78" s="104"/>
      <c r="B78" s="104"/>
      <c r="C78" s="104"/>
      <c r="D78" s="104"/>
      <c r="E78" s="104"/>
      <c r="F78" s="104"/>
      <c r="G78" s="104"/>
      <c r="H78" s="104"/>
      <c r="I78" s="104"/>
    </row>
    <row r="79" spans="1:9" x14ac:dyDescent="0.15">
      <c r="A79" s="104"/>
      <c r="B79" s="104"/>
      <c r="C79" s="104"/>
      <c r="D79" s="104"/>
      <c r="E79" s="104"/>
      <c r="F79" s="104"/>
      <c r="G79" s="104"/>
      <c r="H79" s="104"/>
      <c r="I79" s="104"/>
    </row>
    <row r="80" spans="1:9" x14ac:dyDescent="0.15">
      <c r="A80" s="104"/>
      <c r="B80" s="104"/>
      <c r="C80" s="104"/>
      <c r="D80" s="104"/>
      <c r="E80" s="104"/>
      <c r="F80" s="104"/>
      <c r="G80" s="104"/>
      <c r="H80" s="104"/>
      <c r="I80" s="104"/>
    </row>
    <row r="81" spans="1:9" x14ac:dyDescent="0.15">
      <c r="A81" s="104"/>
      <c r="B81" s="104"/>
      <c r="C81" s="104"/>
      <c r="D81" s="104"/>
      <c r="E81" s="104"/>
      <c r="F81" s="104"/>
      <c r="G81" s="104"/>
      <c r="H81" s="104"/>
      <c r="I81" s="104"/>
    </row>
    <row r="82" spans="1:9" x14ac:dyDescent="0.15">
      <c r="A82" s="104"/>
      <c r="B82" s="104"/>
      <c r="C82" s="104"/>
      <c r="D82" s="104"/>
      <c r="E82" s="104"/>
      <c r="F82" s="104"/>
      <c r="G82" s="104"/>
      <c r="H82" s="104"/>
      <c r="I82" s="104"/>
    </row>
    <row r="83" spans="1:9" x14ac:dyDescent="0.15">
      <c r="A83" s="104"/>
      <c r="B83" s="104"/>
      <c r="C83" s="104"/>
      <c r="D83" s="104"/>
      <c r="E83" s="104"/>
      <c r="F83" s="104"/>
      <c r="G83" s="104"/>
      <c r="H83" s="104"/>
      <c r="I83" s="104"/>
    </row>
    <row r="84" spans="1:9" x14ac:dyDescent="0.15">
      <c r="A84" s="104"/>
      <c r="B84" s="104"/>
      <c r="C84" s="104"/>
      <c r="D84" s="104"/>
      <c r="E84" s="104"/>
      <c r="F84" s="104"/>
      <c r="G84" s="104"/>
      <c r="H84" s="104"/>
      <c r="I84" s="104"/>
    </row>
    <row r="85" spans="1:9" x14ac:dyDescent="0.15">
      <c r="A85" s="104"/>
      <c r="B85" s="104"/>
      <c r="C85" s="104"/>
      <c r="D85" s="104"/>
      <c r="E85" s="104"/>
      <c r="F85" s="104"/>
      <c r="G85" s="104"/>
      <c r="H85" s="104"/>
      <c r="I85" s="104"/>
    </row>
    <row r="86" spans="1:9" x14ac:dyDescent="0.15">
      <c r="A86" s="104"/>
      <c r="B86" s="104"/>
      <c r="C86" s="104"/>
      <c r="D86" s="104"/>
      <c r="E86" s="104"/>
      <c r="F86" s="104"/>
      <c r="G86" s="104"/>
      <c r="H86" s="104"/>
      <c r="I86" s="104"/>
    </row>
    <row r="87" spans="1:9" x14ac:dyDescent="0.15">
      <c r="A87" s="104"/>
      <c r="B87" s="104"/>
      <c r="C87" s="104"/>
      <c r="D87" s="104"/>
      <c r="E87" s="104"/>
      <c r="F87" s="104"/>
      <c r="G87" s="104"/>
      <c r="H87" s="104"/>
      <c r="I87" s="104"/>
    </row>
    <row r="88" spans="1:9" x14ac:dyDescent="0.15">
      <c r="A88" s="104"/>
      <c r="B88" s="104"/>
      <c r="C88" s="104"/>
      <c r="D88" s="104"/>
      <c r="E88" s="104"/>
      <c r="F88" s="104"/>
      <c r="G88" s="104"/>
      <c r="H88" s="104"/>
      <c r="I88" s="104"/>
    </row>
    <row r="89" spans="1:9" x14ac:dyDescent="0.15">
      <c r="A89" s="104"/>
      <c r="B89" s="104"/>
      <c r="C89" s="104"/>
      <c r="D89" s="104"/>
      <c r="E89" s="104"/>
      <c r="F89" s="104"/>
      <c r="G89" s="104"/>
      <c r="H89" s="104"/>
      <c r="I89" s="104"/>
    </row>
    <row r="90" spans="1:9" x14ac:dyDescent="0.15">
      <c r="A90" s="104"/>
      <c r="B90" s="104"/>
      <c r="C90" s="104"/>
      <c r="D90" s="104"/>
      <c r="E90" s="104"/>
      <c r="F90" s="104"/>
      <c r="G90" s="104"/>
      <c r="H90" s="104"/>
      <c r="I90" s="104"/>
    </row>
    <row r="91" spans="1:9" x14ac:dyDescent="0.15">
      <c r="A91" s="104"/>
      <c r="B91" s="104"/>
      <c r="C91" s="104"/>
      <c r="D91" s="104"/>
      <c r="E91" s="104"/>
      <c r="F91" s="104"/>
      <c r="G91" s="104"/>
      <c r="H91" s="104"/>
      <c r="I91" s="104"/>
    </row>
    <row r="92" spans="1:9" x14ac:dyDescent="0.15">
      <c r="A92" s="104"/>
      <c r="B92" s="104"/>
      <c r="C92" s="104"/>
      <c r="D92" s="104"/>
      <c r="E92" s="104"/>
      <c r="F92" s="104"/>
      <c r="G92" s="104"/>
      <c r="H92" s="104"/>
      <c r="I92" s="104"/>
    </row>
    <row r="93" spans="1:9" x14ac:dyDescent="0.15">
      <c r="A93" s="104"/>
      <c r="B93" s="104"/>
      <c r="C93" s="104"/>
      <c r="D93" s="104"/>
      <c r="E93" s="104"/>
      <c r="F93" s="104"/>
      <c r="G93" s="104"/>
      <c r="H93" s="104"/>
      <c r="I93" s="104"/>
    </row>
    <row r="94" spans="1:9" x14ac:dyDescent="0.15">
      <c r="A94" s="104"/>
      <c r="B94" s="104"/>
      <c r="C94" s="104"/>
      <c r="D94" s="104"/>
      <c r="E94" s="104"/>
      <c r="F94" s="104"/>
      <c r="G94" s="104"/>
      <c r="H94" s="104"/>
      <c r="I94" s="104"/>
    </row>
    <row r="95" spans="1:9" x14ac:dyDescent="0.15">
      <c r="A95" s="104"/>
      <c r="B95" s="104"/>
      <c r="C95" s="104"/>
      <c r="D95" s="104"/>
      <c r="E95" s="104"/>
      <c r="F95" s="104"/>
      <c r="G95" s="104"/>
      <c r="H95" s="104"/>
      <c r="I95" s="104"/>
    </row>
    <row r="96" spans="1:9" x14ac:dyDescent="0.15">
      <c r="A96" s="104"/>
      <c r="B96" s="104"/>
      <c r="C96" s="104"/>
      <c r="D96" s="104"/>
      <c r="E96" s="104"/>
      <c r="F96" s="104"/>
      <c r="G96" s="104"/>
      <c r="H96" s="104"/>
      <c r="I96" s="104"/>
    </row>
    <row r="97" spans="1:9" x14ac:dyDescent="0.15">
      <c r="A97" s="104"/>
      <c r="B97" s="104"/>
      <c r="C97" s="104"/>
      <c r="D97" s="104"/>
      <c r="E97" s="104"/>
      <c r="F97" s="104"/>
      <c r="G97" s="104"/>
      <c r="H97" s="104"/>
      <c r="I97" s="104"/>
    </row>
    <row r="98" spans="1:9" x14ac:dyDescent="0.15">
      <c r="A98" s="104"/>
      <c r="B98" s="104"/>
      <c r="C98" s="104"/>
      <c r="D98" s="104"/>
      <c r="E98" s="104"/>
      <c r="F98" s="104"/>
      <c r="G98" s="104"/>
      <c r="H98" s="104"/>
      <c r="I98" s="104"/>
    </row>
    <row r="99" spans="1:9" x14ac:dyDescent="0.15">
      <c r="A99" s="104"/>
      <c r="B99" s="104"/>
      <c r="C99" s="104"/>
      <c r="D99" s="104"/>
      <c r="E99" s="104"/>
      <c r="F99" s="104"/>
      <c r="G99" s="104"/>
      <c r="H99" s="104"/>
      <c r="I99" s="104"/>
    </row>
    <row r="100" spans="1:9" x14ac:dyDescent="0.15">
      <c r="A100" s="104"/>
      <c r="B100" s="104"/>
      <c r="C100" s="104"/>
      <c r="D100" s="104"/>
      <c r="E100" s="104"/>
      <c r="F100" s="104"/>
      <c r="G100" s="104"/>
      <c r="H100" s="104"/>
      <c r="I100" s="104"/>
    </row>
    <row r="101" spans="1:9" x14ac:dyDescent="0.15">
      <c r="A101" s="104"/>
      <c r="B101" s="104"/>
      <c r="C101" s="104"/>
      <c r="D101" s="104"/>
      <c r="E101" s="104"/>
      <c r="F101" s="104"/>
      <c r="G101" s="104"/>
      <c r="H101" s="104"/>
      <c r="I101" s="104"/>
    </row>
    <row r="102" spans="1:9" x14ac:dyDescent="0.15">
      <c r="A102" s="104"/>
      <c r="B102" s="104"/>
      <c r="C102" s="104"/>
      <c r="D102" s="104"/>
      <c r="E102" s="104"/>
      <c r="F102" s="104"/>
      <c r="G102" s="104"/>
      <c r="H102" s="104"/>
      <c r="I102" s="104"/>
    </row>
    <row r="103" spans="1:9" x14ac:dyDescent="0.15">
      <c r="A103" s="104"/>
      <c r="B103" s="104"/>
      <c r="C103" s="104"/>
      <c r="D103" s="104"/>
      <c r="E103" s="104"/>
      <c r="F103" s="104"/>
      <c r="G103" s="104"/>
      <c r="H103" s="104"/>
      <c r="I103" s="104"/>
    </row>
    <row r="104" spans="1:9" x14ac:dyDescent="0.15">
      <c r="A104" s="104"/>
      <c r="B104" s="104"/>
      <c r="C104" s="104"/>
      <c r="D104" s="104"/>
      <c r="E104" s="104"/>
      <c r="F104" s="104"/>
      <c r="G104" s="104"/>
      <c r="H104" s="104"/>
      <c r="I104" s="104"/>
    </row>
    <row r="105" spans="1:9" x14ac:dyDescent="0.15">
      <c r="A105" s="104"/>
      <c r="B105" s="104"/>
      <c r="C105" s="104"/>
      <c r="D105" s="104"/>
      <c r="E105" s="104"/>
      <c r="F105" s="104"/>
      <c r="G105" s="104"/>
      <c r="H105" s="104"/>
      <c r="I105" s="104"/>
    </row>
    <row r="106" spans="1:9" x14ac:dyDescent="0.15">
      <c r="A106" s="104"/>
      <c r="B106" s="104"/>
      <c r="C106" s="104"/>
      <c r="D106" s="104"/>
      <c r="E106" s="104"/>
      <c r="F106" s="104"/>
      <c r="G106" s="104"/>
      <c r="H106" s="104"/>
      <c r="I106" s="104"/>
    </row>
    <row r="107" spans="1:9" x14ac:dyDescent="0.15">
      <c r="A107" s="104"/>
      <c r="B107" s="104"/>
      <c r="C107" s="104"/>
      <c r="D107" s="104"/>
      <c r="E107" s="104"/>
      <c r="F107" s="104"/>
      <c r="G107" s="104"/>
      <c r="H107" s="104"/>
      <c r="I107" s="104"/>
    </row>
    <row r="108" spans="1:9" x14ac:dyDescent="0.15">
      <c r="A108" s="104"/>
      <c r="B108" s="104"/>
      <c r="C108" s="104"/>
      <c r="D108" s="104"/>
      <c r="E108" s="104"/>
      <c r="F108" s="104"/>
      <c r="G108" s="104"/>
      <c r="H108" s="104"/>
      <c r="I108" s="104"/>
    </row>
    <row r="109" spans="1:9" x14ac:dyDescent="0.15">
      <c r="A109" s="104"/>
      <c r="B109" s="104"/>
      <c r="C109" s="104"/>
      <c r="D109" s="104"/>
      <c r="E109" s="104"/>
      <c r="F109" s="104"/>
      <c r="G109" s="104"/>
      <c r="H109" s="104"/>
      <c r="I109" s="104"/>
    </row>
    <row r="110" spans="1:9" x14ac:dyDescent="0.15">
      <c r="A110" s="104"/>
      <c r="B110" s="104"/>
      <c r="C110" s="104"/>
      <c r="D110" s="104"/>
      <c r="E110" s="104"/>
      <c r="F110" s="104"/>
      <c r="G110" s="104"/>
      <c r="H110" s="104"/>
      <c r="I110" s="104"/>
    </row>
    <row r="111" spans="1:9" x14ac:dyDescent="0.15">
      <c r="A111" s="104"/>
      <c r="B111" s="104"/>
      <c r="C111" s="104"/>
      <c r="D111" s="104"/>
      <c r="E111" s="104"/>
      <c r="F111" s="104"/>
      <c r="G111" s="104"/>
      <c r="H111" s="104"/>
      <c r="I111" s="104"/>
    </row>
    <row r="112" spans="1:9" x14ac:dyDescent="0.15">
      <c r="A112" s="104"/>
      <c r="B112" s="104"/>
      <c r="C112" s="104"/>
      <c r="D112" s="104"/>
      <c r="E112" s="104"/>
      <c r="F112" s="104"/>
      <c r="G112" s="104"/>
      <c r="H112" s="104"/>
      <c r="I112" s="104"/>
    </row>
    <row r="113" spans="1:9" x14ac:dyDescent="0.15">
      <c r="A113" s="104"/>
      <c r="B113" s="104"/>
      <c r="C113" s="104"/>
      <c r="D113" s="104"/>
      <c r="E113" s="104"/>
      <c r="F113" s="104"/>
      <c r="G113" s="104"/>
      <c r="H113" s="104"/>
      <c r="I113" s="104"/>
    </row>
    <row r="114" spans="1:9" x14ac:dyDescent="0.15">
      <c r="A114" s="104"/>
      <c r="B114" s="104"/>
      <c r="C114" s="104"/>
      <c r="D114" s="104"/>
      <c r="E114" s="104"/>
      <c r="F114" s="104"/>
      <c r="G114" s="104"/>
      <c r="H114" s="104"/>
      <c r="I114" s="104"/>
    </row>
    <row r="115" spans="1:9" x14ac:dyDescent="0.15">
      <c r="A115" s="104"/>
      <c r="B115" s="104"/>
      <c r="C115" s="104"/>
      <c r="D115" s="104"/>
      <c r="E115" s="104"/>
      <c r="F115" s="104"/>
      <c r="G115" s="104"/>
      <c r="H115" s="104"/>
      <c r="I115" s="104"/>
    </row>
    <row r="116" spans="1:9" x14ac:dyDescent="0.15">
      <c r="A116" s="104"/>
      <c r="B116" s="104"/>
      <c r="C116" s="104"/>
      <c r="D116" s="104"/>
      <c r="E116" s="104"/>
      <c r="F116" s="104"/>
      <c r="G116" s="104"/>
      <c r="H116" s="104"/>
      <c r="I116" s="104"/>
    </row>
    <row r="117" spans="1:9" x14ac:dyDescent="0.15">
      <c r="A117" s="104"/>
      <c r="B117" s="104"/>
      <c r="C117" s="104"/>
      <c r="D117" s="104"/>
      <c r="E117" s="104"/>
      <c r="F117" s="104"/>
      <c r="G117" s="104"/>
      <c r="H117" s="104"/>
      <c r="I117" s="104"/>
    </row>
    <row r="118" spans="1:9" x14ac:dyDescent="0.15">
      <c r="A118" s="104"/>
      <c r="B118" s="104"/>
      <c r="C118" s="104"/>
      <c r="D118" s="104"/>
      <c r="E118" s="104"/>
      <c r="F118" s="104"/>
      <c r="G118" s="104"/>
      <c r="H118" s="104"/>
      <c r="I118" s="104"/>
    </row>
    <row r="119" spans="1:9" x14ac:dyDescent="0.15">
      <c r="A119" s="104"/>
      <c r="B119" s="104"/>
      <c r="C119" s="104"/>
      <c r="D119" s="104"/>
      <c r="E119" s="104"/>
      <c r="F119" s="104"/>
      <c r="G119" s="104"/>
      <c r="H119" s="104"/>
      <c r="I119" s="104"/>
    </row>
    <row r="120" spans="1:9" x14ac:dyDescent="0.15">
      <c r="A120" s="104"/>
      <c r="B120" s="104"/>
      <c r="C120" s="104"/>
      <c r="D120" s="104"/>
      <c r="E120" s="104"/>
      <c r="F120" s="104"/>
      <c r="G120" s="104"/>
      <c r="H120" s="104"/>
      <c r="I120" s="104"/>
    </row>
    <row r="121" spans="1:9" x14ac:dyDescent="0.15">
      <c r="A121" s="104"/>
      <c r="B121" s="104"/>
      <c r="C121" s="104"/>
      <c r="D121" s="104"/>
      <c r="E121" s="104"/>
      <c r="F121" s="104"/>
      <c r="G121" s="104"/>
      <c r="H121" s="104"/>
      <c r="I121" s="104"/>
    </row>
    <row r="122" spans="1:9" x14ac:dyDescent="0.15">
      <c r="A122" s="104"/>
      <c r="B122" s="104"/>
      <c r="C122" s="104"/>
      <c r="D122" s="104"/>
      <c r="E122" s="104"/>
      <c r="F122" s="104"/>
      <c r="G122" s="104"/>
      <c r="H122" s="104"/>
      <c r="I122" s="104"/>
    </row>
    <row r="123" spans="1:9" x14ac:dyDescent="0.15">
      <c r="A123" s="104"/>
      <c r="B123" s="104"/>
      <c r="C123" s="104"/>
      <c r="D123" s="104"/>
      <c r="E123" s="104"/>
      <c r="F123" s="104"/>
      <c r="G123" s="104"/>
      <c r="H123" s="104"/>
      <c r="I123" s="104"/>
    </row>
    <row r="124" spans="1:9" x14ac:dyDescent="0.15">
      <c r="A124" s="104"/>
      <c r="B124" s="104"/>
      <c r="C124" s="104"/>
      <c r="D124" s="104"/>
      <c r="E124" s="104"/>
      <c r="F124" s="104"/>
      <c r="G124" s="104"/>
      <c r="H124" s="104"/>
      <c r="I124" s="104"/>
    </row>
    <row r="125" spans="1:9" x14ac:dyDescent="0.15">
      <c r="A125" s="104"/>
      <c r="B125" s="104"/>
      <c r="C125" s="104"/>
      <c r="D125" s="104"/>
      <c r="E125" s="104"/>
      <c r="F125" s="104"/>
      <c r="G125" s="104"/>
      <c r="H125" s="104"/>
      <c r="I125" s="104"/>
    </row>
    <row r="126" spans="1:9" x14ac:dyDescent="0.15">
      <c r="A126" s="104"/>
      <c r="B126" s="104"/>
      <c r="C126" s="104"/>
      <c r="D126" s="104"/>
      <c r="E126" s="104"/>
      <c r="F126" s="104"/>
      <c r="G126" s="104"/>
      <c r="H126" s="104"/>
      <c r="I126" s="104"/>
    </row>
    <row r="127" spans="1:9" x14ac:dyDescent="0.15">
      <c r="A127" s="104"/>
      <c r="B127" s="104"/>
      <c r="C127" s="104"/>
      <c r="D127" s="104"/>
      <c r="E127" s="104"/>
      <c r="F127" s="104"/>
      <c r="G127" s="104"/>
      <c r="H127" s="104"/>
      <c r="I127" s="104"/>
    </row>
    <row r="128" spans="1:9" x14ac:dyDescent="0.15">
      <c r="A128" s="104"/>
      <c r="B128" s="104"/>
      <c r="C128" s="104"/>
      <c r="D128" s="104"/>
      <c r="E128" s="104"/>
      <c r="F128" s="104"/>
      <c r="G128" s="104"/>
      <c r="H128" s="104"/>
      <c r="I128" s="104"/>
    </row>
    <row r="129" spans="1:9" x14ac:dyDescent="0.15">
      <c r="A129" s="104"/>
      <c r="B129" s="104"/>
      <c r="C129" s="104"/>
      <c r="D129" s="104"/>
      <c r="E129" s="104"/>
      <c r="F129" s="104"/>
      <c r="G129" s="104"/>
      <c r="H129" s="104"/>
      <c r="I129" s="104"/>
    </row>
    <row r="130" spans="1:9" x14ac:dyDescent="0.15">
      <c r="A130" s="104"/>
      <c r="B130" s="104"/>
      <c r="C130" s="104"/>
      <c r="D130" s="104"/>
      <c r="E130" s="104"/>
      <c r="F130" s="104"/>
      <c r="G130" s="104"/>
      <c r="H130" s="104"/>
      <c r="I130" s="104"/>
    </row>
    <row r="131" spans="1:9" x14ac:dyDescent="0.15">
      <c r="A131" s="104"/>
      <c r="B131" s="104"/>
      <c r="C131" s="104"/>
      <c r="D131" s="104"/>
      <c r="E131" s="104"/>
      <c r="F131" s="104"/>
      <c r="G131" s="104"/>
      <c r="H131" s="104"/>
      <c r="I131" s="104"/>
    </row>
    <row r="132" spans="1:9" x14ac:dyDescent="0.15">
      <c r="A132" s="104"/>
      <c r="B132" s="104"/>
      <c r="C132" s="104"/>
      <c r="D132" s="104"/>
      <c r="E132" s="104"/>
      <c r="F132" s="104"/>
      <c r="G132" s="104"/>
      <c r="H132" s="104"/>
      <c r="I132" s="104"/>
    </row>
    <row r="133" spans="1:9" x14ac:dyDescent="0.15">
      <c r="A133" s="104"/>
      <c r="B133" s="104"/>
      <c r="C133" s="104"/>
      <c r="D133" s="104"/>
      <c r="E133" s="104"/>
      <c r="F133" s="104"/>
      <c r="G133" s="104"/>
      <c r="H133" s="104"/>
      <c r="I133" s="104"/>
    </row>
    <row r="134" spans="1:9" x14ac:dyDescent="0.15">
      <c r="A134" s="104"/>
      <c r="B134" s="104"/>
      <c r="C134" s="104"/>
      <c r="D134" s="104"/>
      <c r="E134" s="104"/>
      <c r="F134" s="104"/>
      <c r="G134" s="104"/>
      <c r="H134" s="104"/>
      <c r="I134" s="104"/>
    </row>
    <row r="135" spans="1:9" x14ac:dyDescent="0.15">
      <c r="A135" s="104"/>
      <c r="B135" s="104"/>
      <c r="C135" s="104"/>
      <c r="D135" s="104"/>
      <c r="E135" s="104"/>
      <c r="F135" s="104"/>
      <c r="G135" s="104"/>
      <c r="H135" s="104"/>
      <c r="I135" s="104"/>
    </row>
    <row r="136" spans="1:9" x14ac:dyDescent="0.15">
      <c r="A136" s="104"/>
      <c r="B136" s="104"/>
      <c r="C136" s="104"/>
      <c r="D136" s="104"/>
      <c r="E136" s="104"/>
      <c r="F136" s="104"/>
      <c r="G136" s="104"/>
      <c r="H136" s="104"/>
      <c r="I136" s="104"/>
    </row>
    <row r="137" spans="1:9" x14ac:dyDescent="0.15">
      <c r="A137" s="104"/>
      <c r="B137" s="104"/>
      <c r="C137" s="104"/>
      <c r="D137" s="104"/>
      <c r="E137" s="104"/>
      <c r="F137" s="104"/>
      <c r="G137" s="104"/>
      <c r="H137" s="104"/>
      <c r="I137" s="104"/>
    </row>
    <row r="138" spans="1:9" x14ac:dyDescent="0.15">
      <c r="A138" s="104"/>
      <c r="B138" s="104"/>
      <c r="C138" s="104"/>
      <c r="D138" s="104"/>
      <c r="E138" s="104"/>
      <c r="F138" s="104"/>
      <c r="G138" s="104"/>
      <c r="H138" s="104"/>
      <c r="I138" s="104"/>
    </row>
    <row r="139" spans="1:9" x14ac:dyDescent="0.15">
      <c r="A139" s="104"/>
      <c r="B139" s="104"/>
      <c r="C139" s="104"/>
      <c r="D139" s="104"/>
      <c r="E139" s="104"/>
      <c r="F139" s="104"/>
      <c r="G139" s="104"/>
      <c r="H139" s="104"/>
      <c r="I139" s="104"/>
    </row>
    <row r="140" spans="1:9" x14ac:dyDescent="0.15">
      <c r="A140" s="104"/>
      <c r="B140" s="104"/>
      <c r="C140" s="104"/>
      <c r="D140" s="104"/>
      <c r="E140" s="104"/>
      <c r="F140" s="104"/>
      <c r="G140" s="104"/>
      <c r="H140" s="104"/>
      <c r="I140" s="104"/>
    </row>
    <row r="141" spans="1:9" x14ac:dyDescent="0.15">
      <c r="A141" s="104"/>
      <c r="B141" s="104"/>
      <c r="C141" s="104"/>
      <c r="D141" s="104"/>
      <c r="E141" s="104"/>
      <c r="F141" s="104"/>
      <c r="G141" s="104"/>
      <c r="H141" s="104"/>
      <c r="I141" s="104"/>
    </row>
    <row r="142" spans="1:9" x14ac:dyDescent="0.15">
      <c r="A142" s="104"/>
      <c r="B142" s="104"/>
      <c r="C142" s="104"/>
      <c r="D142" s="104"/>
      <c r="E142" s="104"/>
      <c r="F142" s="104"/>
      <c r="G142" s="104"/>
      <c r="H142" s="104"/>
      <c r="I142" s="104"/>
    </row>
    <row r="143" spans="1:9" x14ac:dyDescent="0.15">
      <c r="A143" s="104"/>
      <c r="B143" s="104"/>
      <c r="C143" s="104"/>
      <c r="D143" s="104"/>
      <c r="E143" s="104"/>
      <c r="F143" s="104"/>
      <c r="G143" s="104"/>
      <c r="H143" s="104"/>
      <c r="I143" s="104"/>
    </row>
    <row r="144" spans="1:9" x14ac:dyDescent="0.15">
      <c r="A144" s="104"/>
      <c r="B144" s="104"/>
      <c r="C144" s="104"/>
      <c r="D144" s="104"/>
      <c r="E144" s="104"/>
      <c r="F144" s="104"/>
      <c r="G144" s="104"/>
      <c r="H144" s="104"/>
      <c r="I144" s="104"/>
    </row>
    <row r="145" spans="1:9" x14ac:dyDescent="0.15">
      <c r="A145" s="104"/>
      <c r="B145" s="104"/>
      <c r="C145" s="104"/>
      <c r="D145" s="104"/>
      <c r="E145" s="104"/>
      <c r="F145" s="104"/>
      <c r="G145" s="104"/>
      <c r="H145" s="104"/>
      <c r="I145" s="104"/>
    </row>
    <row r="146" spans="1:9" x14ac:dyDescent="0.15">
      <c r="A146" s="104"/>
      <c r="B146" s="104"/>
      <c r="C146" s="104"/>
      <c r="D146" s="104"/>
      <c r="E146" s="104"/>
      <c r="F146" s="104"/>
      <c r="G146" s="104"/>
      <c r="H146" s="104"/>
      <c r="I146" s="104"/>
    </row>
    <row r="147" spans="1:9" x14ac:dyDescent="0.15">
      <c r="A147" s="104"/>
      <c r="B147" s="104"/>
      <c r="C147" s="104"/>
      <c r="D147" s="104"/>
      <c r="E147" s="104"/>
      <c r="F147" s="104"/>
      <c r="G147" s="104"/>
      <c r="H147" s="104"/>
      <c r="I147" s="104"/>
    </row>
    <row r="148" spans="1:9" x14ac:dyDescent="0.15">
      <c r="A148" s="104"/>
      <c r="B148" s="104"/>
      <c r="C148" s="104"/>
      <c r="D148" s="104"/>
      <c r="E148" s="104"/>
      <c r="F148" s="104"/>
      <c r="G148" s="104"/>
      <c r="H148" s="104"/>
      <c r="I148" s="104"/>
    </row>
    <row r="149" spans="1:9" x14ac:dyDescent="0.15">
      <c r="A149" s="104"/>
      <c r="B149" s="104"/>
      <c r="C149" s="104"/>
      <c r="D149" s="104"/>
      <c r="E149" s="104"/>
      <c r="F149" s="104"/>
      <c r="G149" s="104"/>
      <c r="H149" s="104"/>
      <c r="I149" s="104"/>
    </row>
    <row r="150" spans="1:9" x14ac:dyDescent="0.15">
      <c r="A150" s="104"/>
      <c r="B150" s="104"/>
      <c r="C150" s="104"/>
      <c r="D150" s="104"/>
      <c r="E150" s="104"/>
      <c r="F150" s="104"/>
      <c r="G150" s="104"/>
      <c r="H150" s="104"/>
      <c r="I150" s="104"/>
    </row>
    <row r="151" spans="1:9" x14ac:dyDescent="0.15">
      <c r="A151" s="104"/>
      <c r="B151" s="104"/>
      <c r="C151" s="104"/>
      <c r="D151" s="104"/>
      <c r="E151" s="104"/>
      <c r="F151" s="104"/>
      <c r="G151" s="104"/>
      <c r="H151" s="104"/>
      <c r="I151" s="104"/>
    </row>
    <row r="152" spans="1:9" x14ac:dyDescent="0.15">
      <c r="A152" s="104"/>
      <c r="B152" s="104"/>
      <c r="C152" s="104"/>
      <c r="D152" s="104"/>
      <c r="E152" s="104"/>
      <c r="F152" s="104"/>
      <c r="G152" s="104"/>
      <c r="H152" s="104"/>
      <c r="I152" s="104"/>
    </row>
    <row r="153" spans="1:9" x14ac:dyDescent="0.15">
      <c r="A153" s="104"/>
      <c r="B153" s="104"/>
      <c r="C153" s="104"/>
      <c r="D153" s="104"/>
      <c r="E153" s="104"/>
      <c r="F153" s="104"/>
      <c r="G153" s="104"/>
      <c r="H153" s="104"/>
      <c r="I153" s="104"/>
    </row>
    <row r="154" spans="1:9" x14ac:dyDescent="0.15">
      <c r="A154" s="104"/>
      <c r="B154" s="104"/>
      <c r="C154" s="104"/>
      <c r="D154" s="104"/>
      <c r="E154" s="104"/>
      <c r="F154" s="104"/>
      <c r="G154" s="104"/>
      <c r="H154" s="104"/>
      <c r="I154" s="104"/>
    </row>
    <row r="155" spans="1:9" x14ac:dyDescent="0.15">
      <c r="A155" s="104"/>
      <c r="B155" s="104"/>
      <c r="C155" s="104"/>
      <c r="D155" s="104"/>
      <c r="E155" s="104"/>
      <c r="F155" s="104"/>
      <c r="G155" s="104"/>
      <c r="H155" s="104"/>
      <c r="I155" s="104"/>
    </row>
    <row r="156" spans="1:9" x14ac:dyDescent="0.15">
      <c r="A156" s="104"/>
      <c r="B156" s="104"/>
      <c r="C156" s="104"/>
      <c r="D156" s="104"/>
      <c r="E156" s="104"/>
      <c r="F156" s="104"/>
      <c r="G156" s="104"/>
      <c r="H156" s="104"/>
      <c r="I156" s="104"/>
    </row>
    <row r="157" spans="1:9" x14ac:dyDescent="0.15">
      <c r="A157" s="104"/>
      <c r="B157" s="104"/>
      <c r="C157" s="104"/>
      <c r="D157" s="104"/>
      <c r="E157" s="104"/>
      <c r="F157" s="104"/>
      <c r="G157" s="104"/>
      <c r="H157" s="104"/>
      <c r="I157" s="104"/>
    </row>
    <row r="158" spans="1:9" x14ac:dyDescent="0.15">
      <c r="A158" s="104"/>
      <c r="B158" s="104"/>
      <c r="C158" s="104"/>
      <c r="D158" s="104"/>
      <c r="E158" s="104"/>
      <c r="F158" s="104"/>
      <c r="G158" s="104"/>
      <c r="H158" s="104"/>
      <c r="I158" s="104"/>
    </row>
    <row r="159" spans="1:9" x14ac:dyDescent="0.15">
      <c r="A159" s="104"/>
      <c r="B159" s="104"/>
      <c r="C159" s="104"/>
      <c r="D159" s="104"/>
      <c r="E159" s="104"/>
      <c r="F159" s="104"/>
      <c r="G159" s="104"/>
      <c r="H159" s="104"/>
      <c r="I159" s="104"/>
    </row>
    <row r="160" spans="1:9" x14ac:dyDescent="0.15">
      <c r="A160" s="104"/>
      <c r="B160" s="104"/>
      <c r="C160" s="104"/>
      <c r="D160" s="104"/>
      <c r="E160" s="104"/>
      <c r="F160" s="104"/>
      <c r="G160" s="104"/>
      <c r="H160" s="104"/>
      <c r="I160" s="104"/>
    </row>
    <row r="161" spans="1:9" x14ac:dyDescent="0.15">
      <c r="A161" s="104"/>
      <c r="B161" s="104"/>
      <c r="C161" s="104"/>
      <c r="D161" s="104"/>
      <c r="E161" s="104"/>
      <c r="F161" s="104"/>
      <c r="G161" s="104"/>
      <c r="H161" s="104"/>
      <c r="I161" s="104"/>
    </row>
    <row r="162" spans="1:9" x14ac:dyDescent="0.15">
      <c r="A162" s="104"/>
      <c r="B162" s="104"/>
      <c r="C162" s="104"/>
      <c r="D162" s="104"/>
      <c r="E162" s="104"/>
      <c r="F162" s="104"/>
      <c r="G162" s="104"/>
      <c r="H162" s="104"/>
      <c r="I162" s="104"/>
    </row>
    <row r="163" spans="1:9" x14ac:dyDescent="0.15">
      <c r="A163" s="104"/>
      <c r="B163" s="104"/>
      <c r="C163" s="104"/>
      <c r="D163" s="104"/>
      <c r="E163" s="104"/>
      <c r="F163" s="104"/>
      <c r="G163" s="104"/>
      <c r="H163" s="104"/>
      <c r="I163" s="104"/>
    </row>
    <row r="164" spans="1:9" x14ac:dyDescent="0.15">
      <c r="A164" s="104"/>
      <c r="B164" s="104"/>
      <c r="C164" s="104"/>
      <c r="D164" s="104"/>
      <c r="E164" s="104"/>
      <c r="F164" s="104"/>
      <c r="G164" s="104"/>
      <c r="H164" s="104"/>
      <c r="I164" s="104"/>
    </row>
    <row r="165" spans="1:9" x14ac:dyDescent="0.15">
      <c r="A165" s="104"/>
      <c r="B165" s="104"/>
      <c r="C165" s="104"/>
      <c r="D165" s="104"/>
      <c r="E165" s="104"/>
      <c r="F165" s="104"/>
      <c r="G165" s="104"/>
      <c r="H165" s="104"/>
      <c r="I165" s="104"/>
    </row>
    <row r="166" spans="1:9" x14ac:dyDescent="0.15">
      <c r="A166" s="104"/>
      <c r="B166" s="104"/>
      <c r="C166" s="104"/>
      <c r="D166" s="104"/>
      <c r="E166" s="104"/>
      <c r="F166" s="104"/>
      <c r="G166" s="104"/>
      <c r="H166" s="104"/>
      <c r="I166" s="104"/>
    </row>
    <row r="167" spans="1:9" x14ac:dyDescent="0.15">
      <c r="A167" s="104"/>
      <c r="B167" s="104"/>
      <c r="C167" s="104"/>
      <c r="D167" s="104"/>
      <c r="E167" s="104"/>
      <c r="F167" s="104"/>
      <c r="G167" s="104"/>
      <c r="H167" s="104"/>
      <c r="I167" s="104"/>
    </row>
    <row r="168" spans="1:9" x14ac:dyDescent="0.15">
      <c r="A168" s="104"/>
      <c r="B168" s="104"/>
      <c r="C168" s="104"/>
      <c r="D168" s="104"/>
      <c r="E168" s="104"/>
      <c r="F168" s="104"/>
      <c r="G168" s="104"/>
      <c r="H168" s="104"/>
      <c r="I168" s="104"/>
    </row>
    <row r="169" spans="1:9" x14ac:dyDescent="0.15">
      <c r="A169" s="104"/>
      <c r="B169" s="104"/>
      <c r="C169" s="104"/>
      <c r="D169" s="104"/>
      <c r="E169" s="104"/>
      <c r="F169" s="104"/>
      <c r="G169" s="104"/>
      <c r="H169" s="104"/>
      <c r="I169" s="104"/>
    </row>
    <row r="170" spans="1:9" x14ac:dyDescent="0.15">
      <c r="A170" s="104"/>
      <c r="B170" s="104"/>
      <c r="C170" s="104"/>
      <c r="D170" s="104"/>
      <c r="E170" s="104"/>
      <c r="F170" s="104"/>
      <c r="G170" s="104"/>
      <c r="H170" s="104"/>
      <c r="I170" s="104"/>
    </row>
    <row r="171" spans="1:9" x14ac:dyDescent="0.15">
      <c r="A171" s="104"/>
      <c r="B171" s="104"/>
      <c r="C171" s="104"/>
      <c r="D171" s="104"/>
      <c r="E171" s="104"/>
      <c r="F171" s="104"/>
      <c r="G171" s="104"/>
      <c r="H171" s="104"/>
      <c r="I171" s="104"/>
    </row>
    <row r="172" spans="1:9" x14ac:dyDescent="0.15">
      <c r="A172" s="104"/>
      <c r="B172" s="104"/>
      <c r="C172" s="104"/>
      <c r="D172" s="104"/>
      <c r="E172" s="104"/>
      <c r="F172" s="104"/>
      <c r="G172" s="104"/>
      <c r="H172" s="104"/>
      <c r="I172" s="104"/>
    </row>
    <row r="173" spans="1:9" x14ac:dyDescent="0.15">
      <c r="A173" s="104"/>
      <c r="B173" s="104"/>
      <c r="C173" s="104"/>
      <c r="D173" s="104"/>
      <c r="E173" s="104"/>
      <c r="F173" s="104"/>
      <c r="G173" s="104"/>
      <c r="H173" s="104"/>
      <c r="I173" s="104"/>
    </row>
    <row r="174" spans="1:9" x14ac:dyDescent="0.15">
      <c r="A174" s="104"/>
      <c r="B174" s="104"/>
      <c r="C174" s="104"/>
      <c r="D174" s="104"/>
      <c r="E174" s="104"/>
      <c r="F174" s="104"/>
      <c r="G174" s="104"/>
      <c r="H174" s="104"/>
      <c r="I174" s="104"/>
    </row>
    <row r="175" spans="1:9" x14ac:dyDescent="0.15">
      <c r="A175" s="104"/>
      <c r="B175" s="104"/>
      <c r="C175" s="104"/>
      <c r="D175" s="104"/>
      <c r="E175" s="104"/>
      <c r="F175" s="104"/>
      <c r="G175" s="104"/>
      <c r="H175" s="104"/>
      <c r="I175" s="104"/>
    </row>
    <row r="176" spans="1:9" x14ac:dyDescent="0.15">
      <c r="A176" s="104"/>
      <c r="B176" s="104"/>
      <c r="C176" s="104"/>
      <c r="D176" s="104"/>
      <c r="E176" s="104"/>
      <c r="F176" s="104"/>
      <c r="G176" s="104"/>
      <c r="H176" s="104"/>
      <c r="I176" s="104"/>
    </row>
    <row r="177" spans="1:9" x14ac:dyDescent="0.15">
      <c r="A177" s="104"/>
      <c r="B177" s="104"/>
      <c r="C177" s="104"/>
      <c r="D177" s="104"/>
      <c r="E177" s="104"/>
      <c r="F177" s="104"/>
      <c r="G177" s="104"/>
      <c r="H177" s="104"/>
      <c r="I177" s="104"/>
    </row>
    <row r="178" spans="1:9" x14ac:dyDescent="0.15">
      <c r="A178" s="104"/>
      <c r="B178" s="104"/>
      <c r="C178" s="104"/>
      <c r="D178" s="104"/>
      <c r="E178" s="104"/>
      <c r="F178" s="104"/>
      <c r="G178" s="104"/>
      <c r="H178" s="104"/>
      <c r="I178" s="104"/>
    </row>
    <row r="179" spans="1:9" x14ac:dyDescent="0.15">
      <c r="A179" s="104"/>
      <c r="B179" s="104"/>
      <c r="C179" s="104"/>
      <c r="D179" s="104"/>
      <c r="E179" s="104"/>
      <c r="F179" s="104"/>
      <c r="G179" s="104"/>
      <c r="H179" s="104"/>
      <c r="I179" s="104"/>
    </row>
    <row r="180" spans="1:9" x14ac:dyDescent="0.15">
      <c r="A180" s="104"/>
      <c r="B180" s="104"/>
      <c r="C180" s="104"/>
      <c r="D180" s="104"/>
      <c r="E180" s="104"/>
      <c r="F180" s="104"/>
      <c r="G180" s="104"/>
      <c r="H180" s="104"/>
      <c r="I180" s="104"/>
    </row>
    <row r="181" spans="1:9" x14ac:dyDescent="0.15">
      <c r="A181" s="104"/>
      <c r="B181" s="104"/>
      <c r="C181" s="104"/>
      <c r="D181" s="104"/>
      <c r="E181" s="104"/>
      <c r="F181" s="104"/>
      <c r="G181" s="104"/>
      <c r="H181" s="104"/>
      <c r="I181" s="104"/>
    </row>
    <row r="182" spans="1:9" x14ac:dyDescent="0.15">
      <c r="A182" s="104"/>
      <c r="B182" s="104"/>
      <c r="C182" s="104"/>
      <c r="D182" s="104"/>
      <c r="E182" s="104"/>
      <c r="F182" s="104"/>
      <c r="G182" s="104"/>
      <c r="H182" s="104"/>
      <c r="I182" s="104"/>
    </row>
    <row r="183" spans="1:9" x14ac:dyDescent="0.15">
      <c r="A183" s="104"/>
      <c r="B183" s="104"/>
      <c r="C183" s="104"/>
      <c r="D183" s="104"/>
      <c r="E183" s="104"/>
      <c r="F183" s="104"/>
      <c r="G183" s="104"/>
      <c r="H183" s="104"/>
      <c r="I183" s="104"/>
    </row>
    <row r="184" spans="1:9" x14ac:dyDescent="0.15">
      <c r="A184" s="104"/>
      <c r="B184" s="104"/>
      <c r="C184" s="104"/>
      <c r="D184" s="104"/>
      <c r="E184" s="104"/>
      <c r="F184" s="104"/>
      <c r="G184" s="104"/>
      <c r="H184" s="104"/>
      <c r="I184" s="104"/>
    </row>
    <row r="185" spans="1:9" x14ac:dyDescent="0.15">
      <c r="A185" s="104"/>
      <c r="B185" s="104"/>
      <c r="C185" s="104"/>
      <c r="D185" s="104"/>
      <c r="E185" s="104"/>
      <c r="F185" s="104"/>
      <c r="G185" s="104"/>
      <c r="H185" s="104"/>
      <c r="I185" s="104"/>
    </row>
    <row r="186" spans="1:9" x14ac:dyDescent="0.15">
      <c r="A186" s="104"/>
      <c r="B186" s="104"/>
      <c r="C186" s="104"/>
      <c r="D186" s="104"/>
      <c r="E186" s="104"/>
      <c r="F186" s="104"/>
      <c r="G186" s="104"/>
      <c r="H186" s="104"/>
      <c r="I186" s="104"/>
    </row>
    <row r="187" spans="1:9" x14ac:dyDescent="0.15">
      <c r="A187" s="104"/>
      <c r="B187" s="104"/>
      <c r="C187" s="104"/>
      <c r="D187" s="104"/>
      <c r="E187" s="104"/>
      <c r="F187" s="104"/>
      <c r="G187" s="104"/>
      <c r="H187" s="104"/>
      <c r="I187" s="104"/>
    </row>
    <row r="188" spans="1:9" x14ac:dyDescent="0.15">
      <c r="A188" s="104"/>
      <c r="B188" s="104"/>
      <c r="C188" s="104"/>
      <c r="D188" s="104"/>
      <c r="E188" s="104"/>
      <c r="F188" s="104"/>
      <c r="G188" s="104"/>
      <c r="H188" s="104"/>
      <c r="I188" s="104"/>
    </row>
    <row r="189" spans="1:9" x14ac:dyDescent="0.15">
      <c r="A189" s="104"/>
      <c r="B189" s="104"/>
      <c r="C189" s="104"/>
      <c r="D189" s="104"/>
      <c r="E189" s="104"/>
      <c r="F189" s="104"/>
      <c r="G189" s="104"/>
      <c r="H189" s="104"/>
      <c r="I189" s="104"/>
    </row>
    <row r="190" spans="1:9" x14ac:dyDescent="0.15">
      <c r="A190" s="104"/>
      <c r="B190" s="104"/>
      <c r="C190" s="104"/>
      <c r="D190" s="104"/>
      <c r="E190" s="104"/>
      <c r="F190" s="104"/>
      <c r="G190" s="104"/>
      <c r="H190" s="104"/>
      <c r="I190" s="104"/>
    </row>
    <row r="191" spans="1:9" x14ac:dyDescent="0.15">
      <c r="A191" s="104"/>
      <c r="B191" s="104"/>
      <c r="C191" s="104"/>
      <c r="D191" s="104"/>
      <c r="E191" s="104"/>
      <c r="F191" s="104"/>
      <c r="G191" s="104"/>
      <c r="H191" s="104"/>
      <c r="I191" s="104"/>
    </row>
    <row r="192" spans="1:9" x14ac:dyDescent="0.15">
      <c r="A192" s="104"/>
      <c r="B192" s="104"/>
      <c r="C192" s="104"/>
      <c r="D192" s="104"/>
      <c r="E192" s="104"/>
      <c r="F192" s="104"/>
      <c r="G192" s="104"/>
      <c r="H192" s="104"/>
      <c r="I192" s="104"/>
    </row>
    <row r="193" spans="1:9" x14ac:dyDescent="0.15">
      <c r="A193" s="104"/>
      <c r="B193" s="104"/>
      <c r="C193" s="104"/>
      <c r="D193" s="104"/>
      <c r="E193" s="104"/>
      <c r="F193" s="104"/>
      <c r="G193" s="104"/>
      <c r="H193" s="104"/>
      <c r="I193" s="104"/>
    </row>
    <row r="194" spans="1:9" x14ac:dyDescent="0.15">
      <c r="A194" s="104"/>
      <c r="B194" s="104"/>
      <c r="C194" s="104"/>
      <c r="D194" s="104"/>
      <c r="E194" s="104"/>
      <c r="F194" s="104"/>
      <c r="G194" s="104"/>
      <c r="H194" s="104"/>
      <c r="I194" s="104"/>
    </row>
    <row r="195" spans="1:9" x14ac:dyDescent="0.15">
      <c r="A195" s="104"/>
      <c r="B195" s="104"/>
      <c r="C195" s="104"/>
      <c r="D195" s="104"/>
      <c r="E195" s="104"/>
      <c r="F195" s="104"/>
      <c r="G195" s="104"/>
      <c r="H195" s="104"/>
      <c r="I195" s="104"/>
    </row>
    <row r="196" spans="1:9" x14ac:dyDescent="0.15">
      <c r="A196" s="104"/>
      <c r="B196" s="104"/>
      <c r="C196" s="104"/>
      <c r="D196" s="104"/>
      <c r="E196" s="104"/>
      <c r="F196" s="104"/>
      <c r="G196" s="104"/>
      <c r="H196" s="104"/>
      <c r="I196" s="104"/>
    </row>
    <row r="197" spans="1:9" x14ac:dyDescent="0.15">
      <c r="A197" s="104"/>
      <c r="B197" s="104"/>
      <c r="C197" s="104"/>
      <c r="D197" s="104"/>
      <c r="E197" s="104"/>
      <c r="F197" s="104"/>
      <c r="G197" s="104"/>
      <c r="H197" s="104"/>
      <c r="I197" s="104"/>
    </row>
    <row r="198" spans="1:9" x14ac:dyDescent="0.15">
      <c r="A198" s="104"/>
      <c r="B198" s="104"/>
      <c r="C198" s="104"/>
      <c r="D198" s="104"/>
      <c r="E198" s="104"/>
      <c r="F198" s="104"/>
      <c r="G198" s="104"/>
      <c r="H198" s="104"/>
      <c r="I198" s="104"/>
    </row>
    <row r="199" spans="1:9" x14ac:dyDescent="0.15">
      <c r="A199" s="104"/>
      <c r="B199" s="104"/>
      <c r="C199" s="104"/>
      <c r="D199" s="104"/>
      <c r="E199" s="104"/>
      <c r="F199" s="104"/>
      <c r="G199" s="104"/>
      <c r="H199" s="104"/>
      <c r="I199" s="104"/>
    </row>
    <row r="200" spans="1:9" x14ac:dyDescent="0.15">
      <c r="A200" s="104"/>
      <c r="B200" s="104"/>
      <c r="C200" s="104"/>
      <c r="D200" s="104"/>
      <c r="E200" s="104"/>
      <c r="F200" s="104"/>
      <c r="G200" s="104"/>
      <c r="H200" s="104"/>
      <c r="I200" s="104"/>
    </row>
    <row r="201" spans="1:9" x14ac:dyDescent="0.15">
      <c r="A201" s="104"/>
      <c r="B201" s="104"/>
      <c r="C201" s="104"/>
      <c r="D201" s="104"/>
      <c r="E201" s="104"/>
      <c r="F201" s="104"/>
      <c r="G201" s="104"/>
      <c r="H201" s="104"/>
      <c r="I201" s="104"/>
    </row>
    <row r="202" spans="1:9" x14ac:dyDescent="0.15">
      <c r="A202" s="104"/>
      <c r="B202" s="104"/>
      <c r="C202" s="104"/>
      <c r="D202" s="104"/>
      <c r="E202" s="104"/>
      <c r="F202" s="104"/>
      <c r="G202" s="104"/>
      <c r="H202" s="104"/>
      <c r="I202" s="104"/>
    </row>
    <row r="203" spans="1:9" x14ac:dyDescent="0.15">
      <c r="A203" s="104"/>
      <c r="B203" s="104"/>
      <c r="C203" s="104"/>
      <c r="D203" s="104"/>
      <c r="E203" s="104"/>
      <c r="F203" s="104"/>
      <c r="G203" s="104"/>
      <c r="H203" s="104"/>
      <c r="I203" s="104"/>
    </row>
    <row r="204" spans="1:9" x14ac:dyDescent="0.15">
      <c r="A204" s="104"/>
      <c r="B204" s="104"/>
      <c r="C204" s="104"/>
      <c r="D204" s="104"/>
      <c r="E204" s="104"/>
      <c r="F204" s="104"/>
      <c r="G204" s="104"/>
      <c r="H204" s="104"/>
      <c r="I204" s="104"/>
    </row>
    <row r="205" spans="1:9" x14ac:dyDescent="0.15">
      <c r="A205" s="104"/>
      <c r="B205" s="104"/>
      <c r="C205" s="104"/>
      <c r="D205" s="104"/>
      <c r="E205" s="104"/>
      <c r="F205" s="104"/>
      <c r="G205" s="104"/>
      <c r="H205" s="104"/>
      <c r="I205" s="104"/>
    </row>
    <row r="206" spans="1:9" x14ac:dyDescent="0.15">
      <c r="A206" s="104"/>
      <c r="B206" s="104"/>
      <c r="C206" s="104"/>
      <c r="D206" s="104"/>
      <c r="E206" s="104"/>
      <c r="F206" s="104"/>
      <c r="G206" s="104"/>
      <c r="H206" s="104"/>
      <c r="I206" s="104"/>
    </row>
    <row r="207" spans="1:9" x14ac:dyDescent="0.15">
      <c r="A207" s="104"/>
      <c r="B207" s="104"/>
      <c r="C207" s="104"/>
      <c r="D207" s="104"/>
      <c r="E207" s="104"/>
      <c r="F207" s="104"/>
      <c r="G207" s="104"/>
      <c r="H207" s="104"/>
      <c r="I207" s="104"/>
    </row>
    <row r="208" spans="1:9" x14ac:dyDescent="0.15">
      <c r="A208" s="104"/>
      <c r="B208" s="104"/>
      <c r="C208" s="104"/>
      <c r="D208" s="104"/>
      <c r="E208" s="104"/>
      <c r="F208" s="104"/>
      <c r="G208" s="104"/>
      <c r="H208" s="104"/>
      <c r="I208" s="104"/>
    </row>
    <row r="209" spans="1:9" x14ac:dyDescent="0.15">
      <c r="A209" s="104"/>
      <c r="B209" s="104"/>
      <c r="C209" s="104"/>
      <c r="D209" s="104"/>
      <c r="E209" s="104"/>
      <c r="F209" s="104"/>
      <c r="G209" s="104"/>
      <c r="H209" s="104"/>
      <c r="I209" s="104"/>
    </row>
    <row r="210" spans="1:9" x14ac:dyDescent="0.15">
      <c r="A210" s="104"/>
      <c r="B210" s="104"/>
      <c r="C210" s="104"/>
      <c r="D210" s="104"/>
      <c r="E210" s="104"/>
      <c r="F210" s="104"/>
      <c r="G210" s="104"/>
      <c r="H210" s="104"/>
      <c r="I210" s="104"/>
    </row>
    <row r="211" spans="1:9" x14ac:dyDescent="0.15">
      <c r="A211" s="104"/>
      <c r="B211" s="104"/>
      <c r="C211" s="104"/>
      <c r="D211" s="104"/>
      <c r="E211" s="104"/>
      <c r="F211" s="104"/>
      <c r="G211" s="104"/>
      <c r="H211" s="104"/>
      <c r="I211" s="104"/>
    </row>
    <row r="212" spans="1:9" x14ac:dyDescent="0.15">
      <c r="A212" s="104"/>
      <c r="B212" s="104"/>
      <c r="C212" s="104"/>
      <c r="D212" s="104"/>
      <c r="E212" s="104"/>
      <c r="F212" s="104"/>
      <c r="G212" s="104"/>
      <c r="H212" s="104"/>
      <c r="I212" s="104"/>
    </row>
    <row r="213" spans="1:9" x14ac:dyDescent="0.15">
      <c r="A213" s="104"/>
      <c r="B213" s="104"/>
      <c r="C213" s="104"/>
      <c r="D213" s="104"/>
      <c r="E213" s="104"/>
      <c r="F213" s="104"/>
      <c r="G213" s="104"/>
      <c r="H213" s="104"/>
      <c r="I213" s="104"/>
    </row>
    <row r="214" spans="1:9" x14ac:dyDescent="0.15">
      <c r="A214" s="104"/>
      <c r="B214" s="104"/>
      <c r="C214" s="104"/>
      <c r="D214" s="104"/>
      <c r="E214" s="104"/>
      <c r="F214" s="104"/>
      <c r="G214" s="104"/>
      <c r="H214" s="104"/>
      <c r="I214" s="104"/>
    </row>
    <row r="215" spans="1:9" x14ac:dyDescent="0.15">
      <c r="A215" s="104"/>
      <c r="B215" s="104"/>
      <c r="C215" s="104"/>
      <c r="D215" s="104"/>
      <c r="E215" s="104"/>
      <c r="F215" s="104"/>
      <c r="G215" s="104"/>
      <c r="H215" s="104"/>
      <c r="I215" s="104"/>
    </row>
    <row r="216" spans="1:9" x14ac:dyDescent="0.15">
      <c r="A216" s="104"/>
      <c r="B216" s="104"/>
      <c r="C216" s="104"/>
      <c r="D216" s="104"/>
      <c r="E216" s="104"/>
      <c r="F216" s="104"/>
      <c r="G216" s="104"/>
      <c r="H216" s="104"/>
      <c r="I216" s="104"/>
    </row>
    <row r="217" spans="1:9" x14ac:dyDescent="0.15">
      <c r="A217" s="104"/>
      <c r="B217" s="104"/>
      <c r="C217" s="104"/>
      <c r="D217" s="104"/>
      <c r="E217" s="104"/>
      <c r="F217" s="104"/>
      <c r="G217" s="104"/>
      <c r="H217" s="104"/>
      <c r="I217" s="104"/>
    </row>
    <row r="218" spans="1:9" x14ac:dyDescent="0.15">
      <c r="A218" s="104"/>
      <c r="B218" s="104"/>
      <c r="C218" s="104"/>
      <c r="D218" s="104"/>
      <c r="E218" s="104"/>
      <c r="F218" s="104"/>
      <c r="G218" s="104"/>
      <c r="H218" s="104"/>
      <c r="I218" s="104"/>
    </row>
    <row r="219" spans="1:9" x14ac:dyDescent="0.15">
      <c r="A219" s="104"/>
      <c r="B219" s="104"/>
      <c r="C219" s="104"/>
      <c r="D219" s="104"/>
      <c r="E219" s="104"/>
      <c r="F219" s="104"/>
      <c r="G219" s="104"/>
      <c r="H219" s="104"/>
      <c r="I219" s="104"/>
    </row>
    <row r="220" spans="1:9" x14ac:dyDescent="0.15">
      <c r="A220" s="104"/>
      <c r="B220" s="104"/>
      <c r="C220" s="104"/>
      <c r="D220" s="104"/>
      <c r="E220" s="104"/>
      <c r="F220" s="104"/>
      <c r="G220" s="104"/>
      <c r="H220" s="104"/>
      <c r="I220" s="104"/>
    </row>
    <row r="221" spans="1:9" x14ac:dyDescent="0.15">
      <c r="A221" s="104"/>
      <c r="B221" s="104"/>
      <c r="C221" s="104"/>
      <c r="D221" s="104"/>
      <c r="E221" s="104"/>
      <c r="F221" s="104"/>
      <c r="G221" s="104"/>
      <c r="H221" s="104"/>
      <c r="I221" s="104"/>
    </row>
    <row r="222" spans="1:9" x14ac:dyDescent="0.15">
      <c r="A222" s="104"/>
      <c r="B222" s="104"/>
      <c r="C222" s="104"/>
      <c r="D222" s="104"/>
      <c r="E222" s="104"/>
      <c r="F222" s="104"/>
      <c r="G222" s="104"/>
      <c r="H222" s="104"/>
      <c r="I222" s="104"/>
    </row>
    <row r="223" spans="1:9" x14ac:dyDescent="0.15">
      <c r="A223" s="104"/>
      <c r="B223" s="104"/>
      <c r="C223" s="104"/>
      <c r="D223" s="104"/>
      <c r="E223" s="104"/>
      <c r="F223" s="104"/>
      <c r="G223" s="104"/>
      <c r="H223" s="104"/>
      <c r="I223" s="104"/>
    </row>
    <row r="224" spans="1:9" x14ac:dyDescent="0.15">
      <c r="A224" s="104"/>
      <c r="B224" s="104"/>
      <c r="C224" s="104"/>
      <c r="D224" s="104"/>
      <c r="E224" s="104"/>
      <c r="F224" s="104"/>
      <c r="G224" s="104"/>
      <c r="H224" s="104"/>
      <c r="I224" s="104"/>
    </row>
    <row r="225" spans="1:9" x14ac:dyDescent="0.15">
      <c r="A225" s="104"/>
      <c r="B225" s="104"/>
      <c r="C225" s="104"/>
      <c r="D225" s="104"/>
      <c r="E225" s="104"/>
      <c r="F225" s="104"/>
      <c r="G225" s="104"/>
      <c r="H225" s="104"/>
      <c r="I225" s="104"/>
    </row>
    <row r="226" spans="1:9" x14ac:dyDescent="0.15">
      <c r="A226" s="104"/>
      <c r="B226" s="104"/>
      <c r="C226" s="104"/>
      <c r="D226" s="104"/>
      <c r="E226" s="104"/>
      <c r="F226" s="104"/>
      <c r="G226" s="104"/>
      <c r="H226" s="104"/>
      <c r="I226" s="104"/>
    </row>
    <row r="227" spans="1:9" x14ac:dyDescent="0.15">
      <c r="A227" s="104"/>
      <c r="B227" s="104"/>
      <c r="C227" s="104"/>
      <c r="D227" s="104"/>
      <c r="E227" s="104"/>
      <c r="F227" s="104"/>
      <c r="G227" s="104"/>
      <c r="H227" s="104"/>
      <c r="I227" s="104"/>
    </row>
    <row r="228" spans="1:9" x14ac:dyDescent="0.15">
      <c r="A228" s="104"/>
      <c r="B228" s="104"/>
      <c r="C228" s="104"/>
      <c r="D228" s="104"/>
      <c r="E228" s="104"/>
      <c r="F228" s="104"/>
      <c r="G228" s="104"/>
      <c r="H228" s="104"/>
      <c r="I228" s="104"/>
    </row>
    <row r="229" spans="1:9" x14ac:dyDescent="0.15">
      <c r="A229" s="104"/>
      <c r="B229" s="104"/>
      <c r="C229" s="104"/>
      <c r="D229" s="104"/>
      <c r="E229" s="104"/>
      <c r="F229" s="104"/>
      <c r="G229" s="104"/>
      <c r="H229" s="104"/>
      <c r="I229" s="104"/>
    </row>
    <row r="230" spans="1:9" x14ac:dyDescent="0.15">
      <c r="A230" s="104"/>
      <c r="B230" s="104"/>
      <c r="C230" s="104"/>
      <c r="D230" s="104"/>
      <c r="E230" s="104"/>
      <c r="F230" s="104"/>
      <c r="G230" s="104"/>
      <c r="H230" s="104"/>
      <c r="I230" s="104"/>
    </row>
    <row r="231" spans="1:9" x14ac:dyDescent="0.15">
      <c r="A231" s="104"/>
      <c r="B231" s="104"/>
      <c r="C231" s="104"/>
      <c r="D231" s="104"/>
      <c r="E231" s="104"/>
      <c r="F231" s="104"/>
      <c r="G231" s="104"/>
      <c r="H231" s="104"/>
      <c r="I231" s="104"/>
    </row>
    <row r="232" spans="1:9" x14ac:dyDescent="0.15">
      <c r="A232" s="104"/>
      <c r="B232" s="104"/>
      <c r="C232" s="104"/>
      <c r="D232" s="104"/>
      <c r="E232" s="104"/>
      <c r="F232" s="104"/>
      <c r="G232" s="104"/>
      <c r="H232" s="104"/>
      <c r="I232" s="104"/>
    </row>
    <row r="233" spans="1:9" x14ac:dyDescent="0.15">
      <c r="A233" s="104"/>
      <c r="B233" s="104"/>
      <c r="C233" s="104"/>
      <c r="D233" s="104"/>
      <c r="E233" s="104"/>
      <c r="F233" s="104"/>
      <c r="G233" s="104"/>
      <c r="H233" s="104"/>
      <c r="I233" s="104"/>
    </row>
    <row r="234" spans="1:9" x14ac:dyDescent="0.15">
      <c r="A234" s="104"/>
      <c r="B234" s="104"/>
      <c r="C234" s="104"/>
      <c r="D234" s="104"/>
      <c r="E234" s="104"/>
      <c r="F234" s="104"/>
      <c r="G234" s="104"/>
      <c r="H234" s="104"/>
      <c r="I234" s="104"/>
    </row>
    <row r="235" spans="1:9" x14ac:dyDescent="0.15">
      <c r="A235" s="104"/>
      <c r="B235" s="104"/>
      <c r="C235" s="104"/>
      <c r="D235" s="104"/>
      <c r="E235" s="104"/>
      <c r="F235" s="104"/>
      <c r="G235" s="104"/>
      <c r="H235" s="104"/>
      <c r="I235" s="104"/>
    </row>
    <row r="236" spans="1:9" x14ac:dyDescent="0.15">
      <c r="A236" s="104"/>
      <c r="B236" s="104"/>
      <c r="C236" s="104"/>
      <c r="D236" s="104"/>
      <c r="E236" s="104"/>
      <c r="F236" s="104"/>
      <c r="G236" s="104"/>
      <c r="H236" s="104"/>
      <c r="I236" s="104"/>
    </row>
    <row r="237" spans="1:9" x14ac:dyDescent="0.15">
      <c r="A237" s="104"/>
      <c r="B237" s="104"/>
      <c r="C237" s="104"/>
      <c r="D237" s="104"/>
      <c r="E237" s="104"/>
      <c r="F237" s="104"/>
      <c r="G237" s="104"/>
      <c r="H237" s="104"/>
      <c r="I237" s="104"/>
    </row>
    <row r="238" spans="1:9" x14ac:dyDescent="0.15">
      <c r="A238" s="104"/>
      <c r="B238" s="104"/>
      <c r="C238" s="104"/>
      <c r="D238" s="104"/>
      <c r="E238" s="104"/>
      <c r="F238" s="104"/>
      <c r="G238" s="104"/>
      <c r="H238" s="104"/>
      <c r="I238" s="104"/>
    </row>
    <row r="239" spans="1:9" x14ac:dyDescent="0.15">
      <c r="A239" s="104"/>
      <c r="B239" s="104"/>
      <c r="C239" s="104"/>
      <c r="D239" s="104"/>
      <c r="E239" s="104"/>
      <c r="F239" s="104"/>
      <c r="G239" s="104"/>
      <c r="H239" s="104"/>
      <c r="I239" s="104"/>
    </row>
    <row r="240" spans="1:9" x14ac:dyDescent="0.15">
      <c r="A240" s="104"/>
      <c r="B240" s="104"/>
      <c r="C240" s="104"/>
      <c r="D240" s="104"/>
      <c r="E240" s="104"/>
      <c r="F240" s="104"/>
      <c r="G240" s="104"/>
      <c r="H240" s="104"/>
      <c r="I240" s="104"/>
    </row>
    <row r="241" spans="1:9" x14ac:dyDescent="0.15">
      <c r="A241" s="104"/>
      <c r="B241" s="104"/>
      <c r="C241" s="104"/>
      <c r="D241" s="104"/>
      <c r="E241" s="104"/>
      <c r="F241" s="104"/>
      <c r="G241" s="104"/>
      <c r="H241" s="104"/>
      <c r="I241" s="104"/>
    </row>
    <row r="242" spans="1:9" x14ac:dyDescent="0.15">
      <c r="A242" s="104"/>
      <c r="B242" s="104"/>
      <c r="C242" s="104"/>
      <c r="D242" s="104"/>
      <c r="E242" s="104"/>
      <c r="F242" s="104"/>
      <c r="G242" s="104"/>
      <c r="H242" s="104"/>
      <c r="I242" s="104"/>
    </row>
    <row r="243" spans="1:9" x14ac:dyDescent="0.15">
      <c r="A243" s="104"/>
      <c r="B243" s="104"/>
      <c r="C243" s="104"/>
      <c r="D243" s="104"/>
      <c r="E243" s="104"/>
      <c r="F243" s="104"/>
      <c r="G243" s="104"/>
      <c r="H243" s="104"/>
      <c r="I243" s="104"/>
    </row>
    <row r="244" spans="1:9" x14ac:dyDescent="0.15">
      <c r="A244" s="104"/>
      <c r="B244" s="104"/>
      <c r="C244" s="104"/>
      <c r="D244" s="104"/>
      <c r="E244" s="104"/>
      <c r="F244" s="104"/>
      <c r="G244" s="104"/>
      <c r="H244" s="104"/>
      <c r="I244" s="104"/>
    </row>
    <row r="245" spans="1:9" x14ac:dyDescent="0.15">
      <c r="A245" s="104"/>
      <c r="B245" s="104"/>
      <c r="C245" s="104"/>
      <c r="D245" s="104"/>
      <c r="E245" s="104"/>
      <c r="F245" s="104"/>
      <c r="G245" s="104"/>
      <c r="H245" s="104"/>
      <c r="I245" s="104"/>
    </row>
    <row r="246" spans="1:9" x14ac:dyDescent="0.15">
      <c r="A246" s="104"/>
      <c r="B246" s="104"/>
      <c r="C246" s="104"/>
      <c r="D246" s="104"/>
      <c r="E246" s="104"/>
      <c r="F246" s="104"/>
      <c r="G246" s="104"/>
      <c r="H246" s="104"/>
      <c r="I246" s="104"/>
    </row>
    <row r="247" spans="1:9" x14ac:dyDescent="0.15">
      <c r="A247" s="104"/>
      <c r="B247" s="104"/>
      <c r="C247" s="104"/>
      <c r="D247" s="104"/>
      <c r="E247" s="104"/>
      <c r="F247" s="104"/>
      <c r="G247" s="104"/>
      <c r="H247" s="104"/>
      <c r="I247" s="104"/>
    </row>
    <row r="248" spans="1:9" x14ac:dyDescent="0.15">
      <c r="A248" s="104"/>
      <c r="B248" s="104"/>
      <c r="C248" s="104"/>
      <c r="D248" s="104"/>
      <c r="E248" s="104"/>
      <c r="F248" s="104"/>
      <c r="G248" s="104"/>
      <c r="H248" s="104"/>
      <c r="I248" s="104"/>
    </row>
    <row r="249" spans="1:9" x14ac:dyDescent="0.15">
      <c r="A249" s="104"/>
      <c r="B249" s="104"/>
      <c r="C249" s="104"/>
      <c r="D249" s="104"/>
      <c r="E249" s="104"/>
      <c r="F249" s="104"/>
      <c r="G249" s="104"/>
      <c r="H249" s="104"/>
      <c r="I249" s="104"/>
    </row>
    <row r="250" spans="1:9" x14ac:dyDescent="0.15">
      <c r="A250" s="104"/>
      <c r="B250" s="104"/>
      <c r="C250" s="104"/>
      <c r="D250" s="104"/>
      <c r="E250" s="104"/>
      <c r="F250" s="104"/>
      <c r="G250" s="104"/>
      <c r="H250" s="104"/>
      <c r="I250" s="104"/>
    </row>
    <row r="251" spans="1:9" x14ac:dyDescent="0.15">
      <c r="A251" s="104"/>
      <c r="B251" s="104"/>
      <c r="C251" s="104"/>
      <c r="D251" s="104"/>
      <c r="E251" s="104"/>
      <c r="F251" s="104"/>
      <c r="G251" s="104"/>
      <c r="H251" s="104"/>
      <c r="I251" s="104"/>
    </row>
    <row r="252" spans="1:9" x14ac:dyDescent="0.15">
      <c r="A252" s="104"/>
      <c r="B252" s="104"/>
      <c r="C252" s="104"/>
      <c r="D252" s="104"/>
      <c r="E252" s="104"/>
      <c r="F252" s="104"/>
      <c r="G252" s="104"/>
      <c r="H252" s="104"/>
      <c r="I252" s="104"/>
    </row>
    <row r="253" spans="1:9" x14ac:dyDescent="0.15">
      <c r="A253" s="104"/>
      <c r="B253" s="104"/>
      <c r="C253" s="104"/>
      <c r="D253" s="104"/>
      <c r="E253" s="104"/>
      <c r="F253" s="104"/>
      <c r="G253" s="104"/>
      <c r="H253" s="104"/>
      <c r="I253" s="104"/>
    </row>
    <row r="254" spans="1:9" x14ac:dyDescent="0.15">
      <c r="A254" s="104"/>
      <c r="B254" s="104"/>
      <c r="C254" s="104"/>
      <c r="D254" s="104"/>
      <c r="E254" s="104"/>
      <c r="F254" s="104"/>
      <c r="G254" s="104"/>
      <c r="H254" s="104"/>
      <c r="I254" s="104"/>
    </row>
    <row r="255" spans="1:9" x14ac:dyDescent="0.15">
      <c r="A255" s="104"/>
      <c r="B255" s="104"/>
      <c r="C255" s="104"/>
      <c r="D255" s="104"/>
      <c r="E255" s="104"/>
      <c r="F255" s="104"/>
      <c r="G255" s="104"/>
      <c r="H255" s="104"/>
      <c r="I255" s="104"/>
    </row>
    <row r="256" spans="1:9" x14ac:dyDescent="0.15">
      <c r="A256" s="104"/>
      <c r="B256" s="104"/>
      <c r="C256" s="104"/>
      <c r="D256" s="104"/>
      <c r="E256" s="104"/>
      <c r="F256" s="104"/>
      <c r="G256" s="104"/>
      <c r="H256" s="104"/>
      <c r="I256" s="104"/>
    </row>
    <row r="257" spans="1:9" x14ac:dyDescent="0.15">
      <c r="A257" s="104"/>
      <c r="B257" s="104"/>
      <c r="C257" s="104"/>
      <c r="D257" s="104"/>
      <c r="E257" s="104"/>
      <c r="F257" s="104"/>
      <c r="G257" s="104"/>
      <c r="H257" s="104"/>
      <c r="I257" s="104"/>
    </row>
    <row r="258" spans="1:9" x14ac:dyDescent="0.15">
      <c r="A258" s="104"/>
      <c r="B258" s="104"/>
      <c r="C258" s="104"/>
      <c r="D258" s="104"/>
      <c r="E258" s="104"/>
      <c r="F258" s="104"/>
      <c r="G258" s="104"/>
      <c r="H258" s="104"/>
      <c r="I258" s="104"/>
    </row>
    <row r="259" spans="1:9" x14ac:dyDescent="0.15">
      <c r="A259" s="104"/>
      <c r="B259" s="104"/>
      <c r="C259" s="104"/>
      <c r="D259" s="104"/>
      <c r="E259" s="104"/>
      <c r="F259" s="104"/>
      <c r="G259" s="104"/>
      <c r="H259" s="104"/>
      <c r="I259" s="104"/>
    </row>
    <row r="260" spans="1:9" x14ac:dyDescent="0.15">
      <c r="A260" s="104"/>
      <c r="B260" s="104"/>
      <c r="C260" s="104"/>
      <c r="D260" s="104"/>
      <c r="E260" s="104"/>
      <c r="F260" s="104"/>
      <c r="G260" s="104"/>
      <c r="H260" s="104"/>
      <c r="I260" s="104"/>
    </row>
    <row r="261" spans="1:9" x14ac:dyDescent="0.15">
      <c r="A261" s="104"/>
      <c r="B261" s="104"/>
      <c r="C261" s="104"/>
      <c r="D261" s="104"/>
      <c r="E261" s="104"/>
      <c r="F261" s="104"/>
      <c r="G261" s="104"/>
      <c r="H261" s="104"/>
      <c r="I261" s="104"/>
    </row>
    <row r="262" spans="1:9" x14ac:dyDescent="0.15">
      <c r="A262" s="104"/>
      <c r="B262" s="104"/>
      <c r="C262" s="104"/>
      <c r="D262" s="104"/>
      <c r="E262" s="104"/>
      <c r="F262" s="104"/>
      <c r="G262" s="104"/>
      <c r="H262" s="104"/>
      <c r="I262" s="104"/>
    </row>
    <row r="263" spans="1:9" x14ac:dyDescent="0.15">
      <c r="A263" s="104"/>
      <c r="B263" s="104"/>
      <c r="C263" s="104"/>
      <c r="D263" s="104"/>
      <c r="E263" s="104"/>
      <c r="F263" s="104"/>
      <c r="G263" s="104"/>
      <c r="H263" s="104"/>
      <c r="I263" s="104"/>
    </row>
    <row r="264" spans="1:9" x14ac:dyDescent="0.15">
      <c r="A264" s="104"/>
      <c r="B264" s="104"/>
      <c r="C264" s="104"/>
      <c r="D264" s="104"/>
      <c r="E264" s="104"/>
      <c r="F264" s="104"/>
      <c r="G264" s="104"/>
      <c r="H264" s="104"/>
      <c r="I264" s="104"/>
    </row>
    <row r="265" spans="1:9" x14ac:dyDescent="0.15">
      <c r="A265" s="104"/>
      <c r="B265" s="104"/>
      <c r="C265" s="104"/>
      <c r="D265" s="104"/>
      <c r="E265" s="104"/>
      <c r="F265" s="104"/>
      <c r="G265" s="104"/>
      <c r="H265" s="104"/>
      <c r="I265" s="104"/>
    </row>
    <row r="266" spans="1:9" x14ac:dyDescent="0.15">
      <c r="A266" s="104"/>
      <c r="B266" s="104"/>
      <c r="C266" s="104"/>
      <c r="D266" s="104"/>
      <c r="E266" s="104"/>
      <c r="F266" s="104"/>
      <c r="G266" s="104"/>
      <c r="H266" s="104"/>
      <c r="I266" s="104"/>
    </row>
    <row r="267" spans="1:9" x14ac:dyDescent="0.15">
      <c r="A267" s="104"/>
      <c r="B267" s="104"/>
      <c r="C267" s="104"/>
      <c r="D267" s="104"/>
      <c r="E267" s="104"/>
      <c r="F267" s="104"/>
      <c r="G267" s="104"/>
      <c r="H267" s="104"/>
      <c r="I267" s="104"/>
    </row>
    <row r="268" spans="1:9" x14ac:dyDescent="0.15">
      <c r="A268" s="104"/>
      <c r="B268" s="104"/>
      <c r="C268" s="104"/>
      <c r="D268" s="104"/>
      <c r="E268" s="104"/>
      <c r="F268" s="104"/>
      <c r="G268" s="104"/>
      <c r="H268" s="104"/>
      <c r="I268" s="104"/>
    </row>
    <row r="269" spans="1:9" x14ac:dyDescent="0.15">
      <c r="A269" s="104"/>
      <c r="B269" s="104"/>
      <c r="C269" s="104"/>
      <c r="D269" s="104"/>
      <c r="E269" s="104"/>
      <c r="F269" s="104"/>
      <c r="G269" s="104"/>
      <c r="H269" s="104"/>
      <c r="I269" s="104"/>
    </row>
    <row r="270" spans="1:9" x14ac:dyDescent="0.15">
      <c r="A270" s="104"/>
      <c r="B270" s="104"/>
      <c r="C270" s="104"/>
      <c r="D270" s="104"/>
      <c r="E270" s="104"/>
      <c r="F270" s="104"/>
      <c r="G270" s="104"/>
      <c r="H270" s="104"/>
      <c r="I270" s="104"/>
    </row>
    <row r="271" spans="1:9" x14ac:dyDescent="0.15">
      <c r="A271" s="104"/>
      <c r="B271" s="104"/>
      <c r="C271" s="104"/>
      <c r="D271" s="104"/>
      <c r="E271" s="104"/>
      <c r="F271" s="104"/>
      <c r="G271" s="104"/>
      <c r="H271" s="104"/>
      <c r="I271" s="104"/>
    </row>
    <row r="272" spans="1:9" x14ac:dyDescent="0.15">
      <c r="A272" s="104"/>
      <c r="B272" s="104"/>
      <c r="C272" s="104"/>
      <c r="D272" s="104"/>
      <c r="E272" s="104"/>
      <c r="F272" s="104"/>
      <c r="G272" s="104"/>
      <c r="H272" s="104"/>
      <c r="I272" s="104"/>
    </row>
    <row r="273" spans="1:9" x14ac:dyDescent="0.15">
      <c r="A273" s="104"/>
      <c r="B273" s="104"/>
      <c r="C273" s="104"/>
      <c r="D273" s="104"/>
      <c r="E273" s="104"/>
      <c r="F273" s="104"/>
      <c r="G273" s="104"/>
      <c r="H273" s="104"/>
      <c r="I273" s="104"/>
    </row>
    <row r="274" spans="1:9" x14ac:dyDescent="0.15">
      <c r="A274" s="104"/>
      <c r="B274" s="104"/>
      <c r="C274" s="104"/>
      <c r="D274" s="104"/>
      <c r="E274" s="104"/>
      <c r="F274" s="104"/>
      <c r="G274" s="104"/>
      <c r="H274" s="104"/>
      <c r="I274" s="104"/>
    </row>
    <row r="275" spans="1:9" x14ac:dyDescent="0.15">
      <c r="A275" s="104"/>
      <c r="B275" s="104"/>
      <c r="C275" s="104"/>
      <c r="D275" s="104"/>
      <c r="E275" s="104"/>
      <c r="F275" s="104"/>
      <c r="G275" s="104"/>
      <c r="H275" s="104"/>
      <c r="I275" s="104"/>
    </row>
    <row r="276" spans="1:9" x14ac:dyDescent="0.15">
      <c r="A276" s="104"/>
      <c r="B276" s="104"/>
      <c r="C276" s="104"/>
      <c r="D276" s="104"/>
      <c r="E276" s="104"/>
      <c r="F276" s="104"/>
      <c r="G276" s="104"/>
      <c r="H276" s="104"/>
      <c r="I276" s="104"/>
    </row>
    <row r="277" spans="1:9" x14ac:dyDescent="0.15">
      <c r="A277" s="104"/>
      <c r="B277" s="104"/>
      <c r="C277" s="104"/>
      <c r="D277" s="104"/>
      <c r="E277" s="104"/>
      <c r="F277" s="104"/>
      <c r="G277" s="104"/>
      <c r="H277" s="104"/>
      <c r="I277" s="104"/>
    </row>
    <row r="278" spans="1:9" x14ac:dyDescent="0.15">
      <c r="A278" s="104"/>
      <c r="B278" s="104"/>
      <c r="C278" s="104"/>
      <c r="D278" s="104"/>
      <c r="E278" s="104"/>
      <c r="F278" s="104"/>
      <c r="G278" s="104"/>
      <c r="H278" s="104"/>
      <c r="I278" s="104"/>
    </row>
    <row r="279" spans="1:9" x14ac:dyDescent="0.15">
      <c r="A279" s="104"/>
      <c r="B279" s="104"/>
      <c r="C279" s="104"/>
      <c r="D279" s="104"/>
      <c r="E279" s="104"/>
      <c r="F279" s="104"/>
      <c r="G279" s="104"/>
      <c r="H279" s="104"/>
      <c r="I279" s="104"/>
    </row>
    <row r="280" spans="1:9" x14ac:dyDescent="0.15">
      <c r="A280" s="104"/>
      <c r="B280" s="104"/>
      <c r="C280" s="104"/>
      <c r="D280" s="104"/>
      <c r="E280" s="104"/>
      <c r="F280" s="104"/>
      <c r="G280" s="104"/>
      <c r="H280" s="104"/>
      <c r="I280" s="104"/>
    </row>
    <row r="281" spans="1:9" x14ac:dyDescent="0.15">
      <c r="A281" s="104"/>
      <c r="B281" s="104"/>
      <c r="C281" s="104"/>
      <c r="D281" s="104"/>
      <c r="E281" s="104"/>
      <c r="F281" s="104"/>
      <c r="G281" s="104"/>
      <c r="H281" s="104"/>
      <c r="I281" s="104"/>
    </row>
    <row r="282" spans="1:9" x14ac:dyDescent="0.15">
      <c r="A282" s="104"/>
      <c r="B282" s="104"/>
      <c r="C282" s="104"/>
      <c r="D282" s="104"/>
      <c r="E282" s="104"/>
      <c r="F282" s="104"/>
      <c r="G282" s="104"/>
      <c r="H282" s="104"/>
      <c r="I282" s="104"/>
    </row>
    <row r="283" spans="1:9" x14ac:dyDescent="0.15">
      <c r="A283" s="104"/>
      <c r="B283" s="104"/>
      <c r="C283" s="104"/>
      <c r="D283" s="104"/>
      <c r="E283" s="104"/>
      <c r="F283" s="104"/>
      <c r="G283" s="104"/>
      <c r="H283" s="104"/>
      <c r="I283" s="104"/>
    </row>
    <row r="284" spans="1:9" x14ac:dyDescent="0.15">
      <c r="A284" s="104"/>
      <c r="B284" s="104"/>
      <c r="C284" s="104"/>
      <c r="D284" s="104"/>
      <c r="E284" s="104"/>
      <c r="F284" s="104"/>
      <c r="G284" s="104"/>
      <c r="H284" s="104"/>
      <c r="I284" s="104"/>
    </row>
    <row r="285" spans="1:9" x14ac:dyDescent="0.15">
      <c r="A285" s="104"/>
      <c r="B285" s="104"/>
      <c r="C285" s="104"/>
      <c r="D285" s="104"/>
      <c r="E285" s="104"/>
      <c r="F285" s="104"/>
      <c r="G285" s="104"/>
      <c r="H285" s="104"/>
      <c r="I285" s="104"/>
    </row>
    <row r="286" spans="1:9" x14ac:dyDescent="0.15">
      <c r="A286" s="104"/>
      <c r="B286" s="104"/>
      <c r="C286" s="104"/>
      <c r="D286" s="104"/>
      <c r="E286" s="104"/>
      <c r="F286" s="104"/>
      <c r="G286" s="104"/>
      <c r="H286" s="104"/>
      <c r="I286" s="104"/>
    </row>
    <row r="287" spans="1:9" x14ac:dyDescent="0.15">
      <c r="A287" s="104"/>
      <c r="B287" s="104"/>
      <c r="C287" s="104"/>
      <c r="D287" s="104"/>
      <c r="E287" s="104"/>
      <c r="F287" s="104"/>
      <c r="G287" s="104"/>
      <c r="H287" s="104"/>
      <c r="I287" s="104"/>
    </row>
    <row r="288" spans="1:9" x14ac:dyDescent="0.15">
      <c r="A288" s="104"/>
      <c r="B288" s="104"/>
      <c r="C288" s="104"/>
      <c r="D288" s="104"/>
      <c r="E288" s="104"/>
      <c r="F288" s="104"/>
      <c r="G288" s="104"/>
      <c r="H288" s="104"/>
      <c r="I288" s="104"/>
    </row>
    <row r="289" spans="1:9" x14ac:dyDescent="0.15">
      <c r="A289" s="104"/>
      <c r="B289" s="104"/>
      <c r="C289" s="104"/>
      <c r="D289" s="104"/>
      <c r="E289" s="104"/>
      <c r="F289" s="104"/>
      <c r="G289" s="104"/>
      <c r="H289" s="104"/>
      <c r="I289" s="104"/>
    </row>
    <row r="290" spans="1:9" x14ac:dyDescent="0.15">
      <c r="A290" s="104"/>
      <c r="B290" s="104"/>
      <c r="C290" s="104"/>
      <c r="D290" s="104"/>
      <c r="E290" s="104"/>
      <c r="F290" s="104"/>
      <c r="G290" s="104"/>
      <c r="H290" s="104"/>
      <c r="I290" s="104"/>
    </row>
    <row r="291" spans="1:9" x14ac:dyDescent="0.15">
      <c r="A291" s="104"/>
      <c r="B291" s="104"/>
      <c r="C291" s="104"/>
      <c r="D291" s="104"/>
      <c r="E291" s="104"/>
      <c r="F291" s="104"/>
      <c r="G291" s="104"/>
      <c r="H291" s="104"/>
      <c r="I291" s="104"/>
    </row>
    <row r="292" spans="1:9" x14ac:dyDescent="0.15">
      <c r="A292" s="104"/>
      <c r="B292" s="104"/>
      <c r="C292" s="104"/>
      <c r="D292" s="104"/>
      <c r="E292" s="104"/>
      <c r="F292" s="104"/>
      <c r="G292" s="104"/>
      <c r="H292" s="104"/>
      <c r="I292" s="104"/>
    </row>
    <row r="293" spans="1:9" x14ac:dyDescent="0.15">
      <c r="A293" s="104"/>
      <c r="B293" s="104"/>
      <c r="C293" s="104"/>
      <c r="D293" s="104"/>
      <c r="E293" s="104"/>
      <c r="F293" s="104"/>
      <c r="G293" s="104"/>
      <c r="H293" s="104"/>
      <c r="I293" s="104"/>
    </row>
    <row r="294" spans="1:9" x14ac:dyDescent="0.15">
      <c r="A294" s="104"/>
      <c r="B294" s="104"/>
      <c r="C294" s="104"/>
      <c r="D294" s="104"/>
      <c r="E294" s="104"/>
      <c r="F294" s="104"/>
      <c r="G294" s="104"/>
      <c r="H294" s="104"/>
      <c r="I294" s="104"/>
    </row>
    <row r="295" spans="1:9" x14ac:dyDescent="0.15">
      <c r="A295" s="104"/>
      <c r="B295" s="104"/>
      <c r="C295" s="104"/>
      <c r="D295" s="104"/>
      <c r="E295" s="104"/>
      <c r="F295" s="104"/>
      <c r="G295" s="104"/>
      <c r="H295" s="104"/>
      <c r="I295" s="104"/>
    </row>
    <row r="296" spans="1:9" x14ac:dyDescent="0.15">
      <c r="A296" s="104"/>
      <c r="B296" s="104"/>
      <c r="C296" s="104"/>
      <c r="D296" s="104"/>
      <c r="E296" s="104"/>
      <c r="F296" s="104"/>
      <c r="G296" s="104"/>
      <c r="H296" s="104"/>
      <c r="I296" s="104"/>
    </row>
    <row r="297" spans="1:9" x14ac:dyDescent="0.15">
      <c r="A297" s="104"/>
      <c r="B297" s="104"/>
      <c r="C297" s="104"/>
      <c r="D297" s="104"/>
      <c r="E297" s="104"/>
      <c r="F297" s="104"/>
      <c r="G297" s="104"/>
      <c r="H297" s="104"/>
      <c r="I297" s="104"/>
    </row>
    <row r="298" spans="1:9" x14ac:dyDescent="0.15">
      <c r="A298" s="104"/>
      <c r="B298" s="104"/>
      <c r="C298" s="104"/>
      <c r="D298" s="104"/>
      <c r="E298" s="104"/>
      <c r="F298" s="104"/>
      <c r="G298" s="104"/>
      <c r="H298" s="104"/>
      <c r="I298" s="104"/>
    </row>
    <row r="299" spans="1:9" x14ac:dyDescent="0.15">
      <c r="A299" s="104"/>
      <c r="B299" s="104"/>
      <c r="C299" s="104"/>
      <c r="D299" s="104"/>
      <c r="E299" s="104"/>
      <c r="F299" s="104"/>
      <c r="G299" s="104"/>
      <c r="H299" s="104"/>
      <c r="I299" s="104"/>
    </row>
    <row r="300" spans="1:9" x14ac:dyDescent="0.15">
      <c r="A300" s="104"/>
      <c r="B300" s="104"/>
      <c r="C300" s="104"/>
      <c r="D300" s="104"/>
      <c r="E300" s="104"/>
      <c r="F300" s="104"/>
      <c r="G300" s="104"/>
      <c r="H300" s="104"/>
      <c r="I300" s="104"/>
    </row>
    <row r="301" spans="1:9" x14ac:dyDescent="0.15">
      <c r="A301" s="104"/>
      <c r="B301" s="104"/>
      <c r="C301" s="104"/>
      <c r="D301" s="104"/>
      <c r="E301" s="104"/>
      <c r="F301" s="104"/>
      <c r="G301" s="104"/>
      <c r="H301" s="104"/>
      <c r="I301" s="104"/>
    </row>
    <row r="302" spans="1:9" x14ac:dyDescent="0.15">
      <c r="A302" s="104"/>
      <c r="B302" s="104"/>
      <c r="C302" s="104"/>
      <c r="D302" s="104"/>
      <c r="E302" s="104"/>
      <c r="F302" s="104"/>
      <c r="G302" s="104"/>
      <c r="H302" s="104"/>
      <c r="I302" s="104"/>
    </row>
    <row r="303" spans="1:9" x14ac:dyDescent="0.15">
      <c r="A303" s="104"/>
      <c r="B303" s="104"/>
      <c r="C303" s="104"/>
      <c r="D303" s="104"/>
      <c r="E303" s="104"/>
      <c r="F303" s="104"/>
      <c r="G303" s="104"/>
      <c r="H303" s="104"/>
      <c r="I303" s="104"/>
    </row>
    <row r="304" spans="1:9" x14ac:dyDescent="0.15">
      <c r="A304" s="104"/>
      <c r="B304" s="104"/>
      <c r="C304" s="104"/>
      <c r="D304" s="104"/>
      <c r="E304" s="104"/>
      <c r="F304" s="104"/>
      <c r="G304" s="104"/>
      <c r="H304" s="104"/>
      <c r="I304" s="104"/>
    </row>
    <row r="305" spans="1:9" x14ac:dyDescent="0.15">
      <c r="A305" s="104"/>
      <c r="B305" s="104"/>
      <c r="C305" s="104"/>
      <c r="D305" s="104"/>
      <c r="E305" s="104"/>
      <c r="F305" s="104"/>
      <c r="G305" s="104"/>
      <c r="H305" s="104"/>
      <c r="I305" s="104"/>
    </row>
    <row r="306" spans="1:9" x14ac:dyDescent="0.15">
      <c r="A306" s="104"/>
      <c r="B306" s="104"/>
      <c r="C306" s="104"/>
      <c r="D306" s="104"/>
      <c r="E306" s="104"/>
      <c r="F306" s="104"/>
      <c r="G306" s="104"/>
      <c r="H306" s="104"/>
      <c r="I306" s="104"/>
    </row>
    <row r="307" spans="1:9" x14ac:dyDescent="0.15">
      <c r="A307" s="104"/>
      <c r="B307" s="104"/>
      <c r="C307" s="104"/>
      <c r="D307" s="104"/>
      <c r="E307" s="104"/>
      <c r="F307" s="104"/>
      <c r="G307" s="104"/>
      <c r="H307" s="104"/>
      <c r="I307" s="104"/>
    </row>
    <row r="308" spans="1:9" x14ac:dyDescent="0.15">
      <c r="A308" s="104"/>
      <c r="B308" s="104"/>
      <c r="C308" s="104"/>
      <c r="D308" s="104"/>
      <c r="E308" s="104"/>
      <c r="F308" s="104"/>
      <c r="G308" s="104"/>
      <c r="H308" s="104"/>
      <c r="I308" s="104"/>
    </row>
    <row r="309" spans="1:9" x14ac:dyDescent="0.15">
      <c r="A309" s="104"/>
      <c r="B309" s="104"/>
      <c r="C309" s="104"/>
      <c r="D309" s="104"/>
      <c r="E309" s="104"/>
      <c r="F309" s="104"/>
      <c r="G309" s="104"/>
      <c r="H309" s="104"/>
      <c r="I309" s="104"/>
    </row>
    <row r="310" spans="1:9" x14ac:dyDescent="0.15">
      <c r="A310" s="104"/>
      <c r="B310" s="104"/>
      <c r="C310" s="104"/>
      <c r="D310" s="104"/>
      <c r="E310" s="104"/>
      <c r="F310" s="104"/>
      <c r="G310" s="104"/>
      <c r="H310" s="104"/>
      <c r="I310" s="104"/>
    </row>
    <row r="311" spans="1:9" x14ac:dyDescent="0.15">
      <c r="A311" s="104"/>
      <c r="B311" s="104"/>
      <c r="C311" s="104"/>
      <c r="D311" s="104"/>
      <c r="E311" s="104"/>
      <c r="F311" s="104"/>
      <c r="G311" s="104"/>
      <c r="H311" s="104"/>
      <c r="I311" s="104"/>
    </row>
    <row r="312" spans="1:9" x14ac:dyDescent="0.15">
      <c r="A312" s="104"/>
      <c r="B312" s="104"/>
      <c r="C312" s="104"/>
      <c r="D312" s="104"/>
      <c r="E312" s="104"/>
      <c r="F312" s="104"/>
      <c r="G312" s="104"/>
      <c r="H312" s="104"/>
      <c r="I312" s="104"/>
    </row>
    <row r="313" spans="1:9" x14ac:dyDescent="0.15">
      <c r="A313" s="104"/>
      <c r="B313" s="104"/>
      <c r="C313" s="104"/>
      <c r="D313" s="104"/>
      <c r="E313" s="104"/>
      <c r="F313" s="104"/>
      <c r="G313" s="104"/>
      <c r="H313" s="104"/>
      <c r="I313" s="104"/>
    </row>
    <row r="314" spans="1:9" x14ac:dyDescent="0.15">
      <c r="A314" s="104"/>
      <c r="B314" s="104"/>
      <c r="C314" s="104"/>
      <c r="D314" s="104"/>
      <c r="E314" s="104"/>
      <c r="F314" s="104"/>
      <c r="G314" s="104"/>
      <c r="H314" s="104"/>
      <c r="I314" s="104"/>
    </row>
    <row r="315" spans="1:9" x14ac:dyDescent="0.15">
      <c r="A315" s="104"/>
      <c r="B315" s="104"/>
      <c r="C315" s="104"/>
      <c r="D315" s="104"/>
      <c r="E315" s="104"/>
      <c r="F315" s="104"/>
      <c r="G315" s="104"/>
      <c r="H315" s="104"/>
      <c r="I315" s="104"/>
    </row>
    <row r="316" spans="1:9" x14ac:dyDescent="0.15">
      <c r="A316" s="104"/>
      <c r="B316" s="104"/>
      <c r="C316" s="104"/>
      <c r="D316" s="104"/>
      <c r="E316" s="104"/>
      <c r="F316" s="104"/>
      <c r="G316" s="104"/>
      <c r="H316" s="104"/>
      <c r="I316" s="104"/>
    </row>
    <row r="317" spans="1:9" x14ac:dyDescent="0.15">
      <c r="A317" s="104"/>
      <c r="B317" s="104"/>
      <c r="C317" s="104"/>
      <c r="D317" s="104"/>
      <c r="E317" s="104"/>
      <c r="F317" s="104"/>
      <c r="G317" s="104"/>
      <c r="H317" s="104"/>
      <c r="I317" s="104"/>
    </row>
    <row r="318" spans="1:9" x14ac:dyDescent="0.15">
      <c r="A318" s="104"/>
      <c r="B318" s="104"/>
      <c r="C318" s="104"/>
      <c r="D318" s="104"/>
      <c r="E318" s="104"/>
      <c r="F318" s="104"/>
      <c r="G318" s="104"/>
      <c r="H318" s="104"/>
      <c r="I318" s="104"/>
    </row>
    <row r="319" spans="1:9" x14ac:dyDescent="0.15">
      <c r="A319" s="104"/>
      <c r="B319" s="104"/>
      <c r="C319" s="104"/>
      <c r="D319" s="104"/>
      <c r="E319" s="104"/>
      <c r="F319" s="104"/>
      <c r="G319" s="104"/>
      <c r="H319" s="104"/>
      <c r="I319" s="104"/>
    </row>
    <row r="320" spans="1:9" x14ac:dyDescent="0.15">
      <c r="A320" s="104"/>
      <c r="B320" s="104"/>
      <c r="C320" s="104"/>
      <c r="D320" s="104"/>
      <c r="E320" s="104"/>
      <c r="F320" s="104"/>
      <c r="G320" s="104"/>
      <c r="H320" s="104"/>
      <c r="I320" s="104"/>
    </row>
    <row r="321" spans="1:9" x14ac:dyDescent="0.15">
      <c r="A321" s="104"/>
      <c r="B321" s="104"/>
      <c r="C321" s="104"/>
      <c r="D321" s="104"/>
      <c r="E321" s="104"/>
      <c r="F321" s="104"/>
      <c r="G321" s="104"/>
      <c r="H321" s="104"/>
      <c r="I321" s="104"/>
    </row>
    <row r="322" spans="1:9" x14ac:dyDescent="0.15">
      <c r="A322" s="104"/>
      <c r="B322" s="104"/>
      <c r="C322" s="104"/>
      <c r="D322" s="104"/>
      <c r="E322" s="104"/>
      <c r="F322" s="104"/>
      <c r="G322" s="104"/>
      <c r="H322" s="104"/>
      <c r="I322" s="104"/>
    </row>
    <row r="323" spans="1:9" x14ac:dyDescent="0.15">
      <c r="A323" s="104"/>
      <c r="B323" s="104"/>
      <c r="C323" s="104"/>
      <c r="D323" s="104"/>
      <c r="E323" s="104"/>
      <c r="F323" s="104"/>
      <c r="G323" s="104"/>
      <c r="H323" s="104"/>
      <c r="I323" s="104"/>
    </row>
    <row r="324" spans="1:9" x14ac:dyDescent="0.15">
      <c r="A324" s="104"/>
      <c r="B324" s="104"/>
      <c r="C324" s="104"/>
      <c r="D324" s="104"/>
      <c r="E324" s="104"/>
      <c r="F324" s="104"/>
      <c r="G324" s="104"/>
      <c r="H324" s="104"/>
      <c r="I324" s="104"/>
    </row>
    <row r="325" spans="1:9" x14ac:dyDescent="0.15">
      <c r="A325" s="104"/>
      <c r="B325" s="104"/>
      <c r="C325" s="104"/>
      <c r="D325" s="104"/>
      <c r="E325" s="104"/>
      <c r="F325" s="104"/>
      <c r="G325" s="104"/>
      <c r="H325" s="104"/>
      <c r="I325" s="104"/>
    </row>
    <row r="326" spans="1:9" x14ac:dyDescent="0.15">
      <c r="A326" s="104"/>
      <c r="B326" s="104"/>
      <c r="C326" s="104"/>
      <c r="D326" s="104"/>
      <c r="E326" s="104"/>
      <c r="F326" s="104"/>
      <c r="G326" s="104"/>
      <c r="H326" s="104"/>
      <c r="I326" s="104"/>
    </row>
    <row r="327" spans="1:9" x14ac:dyDescent="0.15">
      <c r="A327" s="104"/>
      <c r="B327" s="104"/>
      <c r="C327" s="104"/>
      <c r="D327" s="104"/>
      <c r="E327" s="104"/>
      <c r="F327" s="104"/>
      <c r="G327" s="104"/>
      <c r="H327" s="104"/>
      <c r="I327" s="104"/>
    </row>
    <row r="328" spans="1:9" x14ac:dyDescent="0.15">
      <c r="A328" s="104"/>
      <c r="B328" s="104"/>
      <c r="C328" s="104"/>
      <c r="D328" s="104"/>
      <c r="E328" s="104"/>
      <c r="F328" s="104"/>
      <c r="G328" s="104"/>
      <c r="H328" s="104"/>
      <c r="I328" s="104"/>
    </row>
    <row r="329" spans="1:9" x14ac:dyDescent="0.15">
      <c r="A329" s="104"/>
      <c r="B329" s="104"/>
      <c r="C329" s="104"/>
      <c r="D329" s="104"/>
      <c r="E329" s="104"/>
      <c r="F329" s="104"/>
      <c r="G329" s="104"/>
      <c r="H329" s="104"/>
      <c r="I329" s="104"/>
    </row>
    <row r="330" spans="1:9" x14ac:dyDescent="0.15">
      <c r="A330" s="104"/>
      <c r="B330" s="104"/>
      <c r="C330" s="104"/>
      <c r="D330" s="104"/>
      <c r="E330" s="104"/>
      <c r="F330" s="104"/>
      <c r="G330" s="104"/>
      <c r="H330" s="104"/>
      <c r="I330" s="104"/>
    </row>
    <row r="331" spans="1:9" x14ac:dyDescent="0.15">
      <c r="A331" s="104"/>
      <c r="B331" s="104"/>
      <c r="C331" s="104"/>
      <c r="D331" s="104"/>
      <c r="E331" s="104"/>
      <c r="F331" s="104"/>
      <c r="G331" s="104"/>
      <c r="H331" s="104"/>
      <c r="I331" s="104"/>
    </row>
    <row r="332" spans="1:9" x14ac:dyDescent="0.15">
      <c r="A332" s="104"/>
      <c r="B332" s="104"/>
      <c r="C332" s="104"/>
      <c r="D332" s="104"/>
      <c r="E332" s="104"/>
      <c r="F332" s="104"/>
      <c r="G332" s="104"/>
      <c r="H332" s="104"/>
      <c r="I332" s="104"/>
    </row>
    <row r="333" spans="1:9" x14ac:dyDescent="0.15">
      <c r="A333" s="104"/>
      <c r="B333" s="104"/>
      <c r="C333" s="104"/>
      <c r="D333" s="104"/>
      <c r="E333" s="104"/>
      <c r="F333" s="104"/>
      <c r="G333" s="104"/>
      <c r="H333" s="104"/>
      <c r="I333" s="104"/>
    </row>
    <row r="334" spans="1:9" x14ac:dyDescent="0.15">
      <c r="A334" s="104"/>
      <c r="B334" s="104"/>
      <c r="C334" s="104"/>
      <c r="D334" s="104"/>
      <c r="E334" s="104"/>
      <c r="F334" s="104"/>
      <c r="G334" s="104"/>
      <c r="H334" s="104"/>
      <c r="I334" s="104"/>
    </row>
    <row r="335" spans="1:9" x14ac:dyDescent="0.15">
      <c r="A335" s="104"/>
      <c r="B335" s="104"/>
      <c r="C335" s="104"/>
      <c r="D335" s="104"/>
      <c r="E335" s="104"/>
      <c r="F335" s="104"/>
      <c r="G335" s="104"/>
      <c r="H335" s="104"/>
      <c r="I335" s="104"/>
    </row>
    <row r="336" spans="1:9" x14ac:dyDescent="0.15">
      <c r="A336" s="104"/>
      <c r="B336" s="104"/>
      <c r="C336" s="104"/>
      <c r="D336" s="104"/>
      <c r="E336" s="104"/>
      <c r="F336" s="104"/>
      <c r="G336" s="104"/>
      <c r="H336" s="104"/>
      <c r="I336" s="104"/>
    </row>
    <row r="337" spans="1:9" x14ac:dyDescent="0.15">
      <c r="A337" s="104"/>
      <c r="B337" s="104"/>
      <c r="C337" s="104"/>
      <c r="D337" s="104"/>
      <c r="E337" s="104"/>
      <c r="F337" s="104"/>
      <c r="G337" s="104"/>
      <c r="H337" s="104"/>
      <c r="I337" s="104"/>
    </row>
    <row r="338" spans="1:9" x14ac:dyDescent="0.15">
      <c r="A338" s="104"/>
      <c r="B338" s="104"/>
      <c r="C338" s="104"/>
      <c r="D338" s="104"/>
      <c r="E338" s="104"/>
      <c r="F338" s="104"/>
      <c r="G338" s="104"/>
      <c r="H338" s="104"/>
      <c r="I338" s="104"/>
    </row>
    <row r="339" spans="1:9" x14ac:dyDescent="0.15">
      <c r="A339" s="104"/>
      <c r="B339" s="104"/>
      <c r="C339" s="104"/>
      <c r="D339" s="104"/>
      <c r="E339" s="104"/>
      <c r="F339" s="104"/>
      <c r="G339" s="104"/>
      <c r="H339" s="104"/>
      <c r="I339" s="104"/>
    </row>
    <row r="340" spans="1:9" x14ac:dyDescent="0.15">
      <c r="A340" s="104"/>
      <c r="B340" s="104"/>
      <c r="C340" s="104"/>
      <c r="D340" s="104"/>
      <c r="E340" s="104"/>
      <c r="F340" s="104"/>
      <c r="G340" s="104"/>
      <c r="H340" s="104"/>
      <c r="I340" s="104"/>
    </row>
    <row r="341" spans="1:9" x14ac:dyDescent="0.15">
      <c r="A341" s="104"/>
      <c r="B341" s="104"/>
      <c r="C341" s="104"/>
      <c r="D341" s="104"/>
      <c r="E341" s="104"/>
      <c r="F341" s="104"/>
      <c r="G341" s="104"/>
      <c r="H341" s="104"/>
      <c r="I341" s="104"/>
    </row>
    <row r="342" spans="1:9" x14ac:dyDescent="0.15">
      <c r="A342" s="104"/>
      <c r="B342" s="104"/>
      <c r="C342" s="104"/>
      <c r="D342" s="104"/>
      <c r="E342" s="104"/>
      <c r="F342" s="104"/>
      <c r="G342" s="104"/>
      <c r="H342" s="104"/>
      <c r="I342" s="104"/>
    </row>
    <row r="343" spans="1:9" x14ac:dyDescent="0.15">
      <c r="A343" s="104"/>
      <c r="B343" s="104"/>
      <c r="C343" s="104"/>
      <c r="D343" s="104"/>
      <c r="E343" s="104"/>
      <c r="F343" s="104"/>
      <c r="G343" s="104"/>
      <c r="H343" s="104"/>
      <c r="I343" s="104"/>
    </row>
    <row r="344" spans="1:9" x14ac:dyDescent="0.15">
      <c r="A344" s="104"/>
      <c r="B344" s="104"/>
      <c r="C344" s="104"/>
      <c r="D344" s="104"/>
      <c r="E344" s="104"/>
      <c r="F344" s="104"/>
      <c r="G344" s="104"/>
      <c r="H344" s="104"/>
      <c r="I344" s="104"/>
    </row>
    <row r="345" spans="1:9" x14ac:dyDescent="0.15">
      <c r="A345" s="104"/>
      <c r="B345" s="104"/>
      <c r="C345" s="104"/>
      <c r="D345" s="104"/>
      <c r="E345" s="104"/>
      <c r="F345" s="104"/>
      <c r="G345" s="104"/>
      <c r="H345" s="104"/>
      <c r="I345" s="104"/>
    </row>
    <row r="346" spans="1:9" x14ac:dyDescent="0.15">
      <c r="A346" s="104"/>
      <c r="B346" s="104"/>
      <c r="C346" s="104"/>
      <c r="D346" s="104"/>
      <c r="E346" s="104"/>
      <c r="F346" s="104"/>
      <c r="G346" s="104"/>
      <c r="H346" s="104"/>
      <c r="I346" s="104"/>
    </row>
    <row r="347" spans="1:9" x14ac:dyDescent="0.15">
      <c r="A347" s="104"/>
      <c r="B347" s="104"/>
      <c r="C347" s="104"/>
      <c r="D347" s="104"/>
      <c r="E347" s="104"/>
      <c r="F347" s="104"/>
      <c r="G347" s="104"/>
      <c r="H347" s="104"/>
      <c r="I347" s="104"/>
    </row>
    <row r="348" spans="1:9" x14ac:dyDescent="0.15">
      <c r="A348" s="104"/>
      <c r="B348" s="104"/>
      <c r="C348" s="104"/>
      <c r="D348" s="104"/>
      <c r="E348" s="104"/>
      <c r="F348" s="104"/>
      <c r="G348" s="104"/>
      <c r="H348" s="104"/>
      <c r="I348" s="104"/>
    </row>
    <row r="349" spans="1:9" x14ac:dyDescent="0.15">
      <c r="A349" s="104"/>
      <c r="B349" s="104"/>
      <c r="C349" s="104"/>
      <c r="D349" s="104"/>
      <c r="E349" s="104"/>
      <c r="F349" s="104"/>
      <c r="G349" s="104"/>
      <c r="H349" s="104"/>
      <c r="I349" s="104"/>
    </row>
    <row r="350" spans="1:9" x14ac:dyDescent="0.15">
      <c r="A350" s="104"/>
      <c r="B350" s="104"/>
      <c r="C350" s="104"/>
      <c r="D350" s="104"/>
      <c r="E350" s="104"/>
      <c r="F350" s="104"/>
      <c r="G350" s="104"/>
      <c r="H350" s="104"/>
      <c r="I350" s="104"/>
    </row>
    <row r="351" spans="1:9" x14ac:dyDescent="0.15">
      <c r="A351" s="104"/>
      <c r="B351" s="104"/>
      <c r="C351" s="104"/>
      <c r="D351" s="104"/>
      <c r="E351" s="104"/>
      <c r="F351" s="104"/>
      <c r="G351" s="104"/>
      <c r="H351" s="104"/>
      <c r="I351" s="104"/>
    </row>
    <row r="352" spans="1:9" x14ac:dyDescent="0.15">
      <c r="A352" s="104"/>
      <c r="B352" s="104"/>
      <c r="C352" s="104"/>
      <c r="D352" s="104"/>
      <c r="E352" s="104"/>
      <c r="F352" s="104"/>
      <c r="G352" s="104"/>
      <c r="H352" s="104"/>
      <c r="I352" s="104"/>
    </row>
    <row r="353" spans="1:9" x14ac:dyDescent="0.15">
      <c r="A353" s="104"/>
      <c r="B353" s="104"/>
      <c r="C353" s="104"/>
      <c r="D353" s="104"/>
      <c r="E353" s="104"/>
      <c r="F353" s="104"/>
      <c r="G353" s="104"/>
      <c r="H353" s="104"/>
      <c r="I353" s="104"/>
    </row>
    <row r="354" spans="1:9" x14ac:dyDescent="0.15">
      <c r="A354" s="104"/>
      <c r="B354" s="104"/>
      <c r="C354" s="104"/>
      <c r="D354" s="104"/>
      <c r="E354" s="104"/>
      <c r="F354" s="104"/>
      <c r="G354" s="104"/>
      <c r="H354" s="104"/>
      <c r="I354" s="104"/>
    </row>
    <row r="355" spans="1:9" x14ac:dyDescent="0.15">
      <c r="A355" s="104"/>
      <c r="B355" s="104"/>
      <c r="C355" s="104"/>
      <c r="D355" s="104"/>
      <c r="E355" s="104"/>
      <c r="F355" s="104"/>
      <c r="G355" s="104"/>
      <c r="H355" s="104"/>
      <c r="I355" s="104"/>
    </row>
    <row r="356" spans="1:9" x14ac:dyDescent="0.15">
      <c r="A356" s="104"/>
      <c r="B356" s="104"/>
      <c r="C356" s="104"/>
      <c r="D356" s="104"/>
      <c r="E356" s="104"/>
      <c r="F356" s="104"/>
      <c r="G356" s="104"/>
      <c r="H356" s="104"/>
      <c r="I356" s="104"/>
    </row>
    <row r="357" spans="1:9" x14ac:dyDescent="0.15">
      <c r="A357" s="104"/>
      <c r="B357" s="104"/>
      <c r="C357" s="104"/>
      <c r="D357" s="104"/>
      <c r="E357" s="104"/>
      <c r="F357" s="104"/>
      <c r="G357" s="104"/>
      <c r="H357" s="104"/>
      <c r="I357" s="104"/>
    </row>
    <row r="358" spans="1:9" x14ac:dyDescent="0.15">
      <c r="A358" s="104"/>
      <c r="B358" s="104"/>
      <c r="C358" s="104"/>
      <c r="D358" s="104"/>
      <c r="E358" s="104"/>
      <c r="F358" s="104"/>
      <c r="G358" s="104"/>
      <c r="H358" s="104"/>
      <c r="I358" s="104"/>
    </row>
    <row r="359" spans="1:9" x14ac:dyDescent="0.15">
      <c r="A359" s="104"/>
      <c r="B359" s="104"/>
      <c r="C359" s="104"/>
      <c r="D359" s="104"/>
      <c r="E359" s="104"/>
      <c r="F359" s="104"/>
      <c r="G359" s="104"/>
      <c r="H359" s="104"/>
      <c r="I359" s="104"/>
    </row>
    <row r="360" spans="1:9" x14ac:dyDescent="0.15">
      <c r="A360" s="104"/>
      <c r="B360" s="104"/>
      <c r="C360" s="104"/>
      <c r="D360" s="104"/>
      <c r="E360" s="104"/>
      <c r="F360" s="104"/>
      <c r="G360" s="104"/>
      <c r="H360" s="104"/>
      <c r="I360" s="104"/>
    </row>
    <row r="361" spans="1:9" x14ac:dyDescent="0.15">
      <c r="A361" s="104"/>
      <c r="B361" s="104"/>
      <c r="C361" s="104"/>
      <c r="D361" s="104"/>
      <c r="E361" s="104"/>
      <c r="F361" s="104"/>
      <c r="G361" s="104"/>
      <c r="H361" s="104"/>
      <c r="I361" s="104"/>
    </row>
    <row r="362" spans="1:9" x14ac:dyDescent="0.15">
      <c r="A362" s="104"/>
      <c r="B362" s="104"/>
      <c r="C362" s="104"/>
      <c r="D362" s="104"/>
      <c r="E362" s="104"/>
      <c r="F362" s="104"/>
      <c r="G362" s="104"/>
      <c r="H362" s="104"/>
      <c r="I362" s="104"/>
    </row>
    <row r="363" spans="1:9" x14ac:dyDescent="0.15">
      <c r="A363" s="104"/>
      <c r="B363" s="104"/>
      <c r="C363" s="104"/>
      <c r="D363" s="104"/>
      <c r="E363" s="104"/>
      <c r="F363" s="104"/>
      <c r="G363" s="104"/>
      <c r="H363" s="104"/>
      <c r="I363" s="104"/>
    </row>
    <row r="364" spans="1:9" x14ac:dyDescent="0.15">
      <c r="A364" s="104"/>
      <c r="B364" s="104"/>
      <c r="C364" s="104"/>
      <c r="D364" s="104"/>
      <c r="E364" s="104"/>
      <c r="F364" s="104"/>
      <c r="G364" s="104"/>
      <c r="H364" s="104"/>
      <c r="I364" s="104"/>
    </row>
    <row r="365" spans="1:9" x14ac:dyDescent="0.15">
      <c r="A365" s="104"/>
      <c r="B365" s="104"/>
      <c r="C365" s="104"/>
      <c r="D365" s="104"/>
      <c r="E365" s="104"/>
      <c r="F365" s="104"/>
      <c r="G365" s="104"/>
      <c r="H365" s="104"/>
      <c r="I365" s="104"/>
    </row>
    <row r="366" spans="1:9" x14ac:dyDescent="0.15">
      <c r="A366" s="104"/>
      <c r="B366" s="104"/>
      <c r="C366" s="104"/>
      <c r="D366" s="104"/>
      <c r="E366" s="104"/>
      <c r="F366" s="104"/>
      <c r="G366" s="104"/>
      <c r="H366" s="104"/>
      <c r="I366" s="104"/>
    </row>
    <row r="367" spans="1:9" x14ac:dyDescent="0.15">
      <c r="A367" s="104"/>
      <c r="B367" s="104"/>
      <c r="C367" s="104"/>
      <c r="D367" s="104"/>
      <c r="E367" s="104"/>
      <c r="F367" s="104"/>
      <c r="G367" s="104"/>
      <c r="H367" s="104"/>
      <c r="I367" s="104"/>
    </row>
    <row r="368" spans="1:9" x14ac:dyDescent="0.15">
      <c r="A368" s="104"/>
      <c r="B368" s="104"/>
      <c r="C368" s="104"/>
      <c r="D368" s="104"/>
      <c r="E368" s="104"/>
      <c r="F368" s="104"/>
      <c r="G368" s="104"/>
      <c r="H368" s="104"/>
      <c r="I368" s="104"/>
    </row>
    <row r="369" spans="1:9" x14ac:dyDescent="0.15">
      <c r="A369" s="104"/>
      <c r="B369" s="104"/>
      <c r="C369" s="104"/>
      <c r="D369" s="104"/>
      <c r="E369" s="104"/>
      <c r="F369" s="104"/>
      <c r="G369" s="104"/>
      <c r="H369" s="104"/>
      <c r="I369" s="104"/>
    </row>
    <row r="370" spans="1:9" x14ac:dyDescent="0.15">
      <c r="A370" s="104"/>
      <c r="B370" s="104"/>
      <c r="C370" s="104"/>
      <c r="D370" s="104"/>
      <c r="E370" s="104"/>
      <c r="F370" s="104"/>
      <c r="G370" s="104"/>
      <c r="H370" s="104"/>
      <c r="I370" s="104"/>
    </row>
    <row r="371" spans="1:9" x14ac:dyDescent="0.15">
      <c r="A371" s="104"/>
      <c r="B371" s="104"/>
      <c r="C371" s="104"/>
      <c r="D371" s="104"/>
      <c r="E371" s="104"/>
      <c r="F371" s="104"/>
      <c r="G371" s="104"/>
      <c r="H371" s="104"/>
      <c r="I371" s="104"/>
    </row>
    <row r="372" spans="1:9" x14ac:dyDescent="0.15">
      <c r="A372" s="104"/>
      <c r="B372" s="104"/>
      <c r="C372" s="104"/>
      <c r="D372" s="104"/>
      <c r="E372" s="104"/>
      <c r="F372" s="104"/>
      <c r="G372" s="104"/>
      <c r="H372" s="104"/>
      <c r="I372" s="104"/>
    </row>
    <row r="373" spans="1:9" x14ac:dyDescent="0.15">
      <c r="A373" s="104"/>
      <c r="B373" s="104"/>
      <c r="C373" s="104"/>
      <c r="D373" s="104"/>
      <c r="E373" s="104"/>
      <c r="F373" s="104"/>
      <c r="G373" s="104"/>
      <c r="H373" s="104"/>
      <c r="I373" s="104"/>
    </row>
    <row r="374" spans="1:9" x14ac:dyDescent="0.15">
      <c r="A374" s="104"/>
      <c r="B374" s="104"/>
      <c r="C374" s="104"/>
      <c r="D374" s="104"/>
      <c r="E374" s="104"/>
      <c r="F374" s="104"/>
      <c r="G374" s="104"/>
      <c r="H374" s="104"/>
      <c r="I374" s="104"/>
    </row>
  </sheetData>
  <sheetProtection selectLockedCells="1" selectUnlockedCells="1"/>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265"/>
  <sheetViews>
    <sheetView zoomScaleNormal="100" workbookViewId="0">
      <selection activeCell="L279" sqref="L279"/>
    </sheetView>
  </sheetViews>
  <sheetFormatPr defaultRowHeight="13.5" outlineLevelCol="1" x14ac:dyDescent="0.15"/>
  <cols>
    <col min="1" max="1" width="5.25" bestFit="1" customWidth="1"/>
    <col min="2" max="2" width="4.125" customWidth="1" outlineLevel="1"/>
    <col min="3" max="3" width="3.375" bestFit="1" customWidth="1"/>
    <col min="4" max="4" width="3.5" bestFit="1" customWidth="1"/>
    <col min="5" max="5" width="7.125" bestFit="1" customWidth="1"/>
    <col min="8" max="8" width="9" customWidth="1" outlineLevel="1"/>
    <col min="9" max="9" width="35.375" bestFit="1" customWidth="1"/>
    <col min="10" max="10" width="9" customWidth="1" outlineLevel="1"/>
    <col min="18" max="20" width="9" customWidth="1" outlineLevel="1"/>
    <col min="22" max="23" width="9" customWidth="1" outlineLevel="1"/>
  </cols>
  <sheetData>
    <row r="1" spans="1:23" ht="18.75" x14ac:dyDescent="0.15">
      <c r="A1" s="250" t="s">
        <v>345</v>
      </c>
    </row>
    <row r="2" spans="1:23" x14ac:dyDescent="0.15">
      <c r="A2" t="s">
        <v>342</v>
      </c>
    </row>
    <row r="3" spans="1:23" x14ac:dyDescent="0.15">
      <c r="A3" t="s">
        <v>346</v>
      </c>
    </row>
    <row r="4" spans="1:23" x14ac:dyDescent="0.15">
      <c r="A4" t="s">
        <v>343</v>
      </c>
    </row>
    <row r="5" spans="1:23" x14ac:dyDescent="0.15">
      <c r="A5" t="s">
        <v>344</v>
      </c>
    </row>
    <row r="6" spans="1:23" ht="14.25" thickBot="1" x14ac:dyDescent="0.2"/>
    <row r="7" spans="1:23" ht="14.25" customHeight="1" x14ac:dyDescent="0.15">
      <c r="A7" s="315" t="s">
        <v>145</v>
      </c>
      <c r="B7" s="322" t="s">
        <v>0</v>
      </c>
      <c r="C7" s="235" t="s">
        <v>2</v>
      </c>
      <c r="D7" s="236"/>
      <c r="E7" s="237"/>
      <c r="F7" s="240"/>
      <c r="G7" s="240"/>
      <c r="H7" s="241"/>
      <c r="I7" s="242"/>
      <c r="J7" s="243"/>
      <c r="K7" s="238" t="s">
        <v>8</v>
      </c>
      <c r="L7" s="239"/>
      <c r="M7" s="235" t="s">
        <v>134</v>
      </c>
      <c r="N7" s="236"/>
      <c r="O7" s="237"/>
      <c r="P7" s="235" t="s">
        <v>17</v>
      </c>
      <c r="Q7" s="236"/>
      <c r="R7" s="237"/>
      <c r="S7" s="247" t="s">
        <v>21</v>
      </c>
      <c r="T7" s="248"/>
      <c r="U7" s="13" t="s">
        <v>22</v>
      </c>
      <c r="V7" s="12"/>
      <c r="W7" s="324" t="s">
        <v>20</v>
      </c>
    </row>
    <row r="8" spans="1:23" ht="15.75" customHeight="1" thickBot="1" x14ac:dyDescent="0.2">
      <c r="A8" s="316"/>
      <c r="B8" s="323"/>
      <c r="C8" s="233" t="s">
        <v>3</v>
      </c>
      <c r="D8" s="233" t="s">
        <v>4</v>
      </c>
      <c r="E8" s="233" t="s">
        <v>7</v>
      </c>
      <c r="F8" s="244" t="s">
        <v>135</v>
      </c>
      <c r="G8" s="244" t="s">
        <v>5</v>
      </c>
      <c r="H8" s="245" t="s">
        <v>6</v>
      </c>
      <c r="I8" s="246" t="s">
        <v>1</v>
      </c>
      <c r="J8" s="249" t="s">
        <v>41</v>
      </c>
      <c r="K8" s="231"/>
      <c r="L8" s="233" t="s">
        <v>20</v>
      </c>
      <c r="M8" s="233" t="s">
        <v>9</v>
      </c>
      <c r="N8" s="233" t="s">
        <v>10</v>
      </c>
      <c r="O8" s="233" t="s">
        <v>20</v>
      </c>
      <c r="P8" s="233" t="s">
        <v>18</v>
      </c>
      <c r="Q8" s="233" t="s">
        <v>19</v>
      </c>
      <c r="R8" s="234" t="s">
        <v>20</v>
      </c>
      <c r="S8" s="7"/>
      <c r="T8" s="234" t="s">
        <v>20</v>
      </c>
      <c r="U8" s="14"/>
      <c r="V8" s="232" t="s">
        <v>20</v>
      </c>
      <c r="W8" s="325"/>
    </row>
    <row r="9" spans="1:23" ht="14.25" thickTop="1" x14ac:dyDescent="0.15">
      <c r="A9" s="8">
        <v>1</v>
      </c>
      <c r="B9" s="5">
        <v>1</v>
      </c>
      <c r="C9" s="207"/>
      <c r="D9" s="6"/>
      <c r="E9" s="262"/>
      <c r="F9" s="126"/>
      <c r="G9" s="126"/>
      <c r="H9" s="126"/>
      <c r="I9" s="126"/>
      <c r="J9" s="16"/>
      <c r="K9" s="16"/>
      <c r="L9" s="16"/>
      <c r="M9" s="16"/>
      <c r="N9" s="16"/>
      <c r="O9" s="16"/>
      <c r="P9" s="16"/>
      <c r="Q9" s="16"/>
      <c r="R9" s="16"/>
      <c r="S9" s="6"/>
      <c r="T9" s="16"/>
      <c r="U9" s="128"/>
      <c r="V9" s="202"/>
      <c r="W9" s="203"/>
    </row>
    <row r="10" spans="1:23" x14ac:dyDescent="0.15">
      <c r="A10" s="8">
        <v>2</v>
      </c>
      <c r="B10" s="5">
        <v>2</v>
      </c>
      <c r="C10" s="3"/>
      <c r="D10" s="3"/>
      <c r="E10" s="263"/>
      <c r="F10" s="126"/>
      <c r="G10" s="126"/>
      <c r="H10" s="126"/>
      <c r="I10" s="127"/>
      <c r="J10" s="15"/>
      <c r="K10" s="15"/>
      <c r="L10" s="15"/>
      <c r="M10" s="15"/>
      <c r="N10" s="15"/>
      <c r="O10" s="15"/>
      <c r="P10" s="15"/>
      <c r="Q10" s="15"/>
      <c r="R10" s="15"/>
      <c r="S10" s="15"/>
      <c r="T10" s="15"/>
      <c r="U10" s="129"/>
      <c r="V10" s="204"/>
      <c r="W10" s="204"/>
    </row>
    <row r="11" spans="1:23" x14ac:dyDescent="0.15">
      <c r="A11" s="8">
        <v>3</v>
      </c>
      <c r="B11" s="5">
        <v>3</v>
      </c>
      <c r="C11" s="3"/>
      <c r="D11" s="3"/>
      <c r="E11" s="263"/>
      <c r="F11" s="127"/>
      <c r="G11" s="126"/>
      <c r="H11" s="126"/>
      <c r="I11" s="127"/>
      <c r="J11" s="15"/>
      <c r="K11" s="15"/>
      <c r="L11" s="15"/>
      <c r="M11" s="15"/>
      <c r="N11" s="15"/>
      <c r="O11" s="15"/>
      <c r="P11" s="15"/>
      <c r="Q11" s="15"/>
      <c r="R11" s="15"/>
      <c r="S11" s="15"/>
      <c r="T11" s="15"/>
      <c r="U11" s="129"/>
      <c r="V11" s="204"/>
      <c r="W11" s="204"/>
    </row>
    <row r="12" spans="1:23" x14ac:dyDescent="0.15">
      <c r="A12" s="8">
        <v>4</v>
      </c>
      <c r="B12" s="5">
        <v>4</v>
      </c>
      <c r="C12" s="3"/>
      <c r="D12" s="3"/>
      <c r="E12" s="263"/>
      <c r="F12" s="127"/>
      <c r="G12" s="126"/>
      <c r="H12" s="126"/>
      <c r="I12" s="127"/>
      <c r="J12" s="15"/>
      <c r="K12" s="15"/>
      <c r="L12" s="15"/>
      <c r="M12" s="15"/>
      <c r="N12" s="15"/>
      <c r="O12" s="15"/>
      <c r="P12" s="15"/>
      <c r="Q12" s="15"/>
      <c r="R12" s="15"/>
      <c r="S12" s="15"/>
      <c r="T12" s="15"/>
      <c r="U12" s="129"/>
      <c r="V12" s="204"/>
      <c r="W12" s="204"/>
    </row>
    <row r="13" spans="1:23" x14ac:dyDescent="0.15">
      <c r="A13" s="8">
        <v>5</v>
      </c>
      <c r="B13" s="5">
        <v>5</v>
      </c>
      <c r="C13" s="3"/>
      <c r="D13" s="3"/>
      <c r="E13" s="263"/>
      <c r="F13" s="127"/>
      <c r="G13" s="127"/>
      <c r="H13" s="126"/>
      <c r="I13" s="127"/>
      <c r="J13" s="15"/>
      <c r="K13" s="15"/>
      <c r="L13" s="15"/>
      <c r="M13" s="15"/>
      <c r="N13" s="15"/>
      <c r="O13" s="15"/>
      <c r="P13" s="15"/>
      <c r="Q13" s="15"/>
      <c r="R13" s="15"/>
      <c r="S13" s="15"/>
      <c r="T13" s="15"/>
      <c r="U13" s="129"/>
      <c r="V13" s="204"/>
      <c r="W13" s="204"/>
    </row>
    <row r="14" spans="1:23" x14ac:dyDescent="0.15">
      <c r="A14" s="8">
        <v>6</v>
      </c>
      <c r="B14" s="5">
        <v>6</v>
      </c>
      <c r="C14" s="3"/>
      <c r="D14" s="3"/>
      <c r="E14" s="263"/>
      <c r="F14" s="127"/>
      <c r="G14" s="127"/>
      <c r="H14" s="126"/>
      <c r="I14" s="127"/>
      <c r="J14" s="15"/>
      <c r="K14" s="15"/>
      <c r="L14" s="15"/>
      <c r="M14" s="15"/>
      <c r="N14" s="15"/>
      <c r="O14" s="15"/>
      <c r="P14" s="15"/>
      <c r="Q14" s="15"/>
      <c r="R14" s="15"/>
      <c r="S14" s="15"/>
      <c r="T14" s="15"/>
      <c r="U14" s="129"/>
      <c r="V14" s="204"/>
      <c r="W14" s="204"/>
    </row>
    <row r="15" spans="1:23" x14ac:dyDescent="0.15">
      <c r="A15" s="8">
        <v>7</v>
      </c>
      <c r="B15" s="5">
        <v>7</v>
      </c>
      <c r="C15" s="3"/>
      <c r="D15" s="3"/>
      <c r="E15" s="263"/>
      <c r="F15" s="127"/>
      <c r="G15" s="127"/>
      <c r="H15" s="126"/>
      <c r="I15" s="127"/>
      <c r="J15" s="15"/>
      <c r="K15" s="15"/>
      <c r="L15" s="15"/>
      <c r="M15" s="15"/>
      <c r="N15" s="15"/>
      <c r="O15" s="15"/>
      <c r="P15" s="15"/>
      <c r="Q15" s="15"/>
      <c r="R15" s="15"/>
      <c r="S15" s="15"/>
      <c r="T15" s="15"/>
      <c r="U15" s="129"/>
      <c r="V15" s="204"/>
      <c r="W15" s="204"/>
    </row>
    <row r="16" spans="1:23" x14ac:dyDescent="0.15">
      <c r="A16" s="8">
        <v>8</v>
      </c>
      <c r="B16" s="5">
        <v>8</v>
      </c>
      <c r="C16" s="3"/>
      <c r="D16" s="3"/>
      <c r="E16" s="263"/>
      <c r="F16" s="127"/>
      <c r="G16" s="127"/>
      <c r="H16" s="126"/>
      <c r="I16" s="127"/>
      <c r="J16" s="15"/>
      <c r="K16" s="15"/>
      <c r="L16" s="15"/>
      <c r="M16" s="15"/>
      <c r="N16" s="15"/>
      <c r="O16" s="15"/>
      <c r="P16" s="15"/>
      <c r="Q16" s="15"/>
      <c r="R16" s="15"/>
      <c r="S16" s="15"/>
      <c r="T16" s="15"/>
      <c r="U16" s="129"/>
      <c r="V16" s="204"/>
      <c r="W16" s="204"/>
    </row>
    <row r="17" spans="1:23" x14ac:dyDescent="0.15">
      <c r="A17" s="8">
        <v>9</v>
      </c>
      <c r="B17" s="5">
        <v>9</v>
      </c>
      <c r="C17" s="3"/>
      <c r="D17" s="3"/>
      <c r="E17" s="263"/>
      <c r="F17" s="127"/>
      <c r="G17" s="127"/>
      <c r="H17" s="126"/>
      <c r="I17" s="127"/>
      <c r="J17" s="15"/>
      <c r="K17" s="15"/>
      <c r="L17" s="15"/>
      <c r="M17" s="15"/>
      <c r="N17" s="15"/>
      <c r="O17" s="15"/>
      <c r="P17" s="15"/>
      <c r="Q17" s="15"/>
      <c r="R17" s="15"/>
      <c r="S17" s="15"/>
      <c r="T17" s="15"/>
      <c r="U17" s="129"/>
      <c r="V17" s="204"/>
      <c r="W17" s="204"/>
    </row>
    <row r="18" spans="1:23" x14ac:dyDescent="0.15">
      <c r="A18" s="8">
        <v>10</v>
      </c>
      <c r="B18" s="5">
        <v>10</v>
      </c>
      <c r="C18" s="3"/>
      <c r="D18" s="3"/>
      <c r="E18" s="263"/>
      <c r="F18" s="127"/>
      <c r="G18" s="127"/>
      <c r="H18" s="126"/>
      <c r="I18" s="127"/>
      <c r="J18" s="15"/>
      <c r="K18" s="15"/>
      <c r="L18" s="15"/>
      <c r="M18" s="15"/>
      <c r="N18" s="15"/>
      <c r="O18" s="15"/>
      <c r="P18" s="15"/>
      <c r="Q18" s="15"/>
      <c r="R18" s="15"/>
      <c r="S18" s="15"/>
      <c r="T18" s="15"/>
      <c r="U18" s="129"/>
      <c r="V18" s="204"/>
      <c r="W18" s="204"/>
    </row>
    <row r="19" spans="1:23" x14ac:dyDescent="0.15">
      <c r="A19" s="8">
        <v>11</v>
      </c>
      <c r="B19" s="5">
        <v>11</v>
      </c>
      <c r="C19" s="3"/>
      <c r="D19" s="3"/>
      <c r="E19" s="263"/>
      <c r="F19" s="127"/>
      <c r="G19" s="127"/>
      <c r="H19" s="126"/>
      <c r="I19" s="127"/>
      <c r="J19" s="15"/>
      <c r="K19" s="15"/>
      <c r="L19" s="15"/>
      <c r="M19" s="15"/>
      <c r="N19" s="15"/>
      <c r="O19" s="15"/>
      <c r="P19" s="15"/>
      <c r="Q19" s="15"/>
      <c r="R19" s="15"/>
      <c r="S19" s="15"/>
      <c r="T19" s="15"/>
      <c r="U19" s="129"/>
      <c r="V19" s="204"/>
      <c r="W19" s="204"/>
    </row>
    <row r="20" spans="1:23" x14ac:dyDescent="0.15">
      <c r="A20" s="8">
        <v>12</v>
      </c>
      <c r="B20" s="5">
        <v>12</v>
      </c>
      <c r="C20" s="3"/>
      <c r="D20" s="3"/>
      <c r="E20" s="263"/>
      <c r="F20" s="127"/>
      <c r="G20" s="127"/>
      <c r="H20" s="126"/>
      <c r="I20" s="127"/>
      <c r="J20" s="15"/>
      <c r="K20" s="15"/>
      <c r="L20" s="15"/>
      <c r="M20" s="15"/>
      <c r="N20" s="15"/>
      <c r="O20" s="15"/>
      <c r="P20" s="15"/>
      <c r="Q20" s="15"/>
      <c r="R20" s="15"/>
      <c r="S20" s="15"/>
      <c r="T20" s="15"/>
      <c r="U20" s="129"/>
      <c r="V20" s="204"/>
      <c r="W20" s="204"/>
    </row>
    <row r="21" spans="1:23" x14ac:dyDescent="0.15">
      <c r="A21" s="8">
        <v>13</v>
      </c>
      <c r="B21" s="5">
        <v>13</v>
      </c>
      <c r="C21" s="3"/>
      <c r="D21" s="3"/>
      <c r="E21" s="263"/>
      <c r="F21" s="127"/>
      <c r="G21" s="127"/>
      <c r="H21" s="126"/>
      <c r="I21" s="127"/>
      <c r="J21" s="15"/>
      <c r="K21" s="15"/>
      <c r="L21" s="15"/>
      <c r="M21" s="15"/>
      <c r="N21" s="15"/>
      <c r="O21" s="15"/>
      <c r="P21" s="15"/>
      <c r="Q21" s="15"/>
      <c r="R21" s="15"/>
      <c r="S21" s="15"/>
      <c r="T21" s="15"/>
      <c r="U21" s="129"/>
      <c r="V21" s="204"/>
      <c r="W21" s="204"/>
    </row>
    <row r="22" spans="1:23" x14ac:dyDescent="0.15">
      <c r="A22" s="8">
        <v>14</v>
      </c>
      <c r="B22" s="5">
        <v>14</v>
      </c>
      <c r="C22" s="3"/>
      <c r="D22" s="3"/>
      <c r="E22" s="263"/>
      <c r="F22" s="127"/>
      <c r="G22" s="127"/>
      <c r="H22" s="126"/>
      <c r="I22" s="127"/>
      <c r="J22" s="15"/>
      <c r="K22" s="15"/>
      <c r="L22" s="15"/>
      <c r="M22" s="15"/>
      <c r="N22" s="15"/>
      <c r="O22" s="15"/>
      <c r="P22" s="15"/>
      <c r="Q22" s="15"/>
      <c r="R22" s="15"/>
      <c r="S22" s="15"/>
      <c r="T22" s="15"/>
      <c r="U22" s="129"/>
      <c r="V22" s="204"/>
      <c r="W22" s="204"/>
    </row>
    <row r="23" spans="1:23" x14ac:dyDescent="0.15">
      <c r="A23" s="8">
        <v>15</v>
      </c>
      <c r="B23" s="5">
        <v>15</v>
      </c>
      <c r="C23" s="3"/>
      <c r="D23" s="3"/>
      <c r="E23" s="263"/>
      <c r="F23" s="127"/>
      <c r="G23" s="127"/>
      <c r="H23" s="126"/>
      <c r="I23" s="127"/>
      <c r="J23" s="15"/>
      <c r="K23" s="15"/>
      <c r="L23" s="15"/>
      <c r="M23" s="15"/>
      <c r="N23" s="15"/>
      <c r="O23" s="15"/>
      <c r="P23" s="15"/>
      <c r="Q23" s="15"/>
      <c r="R23" s="15"/>
      <c r="S23" s="15"/>
      <c r="T23" s="15"/>
      <c r="U23" s="129"/>
      <c r="V23" s="204"/>
      <c r="W23" s="204"/>
    </row>
    <row r="24" spans="1:23" x14ac:dyDescent="0.15">
      <c r="A24" s="8">
        <v>16</v>
      </c>
      <c r="B24" s="5">
        <v>16</v>
      </c>
      <c r="C24" s="3"/>
      <c r="D24" s="3"/>
      <c r="E24" s="263"/>
      <c r="F24" s="127"/>
      <c r="G24" s="127"/>
      <c r="H24" s="126"/>
      <c r="I24" s="127"/>
      <c r="J24" s="15"/>
      <c r="K24" s="15"/>
      <c r="L24" s="15"/>
      <c r="M24" s="15"/>
      <c r="N24" s="15"/>
      <c r="O24" s="15"/>
      <c r="P24" s="15"/>
      <c r="Q24" s="15"/>
      <c r="R24" s="15"/>
      <c r="S24" s="15"/>
      <c r="T24" s="15"/>
      <c r="U24" s="129"/>
      <c r="V24" s="204"/>
      <c r="W24" s="204"/>
    </row>
    <row r="25" spans="1:23" x14ac:dyDescent="0.15">
      <c r="A25" s="8">
        <v>17</v>
      </c>
      <c r="B25" s="5">
        <v>17</v>
      </c>
      <c r="C25" s="3"/>
      <c r="D25" s="3"/>
      <c r="E25" s="263"/>
      <c r="F25" s="127"/>
      <c r="G25" s="127"/>
      <c r="H25" s="126"/>
      <c r="I25" s="127"/>
      <c r="J25" s="15"/>
      <c r="K25" s="15"/>
      <c r="L25" s="15"/>
      <c r="M25" s="15"/>
      <c r="N25" s="15"/>
      <c r="O25" s="15"/>
      <c r="P25" s="15"/>
      <c r="Q25" s="15"/>
      <c r="R25" s="15"/>
      <c r="S25" s="15"/>
      <c r="T25" s="15"/>
      <c r="U25" s="129"/>
      <c r="V25" s="204"/>
      <c r="W25" s="204"/>
    </row>
    <row r="26" spans="1:23" x14ac:dyDescent="0.15">
      <c r="A26" s="8">
        <v>18</v>
      </c>
      <c r="B26" s="5">
        <v>18</v>
      </c>
      <c r="C26" s="3"/>
      <c r="D26" s="3"/>
      <c r="E26" s="263"/>
      <c r="F26" s="127"/>
      <c r="G26" s="127"/>
      <c r="H26" s="126"/>
      <c r="I26" s="127"/>
      <c r="J26" s="15"/>
      <c r="K26" s="15"/>
      <c r="L26" s="15"/>
      <c r="M26" s="15"/>
      <c r="N26" s="15"/>
      <c r="O26" s="15"/>
      <c r="P26" s="15"/>
      <c r="Q26" s="15"/>
      <c r="R26" s="15"/>
      <c r="S26" s="15"/>
      <c r="T26" s="15"/>
      <c r="U26" s="129"/>
      <c r="V26" s="204"/>
      <c r="W26" s="204"/>
    </row>
    <row r="27" spans="1:23" x14ac:dyDescent="0.15">
      <c r="A27" s="8">
        <v>19</v>
      </c>
      <c r="B27" s="5">
        <v>19</v>
      </c>
      <c r="C27" s="3"/>
      <c r="D27" s="3"/>
      <c r="E27" s="263"/>
      <c r="F27" s="127"/>
      <c r="G27" s="127"/>
      <c r="H27" s="126"/>
      <c r="I27" s="127"/>
      <c r="J27" s="15"/>
      <c r="K27" s="15"/>
      <c r="L27" s="15"/>
      <c r="M27" s="15"/>
      <c r="N27" s="15"/>
      <c r="O27" s="15"/>
      <c r="P27" s="15"/>
      <c r="Q27" s="15"/>
      <c r="R27" s="15"/>
      <c r="S27" s="15"/>
      <c r="T27" s="15"/>
      <c r="U27" s="129"/>
      <c r="V27" s="204"/>
      <c r="W27" s="204"/>
    </row>
    <row r="28" spans="1:23" x14ac:dyDescent="0.15">
      <c r="A28" s="8">
        <v>20</v>
      </c>
      <c r="B28" s="5">
        <v>20</v>
      </c>
      <c r="C28" s="3"/>
      <c r="D28" s="3"/>
      <c r="E28" s="263"/>
      <c r="F28" s="127"/>
      <c r="G28" s="127"/>
      <c r="H28" s="126"/>
      <c r="I28" s="127"/>
      <c r="J28" s="15"/>
      <c r="K28" s="15"/>
      <c r="L28" s="15"/>
      <c r="M28" s="15"/>
      <c r="N28" s="15"/>
      <c r="O28" s="15"/>
      <c r="P28" s="15"/>
      <c r="Q28" s="15"/>
      <c r="R28" s="15"/>
      <c r="S28" s="15"/>
      <c r="T28" s="15"/>
      <c r="U28" s="129"/>
      <c r="V28" s="204"/>
      <c r="W28" s="204"/>
    </row>
    <row r="29" spans="1:23" x14ac:dyDescent="0.15">
      <c r="A29" s="8">
        <v>21</v>
      </c>
      <c r="B29" s="5">
        <v>21</v>
      </c>
      <c r="C29" s="3"/>
      <c r="D29" s="3"/>
      <c r="E29" s="263"/>
      <c r="F29" s="127"/>
      <c r="G29" s="127"/>
      <c r="H29" s="126"/>
      <c r="I29" s="127"/>
      <c r="J29" s="15"/>
      <c r="K29" s="15"/>
      <c r="L29" s="15"/>
      <c r="M29" s="15"/>
      <c r="N29" s="15"/>
      <c r="O29" s="15"/>
      <c r="P29" s="15"/>
      <c r="Q29" s="15"/>
      <c r="R29" s="15"/>
      <c r="S29" s="15"/>
      <c r="T29" s="15"/>
      <c r="U29" s="129"/>
      <c r="V29" s="204"/>
      <c r="W29" s="204"/>
    </row>
    <row r="30" spans="1:23" x14ac:dyDescent="0.15">
      <c r="A30" s="8">
        <v>22</v>
      </c>
      <c r="B30" s="5">
        <v>22</v>
      </c>
      <c r="C30" s="206"/>
      <c r="D30" s="3"/>
      <c r="E30" s="263"/>
      <c r="F30" s="127"/>
      <c r="G30" s="127"/>
      <c r="H30" s="126"/>
      <c r="I30" s="127"/>
      <c r="J30" s="15"/>
      <c r="K30" s="15"/>
      <c r="L30" s="15"/>
      <c r="M30" s="15"/>
      <c r="N30" s="15"/>
      <c r="O30" s="15"/>
      <c r="P30" s="15"/>
      <c r="Q30" s="15"/>
      <c r="R30" s="15"/>
      <c r="S30" s="15"/>
      <c r="T30" s="15"/>
      <c r="U30" s="129"/>
      <c r="V30" s="204"/>
      <c r="W30" s="204"/>
    </row>
    <row r="31" spans="1:23" x14ac:dyDescent="0.15">
      <c r="A31" s="8">
        <v>23</v>
      </c>
      <c r="B31" s="5">
        <v>23</v>
      </c>
      <c r="C31" s="3"/>
      <c r="D31" s="3"/>
      <c r="E31" s="263"/>
      <c r="F31" s="127"/>
      <c r="G31" s="127"/>
      <c r="H31" s="126"/>
      <c r="I31" s="127"/>
      <c r="J31" s="15"/>
      <c r="K31" s="15"/>
      <c r="L31" s="15"/>
      <c r="M31" s="15"/>
      <c r="N31" s="15"/>
      <c r="O31" s="15"/>
      <c r="P31" s="15"/>
      <c r="Q31" s="15"/>
      <c r="R31" s="15"/>
      <c r="S31" s="15"/>
      <c r="T31" s="15"/>
      <c r="U31" s="129"/>
      <c r="V31" s="204"/>
      <c r="W31" s="204"/>
    </row>
    <row r="32" spans="1:23" x14ac:dyDescent="0.15">
      <c r="A32" s="8">
        <v>24</v>
      </c>
      <c r="B32" s="5">
        <v>24</v>
      </c>
      <c r="C32" s="3"/>
      <c r="D32" s="3"/>
      <c r="E32" s="263"/>
      <c r="F32" s="127"/>
      <c r="G32" s="127"/>
      <c r="H32" s="126"/>
      <c r="I32" s="127"/>
      <c r="J32" s="15"/>
      <c r="K32" s="15"/>
      <c r="L32" s="15"/>
      <c r="M32" s="15"/>
      <c r="N32" s="15"/>
      <c r="O32" s="15"/>
      <c r="P32" s="15"/>
      <c r="Q32" s="15"/>
      <c r="R32" s="15"/>
      <c r="S32" s="15"/>
      <c r="T32" s="15"/>
      <c r="U32" s="129"/>
      <c r="V32" s="204"/>
      <c r="W32" s="204"/>
    </row>
    <row r="33" spans="1:23" x14ac:dyDescent="0.15">
      <c r="A33" s="8">
        <v>25</v>
      </c>
      <c r="B33" s="5">
        <v>25</v>
      </c>
      <c r="C33" s="3"/>
      <c r="D33" s="3"/>
      <c r="E33" s="263"/>
      <c r="F33" s="127"/>
      <c r="G33" s="127"/>
      <c r="H33" s="126"/>
      <c r="I33" s="127"/>
      <c r="J33" s="15"/>
      <c r="K33" s="15"/>
      <c r="L33" s="15"/>
      <c r="M33" s="15"/>
      <c r="N33" s="15"/>
      <c r="O33" s="15"/>
      <c r="P33" s="15"/>
      <c r="Q33" s="15"/>
      <c r="R33" s="15"/>
      <c r="S33" s="15"/>
      <c r="T33" s="15"/>
      <c r="U33" s="129"/>
      <c r="V33" s="204"/>
      <c r="W33" s="204"/>
    </row>
    <row r="34" spans="1:23" x14ac:dyDescent="0.15">
      <c r="A34" s="8">
        <v>26</v>
      </c>
      <c r="B34" s="5">
        <v>26</v>
      </c>
      <c r="C34" s="3"/>
      <c r="D34" s="3"/>
      <c r="E34" s="263"/>
      <c r="F34" s="127"/>
      <c r="G34" s="127"/>
      <c r="H34" s="126"/>
      <c r="I34" s="127"/>
      <c r="J34" s="15"/>
      <c r="K34" s="15"/>
      <c r="L34" s="15"/>
      <c r="M34" s="15"/>
      <c r="N34" s="15"/>
      <c r="O34" s="15"/>
      <c r="P34" s="15"/>
      <c r="Q34" s="15"/>
      <c r="R34" s="15"/>
      <c r="S34" s="15"/>
      <c r="T34" s="15"/>
      <c r="U34" s="129"/>
      <c r="V34" s="204"/>
      <c r="W34" s="204"/>
    </row>
    <row r="35" spans="1:23" x14ac:dyDescent="0.15">
      <c r="A35" s="8">
        <v>27</v>
      </c>
      <c r="B35" s="5">
        <v>27</v>
      </c>
      <c r="C35" s="3"/>
      <c r="D35" s="3"/>
      <c r="E35" s="263"/>
      <c r="F35" s="127"/>
      <c r="G35" s="127"/>
      <c r="H35" s="126"/>
      <c r="I35" s="127"/>
      <c r="J35" s="15"/>
      <c r="K35" s="15"/>
      <c r="L35" s="15"/>
      <c r="M35" s="15"/>
      <c r="N35" s="15"/>
      <c r="O35" s="15"/>
      <c r="P35" s="15"/>
      <c r="Q35" s="15"/>
      <c r="R35" s="15"/>
      <c r="S35" s="15"/>
      <c r="T35" s="15"/>
      <c r="U35" s="129"/>
      <c r="V35" s="204"/>
      <c r="W35" s="204"/>
    </row>
    <row r="36" spans="1:23" x14ac:dyDescent="0.15">
      <c r="A36" s="8">
        <v>28</v>
      </c>
      <c r="B36" s="5">
        <v>28</v>
      </c>
      <c r="C36" s="3"/>
      <c r="D36" s="3"/>
      <c r="E36" s="263"/>
      <c r="F36" s="127"/>
      <c r="G36" s="127"/>
      <c r="H36" s="126"/>
      <c r="I36" s="127"/>
      <c r="J36" s="15"/>
      <c r="K36" s="15"/>
      <c r="L36" s="15"/>
      <c r="M36" s="15"/>
      <c r="N36" s="15"/>
      <c r="O36" s="15"/>
      <c r="P36" s="15"/>
      <c r="Q36" s="15"/>
      <c r="R36" s="15"/>
      <c r="S36" s="15"/>
      <c r="T36" s="15"/>
      <c r="U36" s="129"/>
      <c r="V36" s="204"/>
      <c r="W36" s="204"/>
    </row>
    <row r="37" spans="1:23" x14ac:dyDescent="0.15">
      <c r="A37" s="8">
        <v>29</v>
      </c>
      <c r="B37" s="5">
        <v>29</v>
      </c>
      <c r="C37" s="3"/>
      <c r="D37" s="3"/>
      <c r="E37" s="263"/>
      <c r="F37" s="127"/>
      <c r="G37" s="127"/>
      <c r="H37" s="126"/>
      <c r="I37" s="127"/>
      <c r="J37" s="15"/>
      <c r="K37" s="15"/>
      <c r="L37" s="15"/>
      <c r="M37" s="15"/>
      <c r="N37" s="15"/>
      <c r="O37" s="15"/>
      <c r="P37" s="15"/>
      <c r="Q37" s="15"/>
      <c r="R37" s="15"/>
      <c r="S37" s="15"/>
      <c r="T37" s="15"/>
      <c r="U37" s="129"/>
      <c r="V37" s="204"/>
      <c r="W37" s="204"/>
    </row>
    <row r="38" spans="1:23" x14ac:dyDescent="0.15">
      <c r="A38" s="8">
        <v>30</v>
      </c>
      <c r="B38" s="5">
        <v>30</v>
      </c>
      <c r="C38" s="3"/>
      <c r="D38" s="3"/>
      <c r="E38" s="263"/>
      <c r="F38" s="127"/>
      <c r="G38" s="127"/>
      <c r="H38" s="126"/>
      <c r="I38" s="127"/>
      <c r="J38" s="15"/>
      <c r="K38" s="15"/>
      <c r="L38" s="15"/>
      <c r="M38" s="15"/>
      <c r="N38" s="15"/>
      <c r="O38" s="15"/>
      <c r="P38" s="15"/>
      <c r="Q38" s="15"/>
      <c r="R38" s="15"/>
      <c r="S38" s="15"/>
      <c r="T38" s="15"/>
      <c r="U38" s="129"/>
      <c r="V38" s="204"/>
      <c r="W38" s="204"/>
    </row>
    <row r="39" spans="1:23" x14ac:dyDescent="0.15">
      <c r="A39" s="8">
        <v>31</v>
      </c>
      <c r="B39" s="5">
        <v>31</v>
      </c>
      <c r="C39" s="206"/>
      <c r="D39" s="3"/>
      <c r="E39" s="263"/>
      <c r="F39" s="127"/>
      <c r="G39" s="127"/>
      <c r="H39" s="126"/>
      <c r="I39" s="127"/>
      <c r="J39" s="15"/>
      <c r="K39" s="15"/>
      <c r="L39" s="15"/>
      <c r="M39" s="15"/>
      <c r="N39" s="15"/>
      <c r="O39" s="15"/>
      <c r="P39" s="15"/>
      <c r="Q39" s="15"/>
      <c r="R39" s="15"/>
      <c r="S39" s="15"/>
      <c r="T39" s="15"/>
      <c r="U39" s="129"/>
      <c r="V39" s="204"/>
      <c r="W39" s="204"/>
    </row>
    <row r="40" spans="1:23" x14ac:dyDescent="0.15">
      <c r="A40" s="8">
        <v>32</v>
      </c>
      <c r="B40" s="5">
        <v>32</v>
      </c>
      <c r="C40" s="3"/>
      <c r="D40" s="3"/>
      <c r="E40" s="263"/>
      <c r="F40" s="127"/>
      <c r="G40" s="127"/>
      <c r="H40" s="126"/>
      <c r="I40" s="127"/>
      <c r="J40" s="15"/>
      <c r="K40" s="15"/>
      <c r="L40" s="15"/>
      <c r="M40" s="15"/>
      <c r="N40" s="15"/>
      <c r="O40" s="15"/>
      <c r="P40" s="15"/>
      <c r="Q40" s="15"/>
      <c r="R40" s="15"/>
      <c r="S40" s="15"/>
      <c r="T40" s="15"/>
      <c r="U40" s="129"/>
      <c r="V40" s="204"/>
      <c r="W40" s="204"/>
    </row>
    <row r="41" spans="1:23" x14ac:dyDescent="0.15">
      <c r="A41" s="8">
        <v>33</v>
      </c>
      <c r="B41" s="5">
        <v>33</v>
      </c>
      <c r="C41" s="3"/>
      <c r="D41" s="3"/>
      <c r="E41" s="263"/>
      <c r="F41" s="127"/>
      <c r="G41" s="127"/>
      <c r="H41" s="126"/>
      <c r="I41" s="127"/>
      <c r="J41" s="15"/>
      <c r="K41" s="15"/>
      <c r="L41" s="15"/>
      <c r="M41" s="15"/>
      <c r="N41" s="15"/>
      <c r="O41" s="15"/>
      <c r="P41" s="15"/>
      <c r="Q41" s="15"/>
      <c r="R41" s="15"/>
      <c r="S41" s="15"/>
      <c r="T41" s="15"/>
      <c r="U41" s="129"/>
      <c r="V41" s="204"/>
      <c r="W41" s="204"/>
    </row>
    <row r="42" spans="1:23" x14ac:dyDescent="0.15">
      <c r="A42" s="8">
        <v>34</v>
      </c>
      <c r="B42" s="5">
        <v>34</v>
      </c>
      <c r="C42" s="3"/>
      <c r="D42" s="3"/>
      <c r="E42" s="263"/>
      <c r="F42" s="127"/>
      <c r="G42" s="127"/>
      <c r="H42" s="126"/>
      <c r="I42" s="127"/>
      <c r="J42" s="15"/>
      <c r="K42" s="15"/>
      <c r="L42" s="15"/>
      <c r="M42" s="15"/>
      <c r="N42" s="15"/>
      <c r="O42" s="15"/>
      <c r="P42" s="15"/>
      <c r="Q42" s="15"/>
      <c r="R42" s="15"/>
      <c r="S42" s="15"/>
      <c r="T42" s="15"/>
      <c r="U42" s="129"/>
      <c r="V42" s="204"/>
      <c r="W42" s="204"/>
    </row>
    <row r="43" spans="1:23" x14ac:dyDescent="0.15">
      <c r="A43" s="8">
        <v>35</v>
      </c>
      <c r="B43" s="5">
        <v>35</v>
      </c>
      <c r="C43" s="3"/>
      <c r="D43" s="3"/>
      <c r="E43" s="263"/>
      <c r="F43" s="127"/>
      <c r="G43" s="127"/>
      <c r="H43" s="126"/>
      <c r="I43" s="127"/>
      <c r="J43" s="15"/>
      <c r="K43" s="15"/>
      <c r="L43" s="15"/>
      <c r="M43" s="15"/>
      <c r="N43" s="15"/>
      <c r="O43" s="15"/>
      <c r="P43" s="15"/>
      <c r="Q43" s="15"/>
      <c r="R43" s="15"/>
      <c r="S43" s="15"/>
      <c r="T43" s="15"/>
      <c r="U43" s="129"/>
      <c r="V43" s="204"/>
      <c r="W43" s="204"/>
    </row>
    <row r="44" spans="1:23" x14ac:dyDescent="0.15">
      <c r="A44" s="8">
        <v>36</v>
      </c>
      <c r="B44" s="5">
        <v>36</v>
      </c>
      <c r="C44" s="3"/>
      <c r="D44" s="3"/>
      <c r="E44" s="263"/>
      <c r="F44" s="127"/>
      <c r="G44" s="127"/>
      <c r="H44" s="126"/>
      <c r="I44" s="127"/>
      <c r="J44" s="15"/>
      <c r="K44" s="15"/>
      <c r="L44" s="15"/>
      <c r="M44" s="15"/>
      <c r="N44" s="15"/>
      <c r="O44" s="15"/>
      <c r="P44" s="15"/>
      <c r="Q44" s="15"/>
      <c r="R44" s="15"/>
      <c r="S44" s="15"/>
      <c r="T44" s="15"/>
      <c r="U44" s="129"/>
      <c r="V44" s="204"/>
      <c r="W44" s="204"/>
    </row>
    <row r="45" spans="1:23" x14ac:dyDescent="0.15">
      <c r="A45" s="8">
        <v>37</v>
      </c>
      <c r="B45" s="5">
        <v>37</v>
      </c>
      <c r="C45" s="3"/>
      <c r="D45" s="3"/>
      <c r="E45" s="263"/>
      <c r="F45" s="127"/>
      <c r="G45" s="127"/>
      <c r="H45" s="126"/>
      <c r="I45" s="127"/>
      <c r="J45" s="15"/>
      <c r="K45" s="15"/>
      <c r="L45" s="15"/>
      <c r="M45" s="15"/>
      <c r="N45" s="15"/>
      <c r="O45" s="15"/>
      <c r="P45" s="15"/>
      <c r="Q45" s="15"/>
      <c r="R45" s="15"/>
      <c r="S45" s="15"/>
      <c r="T45" s="15"/>
      <c r="U45" s="129"/>
      <c r="V45" s="204"/>
      <c r="W45" s="204"/>
    </row>
    <row r="46" spans="1:23" x14ac:dyDescent="0.15">
      <c r="A46" s="8">
        <v>38</v>
      </c>
      <c r="B46" s="5">
        <v>38</v>
      </c>
      <c r="C46" s="3"/>
      <c r="D46" s="3"/>
      <c r="E46" s="263"/>
      <c r="F46" s="127"/>
      <c r="G46" s="127"/>
      <c r="H46" s="126"/>
      <c r="I46" s="127"/>
      <c r="J46" s="15"/>
      <c r="K46" s="15"/>
      <c r="L46" s="15"/>
      <c r="M46" s="15"/>
      <c r="N46" s="15"/>
      <c r="O46" s="15"/>
      <c r="P46" s="15"/>
      <c r="Q46" s="15"/>
      <c r="R46" s="15"/>
      <c r="S46" s="15"/>
      <c r="T46" s="15"/>
      <c r="U46" s="129"/>
      <c r="V46" s="204"/>
      <c r="W46" s="204"/>
    </row>
    <row r="47" spans="1:23" x14ac:dyDescent="0.15">
      <c r="A47" s="8">
        <v>39</v>
      </c>
      <c r="B47" s="5">
        <v>39</v>
      </c>
      <c r="C47" s="3"/>
      <c r="D47" s="3"/>
      <c r="E47" s="263"/>
      <c r="F47" s="127"/>
      <c r="G47" s="127"/>
      <c r="H47" s="126"/>
      <c r="I47" s="127"/>
      <c r="J47" s="15"/>
      <c r="K47" s="15"/>
      <c r="L47" s="15"/>
      <c r="M47" s="15"/>
      <c r="N47" s="15"/>
      <c r="O47" s="15"/>
      <c r="P47" s="15"/>
      <c r="Q47" s="15"/>
      <c r="R47" s="15"/>
      <c r="S47" s="15"/>
      <c r="T47" s="15"/>
      <c r="U47" s="129"/>
      <c r="V47" s="204"/>
      <c r="W47" s="204"/>
    </row>
    <row r="48" spans="1:23" x14ac:dyDescent="0.15">
      <c r="A48" s="8">
        <v>40</v>
      </c>
      <c r="B48" s="5">
        <v>40</v>
      </c>
      <c r="C48" s="3"/>
      <c r="D48" s="3"/>
      <c r="E48" s="263"/>
      <c r="F48" s="127"/>
      <c r="G48" s="127"/>
      <c r="H48" s="126"/>
      <c r="I48" s="127"/>
      <c r="J48" s="15"/>
      <c r="K48" s="15"/>
      <c r="L48" s="15"/>
      <c r="M48" s="15"/>
      <c r="N48" s="15"/>
      <c r="O48" s="15"/>
      <c r="P48" s="15"/>
      <c r="Q48" s="15"/>
      <c r="R48" s="15"/>
      <c r="S48" s="15"/>
      <c r="T48" s="15"/>
      <c r="U48" s="129"/>
      <c r="V48" s="204"/>
      <c r="W48" s="204"/>
    </row>
    <row r="49" spans="1:23" x14ac:dyDescent="0.15">
      <c r="A49" s="8">
        <v>41</v>
      </c>
      <c r="B49" s="5">
        <v>41</v>
      </c>
      <c r="C49" s="3"/>
      <c r="D49" s="3"/>
      <c r="E49" s="263"/>
      <c r="F49" s="127"/>
      <c r="G49" s="127"/>
      <c r="H49" s="126"/>
      <c r="I49" s="127"/>
      <c r="J49" s="15"/>
      <c r="K49" s="15"/>
      <c r="L49" s="15"/>
      <c r="M49" s="15"/>
      <c r="N49" s="15"/>
      <c r="O49" s="15"/>
      <c r="P49" s="15"/>
      <c r="Q49" s="15"/>
      <c r="R49" s="15"/>
      <c r="S49" s="15"/>
      <c r="T49" s="15"/>
      <c r="U49" s="129"/>
      <c r="V49" s="204"/>
      <c r="W49" s="204"/>
    </row>
    <row r="50" spans="1:23" x14ac:dyDescent="0.15">
      <c r="A50" s="8">
        <v>42</v>
      </c>
      <c r="B50" s="5">
        <v>42</v>
      </c>
      <c r="C50" s="3"/>
      <c r="D50" s="3"/>
      <c r="E50" s="263"/>
      <c r="F50" s="127"/>
      <c r="G50" s="127"/>
      <c r="H50" s="126"/>
      <c r="I50" s="127"/>
      <c r="J50" s="15"/>
      <c r="K50" s="15"/>
      <c r="L50" s="15"/>
      <c r="M50" s="15"/>
      <c r="N50" s="15"/>
      <c r="O50" s="15"/>
      <c r="P50" s="15"/>
      <c r="Q50" s="15"/>
      <c r="R50" s="15"/>
      <c r="S50" s="15"/>
      <c r="T50" s="15"/>
      <c r="U50" s="129"/>
      <c r="V50" s="204"/>
      <c r="W50" s="204"/>
    </row>
    <row r="51" spans="1:23" x14ac:dyDescent="0.15">
      <c r="A51" s="8">
        <v>43</v>
      </c>
      <c r="B51" s="5">
        <v>43</v>
      </c>
      <c r="C51" s="3"/>
      <c r="D51" s="3"/>
      <c r="E51" s="263"/>
      <c r="F51" s="127"/>
      <c r="G51" s="127"/>
      <c r="H51" s="126"/>
      <c r="I51" s="127"/>
      <c r="J51" s="15"/>
      <c r="K51" s="15"/>
      <c r="L51" s="15"/>
      <c r="M51" s="15"/>
      <c r="N51" s="15"/>
      <c r="O51" s="15"/>
      <c r="P51" s="15"/>
      <c r="Q51" s="15"/>
      <c r="R51" s="15"/>
      <c r="S51" s="15"/>
      <c r="T51" s="15"/>
      <c r="U51" s="129"/>
      <c r="V51" s="204"/>
      <c r="W51" s="204"/>
    </row>
    <row r="52" spans="1:23" x14ac:dyDescent="0.15">
      <c r="A52" s="8">
        <v>44</v>
      </c>
      <c r="B52" s="5">
        <v>44</v>
      </c>
      <c r="C52" s="3"/>
      <c r="D52" s="3"/>
      <c r="E52" s="263"/>
      <c r="F52" s="127"/>
      <c r="G52" s="127"/>
      <c r="H52" s="126"/>
      <c r="I52" s="127"/>
      <c r="J52" s="15"/>
      <c r="K52" s="15"/>
      <c r="L52" s="15"/>
      <c r="M52" s="15"/>
      <c r="N52" s="15"/>
      <c r="O52" s="15"/>
      <c r="P52" s="15"/>
      <c r="Q52" s="15"/>
      <c r="R52" s="15"/>
      <c r="S52" s="15"/>
      <c r="T52" s="15"/>
      <c r="U52" s="129"/>
      <c r="V52" s="204"/>
      <c r="W52" s="204"/>
    </row>
    <row r="53" spans="1:23" x14ac:dyDescent="0.15">
      <c r="A53" s="8">
        <v>45</v>
      </c>
      <c r="B53" s="5">
        <v>45</v>
      </c>
      <c r="C53" s="3"/>
      <c r="D53" s="3"/>
      <c r="E53" s="263"/>
      <c r="F53" s="127"/>
      <c r="G53" s="127"/>
      <c r="H53" s="126"/>
      <c r="I53" s="127"/>
      <c r="J53" s="15"/>
      <c r="K53" s="15"/>
      <c r="L53" s="15"/>
      <c r="M53" s="15"/>
      <c r="N53" s="15"/>
      <c r="O53" s="15"/>
      <c r="P53" s="15"/>
      <c r="Q53" s="15"/>
      <c r="R53" s="15"/>
      <c r="S53" s="15"/>
      <c r="T53" s="15"/>
      <c r="U53" s="129"/>
      <c r="V53" s="204"/>
      <c r="W53" s="204"/>
    </row>
    <row r="54" spans="1:23" x14ac:dyDescent="0.15">
      <c r="A54" s="8">
        <v>46</v>
      </c>
      <c r="B54" s="5">
        <v>46</v>
      </c>
      <c r="C54" s="3"/>
      <c r="D54" s="3"/>
      <c r="E54" s="263"/>
      <c r="F54" s="127"/>
      <c r="G54" s="127"/>
      <c r="H54" s="126"/>
      <c r="I54" s="127"/>
      <c r="J54" s="15"/>
      <c r="K54" s="15"/>
      <c r="L54" s="15"/>
      <c r="M54" s="15"/>
      <c r="N54" s="15"/>
      <c r="O54" s="15"/>
      <c r="P54" s="15"/>
      <c r="Q54" s="15"/>
      <c r="R54" s="15"/>
      <c r="S54" s="15"/>
      <c r="T54" s="15"/>
      <c r="U54" s="129"/>
      <c r="V54" s="204"/>
      <c r="W54" s="204"/>
    </row>
    <row r="55" spans="1:23" x14ac:dyDescent="0.15">
      <c r="A55" s="8">
        <v>47</v>
      </c>
      <c r="B55" s="5">
        <v>47</v>
      </c>
      <c r="C55" s="3"/>
      <c r="D55" s="3"/>
      <c r="E55" s="263"/>
      <c r="F55" s="127"/>
      <c r="G55" s="127"/>
      <c r="H55" s="126"/>
      <c r="I55" s="127"/>
      <c r="J55" s="15"/>
      <c r="K55" s="15"/>
      <c r="L55" s="15"/>
      <c r="M55" s="15"/>
      <c r="N55" s="15"/>
      <c r="O55" s="15"/>
      <c r="P55" s="15"/>
      <c r="Q55" s="15"/>
      <c r="R55" s="15"/>
      <c r="S55" s="15"/>
      <c r="T55" s="15"/>
      <c r="U55" s="129"/>
      <c r="V55" s="204"/>
      <c r="W55" s="204"/>
    </row>
    <row r="56" spans="1:23" x14ac:dyDescent="0.15">
      <c r="A56" s="8">
        <v>48</v>
      </c>
      <c r="B56" s="5">
        <v>48</v>
      </c>
      <c r="C56" s="3"/>
      <c r="D56" s="3"/>
      <c r="E56" s="263"/>
      <c r="F56" s="127"/>
      <c r="G56" s="127"/>
      <c r="H56" s="126"/>
      <c r="I56" s="127"/>
      <c r="J56" s="15"/>
      <c r="K56" s="15"/>
      <c r="L56" s="15"/>
      <c r="M56" s="15"/>
      <c r="N56" s="15"/>
      <c r="O56" s="15"/>
      <c r="P56" s="15"/>
      <c r="Q56" s="15"/>
      <c r="R56" s="15"/>
      <c r="S56" s="15"/>
      <c r="T56" s="15"/>
      <c r="U56" s="129"/>
      <c r="V56" s="204"/>
      <c r="W56" s="204"/>
    </row>
    <row r="57" spans="1:23" x14ac:dyDescent="0.15">
      <c r="A57" s="8">
        <v>49</v>
      </c>
      <c r="B57" s="5">
        <v>49</v>
      </c>
      <c r="C57" s="3"/>
      <c r="D57" s="3"/>
      <c r="E57" s="263"/>
      <c r="F57" s="127"/>
      <c r="G57" s="127"/>
      <c r="H57" s="126"/>
      <c r="I57" s="127"/>
      <c r="J57" s="15"/>
      <c r="K57" s="15"/>
      <c r="L57" s="15"/>
      <c r="M57" s="15"/>
      <c r="N57" s="15"/>
      <c r="O57" s="15"/>
      <c r="P57" s="15"/>
      <c r="Q57" s="15"/>
      <c r="R57" s="15"/>
      <c r="S57" s="15"/>
      <c r="T57" s="15"/>
      <c r="U57" s="129"/>
      <c r="V57" s="204"/>
      <c r="W57" s="204"/>
    </row>
    <row r="58" spans="1:23" x14ac:dyDescent="0.15">
      <c r="A58" s="8">
        <v>50</v>
      </c>
      <c r="B58" s="5">
        <v>50</v>
      </c>
      <c r="C58" s="3"/>
      <c r="D58" s="3"/>
      <c r="E58" s="263"/>
      <c r="F58" s="127"/>
      <c r="G58" s="127"/>
      <c r="H58" s="126"/>
      <c r="I58" s="127"/>
      <c r="J58" s="15"/>
      <c r="K58" s="15"/>
      <c r="L58" s="15"/>
      <c r="M58" s="15"/>
      <c r="N58" s="15"/>
      <c r="O58" s="15"/>
      <c r="P58" s="15"/>
      <c r="Q58" s="15"/>
      <c r="R58" s="15"/>
      <c r="S58" s="15"/>
      <c r="T58" s="15"/>
      <c r="U58" s="129"/>
      <c r="V58" s="204"/>
      <c r="W58" s="204"/>
    </row>
    <row r="59" spans="1:23" x14ac:dyDescent="0.15">
      <c r="A59" s="8">
        <v>51</v>
      </c>
      <c r="B59" s="5">
        <v>51</v>
      </c>
      <c r="C59" s="3"/>
      <c r="D59" s="3"/>
      <c r="E59" s="263"/>
      <c r="F59" s="127"/>
      <c r="G59" s="127"/>
      <c r="H59" s="126"/>
      <c r="I59" s="127"/>
      <c r="J59" s="15"/>
      <c r="K59" s="15"/>
      <c r="L59" s="15"/>
      <c r="M59" s="15"/>
      <c r="N59" s="15"/>
      <c r="O59" s="15"/>
      <c r="P59" s="15"/>
      <c r="Q59" s="15"/>
      <c r="R59" s="15"/>
      <c r="S59" s="15"/>
      <c r="T59" s="15"/>
      <c r="U59" s="129"/>
      <c r="V59" s="204"/>
      <c r="W59" s="204"/>
    </row>
    <row r="60" spans="1:23" x14ac:dyDescent="0.15">
      <c r="A60" s="8">
        <v>52</v>
      </c>
      <c r="B60" s="5">
        <v>52</v>
      </c>
      <c r="C60" s="3"/>
      <c r="D60" s="3"/>
      <c r="E60" s="263"/>
      <c r="F60" s="127"/>
      <c r="G60" s="127"/>
      <c r="H60" s="126"/>
      <c r="I60" s="127"/>
      <c r="J60" s="15"/>
      <c r="K60" s="15"/>
      <c r="L60" s="15"/>
      <c r="M60" s="15"/>
      <c r="N60" s="15"/>
      <c r="O60" s="15"/>
      <c r="P60" s="15"/>
      <c r="Q60" s="15"/>
      <c r="R60" s="15"/>
      <c r="S60" s="15"/>
      <c r="T60" s="15"/>
      <c r="U60" s="129"/>
      <c r="V60" s="204"/>
      <c r="W60" s="204"/>
    </row>
    <row r="61" spans="1:23" x14ac:dyDescent="0.15">
      <c r="A61" s="8">
        <v>53</v>
      </c>
      <c r="B61" s="5">
        <v>53</v>
      </c>
      <c r="C61" s="3"/>
      <c r="D61" s="3"/>
      <c r="E61" s="263"/>
      <c r="F61" s="127"/>
      <c r="G61" s="127"/>
      <c r="H61" s="126"/>
      <c r="I61" s="127"/>
      <c r="J61" s="15"/>
      <c r="K61" s="15"/>
      <c r="L61" s="15"/>
      <c r="M61" s="15"/>
      <c r="N61" s="15"/>
      <c r="O61" s="15"/>
      <c r="P61" s="15"/>
      <c r="Q61" s="15"/>
      <c r="R61" s="15"/>
      <c r="S61" s="15"/>
      <c r="T61" s="15"/>
      <c r="U61" s="129"/>
      <c r="V61" s="204"/>
      <c r="W61" s="204"/>
    </row>
    <row r="62" spans="1:23" x14ac:dyDescent="0.15">
      <c r="A62" s="8">
        <v>54</v>
      </c>
      <c r="B62" s="5">
        <v>54</v>
      </c>
      <c r="C62" s="3"/>
      <c r="D62" s="3"/>
      <c r="E62" s="263"/>
      <c r="F62" s="127"/>
      <c r="G62" s="127"/>
      <c r="H62" s="126"/>
      <c r="I62" s="127"/>
      <c r="J62" s="15"/>
      <c r="K62" s="15"/>
      <c r="L62" s="15"/>
      <c r="M62" s="15"/>
      <c r="N62" s="15"/>
      <c r="O62" s="15"/>
      <c r="P62" s="15"/>
      <c r="Q62" s="15"/>
      <c r="R62" s="15"/>
      <c r="S62" s="15"/>
      <c r="T62" s="15"/>
      <c r="U62" s="129"/>
      <c r="V62" s="204"/>
      <c r="W62" s="204"/>
    </row>
    <row r="63" spans="1:23" x14ac:dyDescent="0.15">
      <c r="A63" s="8">
        <v>55</v>
      </c>
      <c r="B63" s="5">
        <v>55</v>
      </c>
      <c r="C63" s="3"/>
      <c r="D63" s="3"/>
      <c r="E63" s="263"/>
      <c r="F63" s="127"/>
      <c r="G63" s="127"/>
      <c r="H63" s="126"/>
      <c r="I63" s="127"/>
      <c r="J63" s="15"/>
      <c r="K63" s="15"/>
      <c r="L63" s="15"/>
      <c r="M63" s="15"/>
      <c r="N63" s="15"/>
      <c r="O63" s="15"/>
      <c r="P63" s="15"/>
      <c r="Q63" s="15"/>
      <c r="R63" s="15"/>
      <c r="S63" s="15"/>
      <c r="T63" s="15"/>
      <c r="U63" s="129"/>
      <c r="V63" s="204"/>
      <c r="W63" s="204"/>
    </row>
    <row r="64" spans="1:23" x14ac:dyDescent="0.15">
      <c r="A64" s="8">
        <v>56</v>
      </c>
      <c r="B64" s="5">
        <v>56</v>
      </c>
      <c r="C64" s="3"/>
      <c r="D64" s="3"/>
      <c r="E64" s="263"/>
      <c r="F64" s="127"/>
      <c r="G64" s="127"/>
      <c r="H64" s="126"/>
      <c r="I64" s="127"/>
      <c r="J64" s="15"/>
      <c r="K64" s="15"/>
      <c r="L64" s="15"/>
      <c r="M64" s="15"/>
      <c r="N64" s="15"/>
      <c r="O64" s="15"/>
      <c r="P64" s="15"/>
      <c r="Q64" s="15"/>
      <c r="R64" s="15"/>
      <c r="S64" s="15"/>
      <c r="T64" s="15"/>
      <c r="U64" s="129"/>
      <c r="V64" s="204"/>
      <c r="W64" s="204"/>
    </row>
    <row r="65" spans="1:23" x14ac:dyDescent="0.15">
      <c r="A65" s="8">
        <v>57</v>
      </c>
      <c r="B65" s="5">
        <v>57</v>
      </c>
      <c r="C65" s="3"/>
      <c r="D65" s="3"/>
      <c r="E65" s="263"/>
      <c r="F65" s="127"/>
      <c r="G65" s="127"/>
      <c r="H65" s="126"/>
      <c r="I65" s="127"/>
      <c r="J65" s="15"/>
      <c r="K65" s="15"/>
      <c r="L65" s="15"/>
      <c r="M65" s="15"/>
      <c r="N65" s="15"/>
      <c r="O65" s="15"/>
      <c r="P65" s="15"/>
      <c r="Q65" s="15"/>
      <c r="R65" s="15"/>
      <c r="S65" s="15"/>
      <c r="T65" s="15"/>
      <c r="U65" s="129"/>
      <c r="V65" s="204"/>
      <c r="W65" s="204"/>
    </row>
    <row r="66" spans="1:23" x14ac:dyDescent="0.15">
      <c r="A66" s="8">
        <v>58</v>
      </c>
      <c r="B66" s="5">
        <v>58</v>
      </c>
      <c r="C66" s="3"/>
      <c r="D66" s="3"/>
      <c r="E66" s="263"/>
      <c r="F66" s="127"/>
      <c r="G66" s="127"/>
      <c r="H66" s="126"/>
      <c r="I66" s="127"/>
      <c r="J66" s="15"/>
      <c r="K66" s="15"/>
      <c r="L66" s="15"/>
      <c r="M66" s="15"/>
      <c r="N66" s="15"/>
      <c r="O66" s="15"/>
      <c r="P66" s="15"/>
      <c r="Q66" s="15"/>
      <c r="R66" s="15"/>
      <c r="S66" s="15"/>
      <c r="T66" s="15"/>
      <c r="U66" s="129"/>
      <c r="V66" s="204"/>
      <c r="W66" s="204"/>
    </row>
    <row r="67" spans="1:23" x14ac:dyDescent="0.15">
      <c r="A67" s="8">
        <v>59</v>
      </c>
      <c r="B67" s="5">
        <v>59</v>
      </c>
      <c r="C67" s="3"/>
      <c r="D67" s="3"/>
      <c r="E67" s="263"/>
      <c r="F67" s="127"/>
      <c r="G67" s="127"/>
      <c r="H67" s="126"/>
      <c r="I67" s="127"/>
      <c r="J67" s="15"/>
      <c r="K67" s="15"/>
      <c r="L67" s="15"/>
      <c r="M67" s="15"/>
      <c r="N67" s="15"/>
      <c r="O67" s="15"/>
      <c r="P67" s="15"/>
      <c r="Q67" s="15"/>
      <c r="R67" s="15"/>
      <c r="S67" s="15"/>
      <c r="T67" s="15"/>
      <c r="U67" s="129"/>
      <c r="V67" s="204"/>
      <c r="W67" s="204"/>
    </row>
    <row r="68" spans="1:23" x14ac:dyDescent="0.15">
      <c r="A68" s="8">
        <v>60</v>
      </c>
      <c r="B68" s="5">
        <v>60</v>
      </c>
      <c r="C68" s="3"/>
      <c r="D68" s="3"/>
      <c r="E68" s="263"/>
      <c r="F68" s="127"/>
      <c r="G68" s="127"/>
      <c r="H68" s="126"/>
      <c r="I68" s="127"/>
      <c r="J68" s="15"/>
      <c r="K68" s="15"/>
      <c r="L68" s="15"/>
      <c r="M68" s="15"/>
      <c r="N68" s="15"/>
      <c r="O68" s="15"/>
      <c r="P68" s="15"/>
      <c r="Q68" s="15"/>
      <c r="R68" s="15"/>
      <c r="S68" s="15"/>
      <c r="T68" s="15"/>
      <c r="U68" s="129"/>
      <c r="V68" s="204"/>
      <c r="W68" s="204"/>
    </row>
    <row r="69" spans="1:23" x14ac:dyDescent="0.15">
      <c r="A69" s="8">
        <v>61</v>
      </c>
      <c r="B69" s="5">
        <v>61</v>
      </c>
      <c r="C69" s="3"/>
      <c r="D69" s="3"/>
      <c r="E69" s="263"/>
      <c r="F69" s="127"/>
      <c r="G69" s="127"/>
      <c r="H69" s="126"/>
      <c r="I69" s="127"/>
      <c r="J69" s="15"/>
      <c r="K69" s="15"/>
      <c r="L69" s="15"/>
      <c r="M69" s="15"/>
      <c r="N69" s="15"/>
      <c r="O69" s="15"/>
      <c r="P69" s="15"/>
      <c r="Q69" s="15"/>
      <c r="R69" s="15"/>
      <c r="S69" s="15"/>
      <c r="T69" s="15"/>
      <c r="U69" s="129"/>
      <c r="V69" s="204"/>
      <c r="W69" s="204"/>
    </row>
    <row r="70" spans="1:23" x14ac:dyDescent="0.15">
      <c r="A70" s="8">
        <v>62</v>
      </c>
      <c r="B70" s="5">
        <v>62</v>
      </c>
      <c r="C70" s="3"/>
      <c r="D70" s="3"/>
      <c r="E70" s="263"/>
      <c r="F70" s="127"/>
      <c r="G70" s="127"/>
      <c r="H70" s="126"/>
      <c r="I70" s="127"/>
      <c r="J70" s="15"/>
      <c r="K70" s="15"/>
      <c r="L70" s="15"/>
      <c r="M70" s="15"/>
      <c r="N70" s="15"/>
      <c r="O70" s="15"/>
      <c r="P70" s="15"/>
      <c r="Q70" s="15"/>
      <c r="R70" s="15"/>
      <c r="S70" s="15"/>
      <c r="T70" s="15"/>
      <c r="U70" s="129"/>
      <c r="V70" s="204"/>
      <c r="W70" s="204"/>
    </row>
    <row r="71" spans="1:23" x14ac:dyDescent="0.15">
      <c r="A71" s="8">
        <v>63</v>
      </c>
      <c r="B71" s="5">
        <v>63</v>
      </c>
      <c r="C71" s="3"/>
      <c r="D71" s="3"/>
      <c r="E71" s="263"/>
      <c r="F71" s="127"/>
      <c r="G71" s="127"/>
      <c r="H71" s="126"/>
      <c r="I71" s="127"/>
      <c r="J71" s="15"/>
      <c r="K71" s="15"/>
      <c r="L71" s="15"/>
      <c r="M71" s="15"/>
      <c r="N71" s="15"/>
      <c r="O71" s="15"/>
      <c r="P71" s="15"/>
      <c r="Q71" s="15"/>
      <c r="R71" s="15"/>
      <c r="S71" s="15"/>
      <c r="T71" s="15"/>
      <c r="U71" s="129"/>
      <c r="V71" s="204"/>
      <c r="W71" s="204"/>
    </row>
    <row r="72" spans="1:23" x14ac:dyDescent="0.15">
      <c r="A72" s="8">
        <v>64</v>
      </c>
      <c r="B72" s="5">
        <v>64</v>
      </c>
      <c r="C72" s="3"/>
      <c r="D72" s="3"/>
      <c r="E72" s="263"/>
      <c r="F72" s="127"/>
      <c r="G72" s="127"/>
      <c r="H72" s="126"/>
      <c r="I72" s="127"/>
      <c r="J72" s="15"/>
      <c r="K72" s="15"/>
      <c r="L72" s="15"/>
      <c r="M72" s="15"/>
      <c r="N72" s="15"/>
      <c r="O72" s="15"/>
      <c r="P72" s="15"/>
      <c r="Q72" s="15"/>
      <c r="R72" s="15"/>
      <c r="S72" s="15"/>
      <c r="T72" s="15"/>
      <c r="U72" s="129"/>
      <c r="V72" s="204"/>
      <c r="W72" s="204"/>
    </row>
    <row r="73" spans="1:23" x14ac:dyDescent="0.15">
      <c r="A73" s="8">
        <v>65</v>
      </c>
      <c r="B73" s="5">
        <v>65</v>
      </c>
      <c r="C73" s="3"/>
      <c r="D73" s="3"/>
      <c r="E73" s="263"/>
      <c r="F73" s="127"/>
      <c r="G73" s="127"/>
      <c r="H73" s="126"/>
      <c r="I73" s="127"/>
      <c r="J73" s="15"/>
      <c r="K73" s="15"/>
      <c r="L73" s="15"/>
      <c r="M73" s="15"/>
      <c r="N73" s="15"/>
      <c r="O73" s="15"/>
      <c r="P73" s="15"/>
      <c r="Q73" s="15"/>
      <c r="R73" s="15"/>
      <c r="S73" s="15"/>
      <c r="T73" s="15"/>
      <c r="U73" s="129"/>
      <c r="V73" s="204"/>
      <c r="W73" s="204"/>
    </row>
    <row r="74" spans="1:23" x14ac:dyDescent="0.15">
      <c r="A74" s="8">
        <v>66</v>
      </c>
      <c r="B74" s="5">
        <v>66</v>
      </c>
      <c r="C74" s="3"/>
      <c r="D74" s="3"/>
      <c r="E74" s="263"/>
      <c r="F74" s="127"/>
      <c r="G74" s="127"/>
      <c r="H74" s="126"/>
      <c r="I74" s="127"/>
      <c r="J74" s="15"/>
      <c r="K74" s="15"/>
      <c r="L74" s="15"/>
      <c r="M74" s="15"/>
      <c r="N74" s="15"/>
      <c r="O74" s="15"/>
      <c r="P74" s="15"/>
      <c r="Q74" s="15"/>
      <c r="R74" s="15"/>
      <c r="S74" s="15"/>
      <c r="T74" s="15"/>
      <c r="U74" s="129"/>
      <c r="V74" s="204"/>
      <c r="W74" s="204"/>
    </row>
    <row r="75" spans="1:23" x14ac:dyDescent="0.15">
      <c r="A75" s="8">
        <v>67</v>
      </c>
      <c r="B75" s="5">
        <v>67</v>
      </c>
      <c r="C75" s="3"/>
      <c r="D75" s="3"/>
      <c r="E75" s="263"/>
      <c r="F75" s="127"/>
      <c r="G75" s="127"/>
      <c r="H75" s="126"/>
      <c r="I75" s="127"/>
      <c r="J75" s="15"/>
      <c r="K75" s="15"/>
      <c r="L75" s="15"/>
      <c r="M75" s="15"/>
      <c r="N75" s="15"/>
      <c r="O75" s="15"/>
      <c r="P75" s="15"/>
      <c r="Q75" s="15"/>
      <c r="R75" s="15"/>
      <c r="S75" s="15"/>
      <c r="T75" s="15"/>
      <c r="U75" s="129"/>
      <c r="V75" s="204"/>
      <c r="W75" s="204"/>
    </row>
    <row r="76" spans="1:23" x14ac:dyDescent="0.15">
      <c r="A76" s="8">
        <v>68</v>
      </c>
      <c r="B76" s="5">
        <v>68</v>
      </c>
      <c r="C76" s="3"/>
      <c r="D76" s="3"/>
      <c r="E76" s="263"/>
      <c r="F76" s="127"/>
      <c r="G76" s="127"/>
      <c r="H76" s="126"/>
      <c r="I76" s="127"/>
      <c r="J76" s="15"/>
      <c r="K76" s="15"/>
      <c r="L76" s="15"/>
      <c r="M76" s="15"/>
      <c r="N76" s="15"/>
      <c r="O76" s="15"/>
      <c r="P76" s="15"/>
      <c r="Q76" s="15"/>
      <c r="R76" s="15"/>
      <c r="S76" s="15"/>
      <c r="T76" s="15"/>
      <c r="U76" s="129"/>
      <c r="V76" s="204"/>
      <c r="W76" s="204"/>
    </row>
    <row r="77" spans="1:23" x14ac:dyDescent="0.15">
      <c r="A77" s="8">
        <v>69</v>
      </c>
      <c r="B77" s="5">
        <v>69</v>
      </c>
      <c r="C77" s="3"/>
      <c r="D77" s="3"/>
      <c r="E77" s="263"/>
      <c r="F77" s="127"/>
      <c r="G77" s="127"/>
      <c r="H77" s="126"/>
      <c r="I77" s="127"/>
      <c r="J77" s="15"/>
      <c r="K77" s="15"/>
      <c r="L77" s="15"/>
      <c r="M77" s="15"/>
      <c r="N77" s="15"/>
      <c r="O77" s="15"/>
      <c r="P77" s="15"/>
      <c r="Q77" s="15"/>
      <c r="R77" s="15"/>
      <c r="S77" s="15"/>
      <c r="T77" s="15"/>
      <c r="U77" s="129"/>
      <c r="V77" s="204"/>
      <c r="W77" s="204"/>
    </row>
    <row r="78" spans="1:23" x14ac:dyDescent="0.15">
      <c r="A78" s="8">
        <v>70</v>
      </c>
      <c r="B78" s="5">
        <v>70</v>
      </c>
      <c r="C78" s="3"/>
      <c r="D78" s="3"/>
      <c r="E78" s="263"/>
      <c r="F78" s="127"/>
      <c r="G78" s="127"/>
      <c r="H78" s="126"/>
      <c r="I78" s="127"/>
      <c r="J78" s="15"/>
      <c r="K78" s="15"/>
      <c r="L78" s="15"/>
      <c r="M78" s="15"/>
      <c r="N78" s="15"/>
      <c r="O78" s="15"/>
      <c r="P78" s="15"/>
      <c r="Q78" s="15"/>
      <c r="R78" s="15"/>
      <c r="S78" s="15"/>
      <c r="T78" s="15"/>
      <c r="U78" s="129"/>
      <c r="V78" s="204"/>
      <c r="W78" s="204"/>
    </row>
    <row r="79" spans="1:23" x14ac:dyDescent="0.15">
      <c r="A79" s="8">
        <v>71</v>
      </c>
      <c r="B79" s="5">
        <v>71</v>
      </c>
      <c r="C79" s="3"/>
      <c r="D79" s="3"/>
      <c r="E79" s="263"/>
      <c r="F79" s="127"/>
      <c r="G79" s="127"/>
      <c r="H79" s="126"/>
      <c r="I79" s="127"/>
      <c r="J79" s="15"/>
      <c r="K79" s="15"/>
      <c r="L79" s="15"/>
      <c r="M79" s="15"/>
      <c r="N79" s="15"/>
      <c r="O79" s="15"/>
      <c r="P79" s="15"/>
      <c r="Q79" s="15"/>
      <c r="R79" s="15"/>
      <c r="S79" s="15"/>
      <c r="T79" s="15"/>
      <c r="U79" s="129"/>
      <c r="V79" s="204"/>
      <c r="W79" s="204"/>
    </row>
    <row r="80" spans="1:23" x14ac:dyDescent="0.15">
      <c r="A80" s="8">
        <v>72</v>
      </c>
      <c r="B80" s="5">
        <v>72</v>
      </c>
      <c r="C80" s="3"/>
      <c r="D80" s="3"/>
      <c r="E80" s="263"/>
      <c r="F80" s="127"/>
      <c r="G80" s="127"/>
      <c r="H80" s="126"/>
      <c r="I80" s="127"/>
      <c r="J80" s="15"/>
      <c r="K80" s="15"/>
      <c r="L80" s="15"/>
      <c r="M80" s="15"/>
      <c r="N80" s="15"/>
      <c r="O80" s="15"/>
      <c r="P80" s="15"/>
      <c r="Q80" s="15"/>
      <c r="R80" s="15"/>
      <c r="S80" s="15"/>
      <c r="T80" s="15"/>
      <c r="U80" s="129"/>
      <c r="V80" s="204"/>
      <c r="W80" s="204"/>
    </row>
    <row r="81" spans="1:23" x14ac:dyDescent="0.15">
      <c r="A81" s="8">
        <v>73</v>
      </c>
      <c r="B81" s="5">
        <v>73</v>
      </c>
      <c r="C81" s="3"/>
      <c r="D81" s="3"/>
      <c r="E81" s="263"/>
      <c r="F81" s="127"/>
      <c r="G81" s="127"/>
      <c r="H81" s="126"/>
      <c r="I81" s="127"/>
      <c r="J81" s="15"/>
      <c r="K81" s="15"/>
      <c r="L81" s="15"/>
      <c r="M81" s="15"/>
      <c r="N81" s="15"/>
      <c r="O81" s="15"/>
      <c r="P81" s="15"/>
      <c r="Q81" s="15"/>
      <c r="R81" s="15"/>
      <c r="S81" s="15"/>
      <c r="T81" s="15"/>
      <c r="U81" s="129"/>
      <c r="V81" s="204"/>
      <c r="W81" s="204"/>
    </row>
    <row r="82" spans="1:23" x14ac:dyDescent="0.15">
      <c r="A82" s="8">
        <v>74</v>
      </c>
      <c r="B82" s="5">
        <v>74</v>
      </c>
      <c r="C82" s="3"/>
      <c r="D82" s="3"/>
      <c r="E82" s="263"/>
      <c r="F82" s="127"/>
      <c r="G82" s="127"/>
      <c r="H82" s="126"/>
      <c r="I82" s="127"/>
      <c r="J82" s="15"/>
      <c r="K82" s="15"/>
      <c r="L82" s="15"/>
      <c r="M82" s="15"/>
      <c r="N82" s="15"/>
      <c r="O82" s="15"/>
      <c r="P82" s="15"/>
      <c r="Q82" s="15"/>
      <c r="R82" s="15"/>
      <c r="S82" s="15"/>
      <c r="T82" s="15"/>
      <c r="U82" s="129"/>
      <c r="V82" s="204"/>
      <c r="W82" s="204"/>
    </row>
    <row r="83" spans="1:23" x14ac:dyDescent="0.15">
      <c r="A83" s="8">
        <v>75</v>
      </c>
      <c r="B83" s="5">
        <v>75</v>
      </c>
      <c r="C83" s="3"/>
      <c r="D83" s="3"/>
      <c r="E83" s="263"/>
      <c r="F83" s="127"/>
      <c r="G83" s="127"/>
      <c r="H83" s="126"/>
      <c r="I83" s="127"/>
      <c r="J83" s="15"/>
      <c r="K83" s="15"/>
      <c r="L83" s="15"/>
      <c r="M83" s="15"/>
      <c r="N83" s="15"/>
      <c r="O83" s="15"/>
      <c r="P83" s="15"/>
      <c r="Q83" s="15"/>
      <c r="R83" s="15"/>
      <c r="S83" s="15"/>
      <c r="T83" s="15"/>
      <c r="U83" s="129"/>
      <c r="V83" s="204"/>
      <c r="W83" s="204"/>
    </row>
    <row r="84" spans="1:23" x14ac:dyDescent="0.15">
      <c r="A84" s="8">
        <v>76</v>
      </c>
      <c r="B84" s="5">
        <v>76</v>
      </c>
      <c r="C84" s="3"/>
      <c r="D84" s="3"/>
      <c r="E84" s="263"/>
      <c r="F84" s="127"/>
      <c r="G84" s="127"/>
      <c r="H84" s="126"/>
      <c r="I84" s="127"/>
      <c r="J84" s="15"/>
      <c r="K84" s="15"/>
      <c r="L84" s="15"/>
      <c r="M84" s="15"/>
      <c r="N84" s="15"/>
      <c r="O84" s="15"/>
      <c r="P84" s="15"/>
      <c r="Q84" s="15"/>
      <c r="R84" s="15"/>
      <c r="S84" s="15"/>
      <c r="T84" s="15"/>
      <c r="U84" s="129"/>
      <c r="V84" s="204"/>
      <c r="W84" s="204"/>
    </row>
    <row r="85" spans="1:23" x14ac:dyDescent="0.15">
      <c r="A85" s="8">
        <v>77</v>
      </c>
      <c r="B85" s="5">
        <v>77</v>
      </c>
      <c r="C85" s="3"/>
      <c r="D85" s="3"/>
      <c r="E85" s="263"/>
      <c r="F85" s="127"/>
      <c r="G85" s="127"/>
      <c r="H85" s="126"/>
      <c r="I85" s="127"/>
      <c r="J85" s="15"/>
      <c r="K85" s="15"/>
      <c r="L85" s="15"/>
      <c r="M85" s="15"/>
      <c r="N85" s="15"/>
      <c r="O85" s="15"/>
      <c r="P85" s="15"/>
      <c r="Q85" s="15"/>
      <c r="R85" s="15"/>
      <c r="S85" s="15"/>
      <c r="T85" s="15"/>
      <c r="U85" s="129"/>
      <c r="V85" s="204"/>
      <c r="W85" s="204"/>
    </row>
    <row r="86" spans="1:23" x14ac:dyDescent="0.15">
      <c r="A86" s="8">
        <v>78</v>
      </c>
      <c r="B86" s="5">
        <v>78</v>
      </c>
      <c r="C86" s="3"/>
      <c r="D86" s="3"/>
      <c r="E86" s="263"/>
      <c r="F86" s="127"/>
      <c r="G86" s="127"/>
      <c r="H86" s="126"/>
      <c r="I86" s="127"/>
      <c r="J86" s="15"/>
      <c r="K86" s="15"/>
      <c r="L86" s="15"/>
      <c r="M86" s="15"/>
      <c r="N86" s="15"/>
      <c r="O86" s="15"/>
      <c r="P86" s="15"/>
      <c r="Q86" s="15"/>
      <c r="R86" s="15"/>
      <c r="S86" s="15"/>
      <c r="T86" s="15"/>
      <c r="U86" s="129"/>
      <c r="V86" s="204"/>
      <c r="W86" s="204"/>
    </row>
    <row r="87" spans="1:23" x14ac:dyDescent="0.15">
      <c r="A87" s="8">
        <v>79</v>
      </c>
      <c r="B87" s="5">
        <v>79</v>
      </c>
      <c r="C87" s="3"/>
      <c r="D87" s="3"/>
      <c r="E87" s="263"/>
      <c r="F87" s="127"/>
      <c r="G87" s="127"/>
      <c r="H87" s="126"/>
      <c r="I87" s="127"/>
      <c r="J87" s="15"/>
      <c r="K87" s="15"/>
      <c r="L87" s="15"/>
      <c r="M87" s="15"/>
      <c r="N87" s="15"/>
      <c r="O87" s="15"/>
      <c r="P87" s="15"/>
      <c r="Q87" s="15"/>
      <c r="R87" s="15"/>
      <c r="S87" s="15"/>
      <c r="T87" s="15"/>
      <c r="U87" s="129"/>
      <c r="V87" s="204"/>
      <c r="W87" s="204"/>
    </row>
    <row r="88" spans="1:23" x14ac:dyDescent="0.15">
      <c r="A88" s="8">
        <v>80</v>
      </c>
      <c r="B88" s="5">
        <v>80</v>
      </c>
      <c r="C88" s="3"/>
      <c r="D88" s="3"/>
      <c r="E88" s="263"/>
      <c r="F88" s="127"/>
      <c r="G88" s="127"/>
      <c r="H88" s="126"/>
      <c r="I88" s="127"/>
      <c r="J88" s="15"/>
      <c r="K88" s="15"/>
      <c r="L88" s="15"/>
      <c r="M88" s="15"/>
      <c r="N88" s="15"/>
      <c r="O88" s="15"/>
      <c r="P88" s="15"/>
      <c r="Q88" s="15"/>
      <c r="R88" s="15"/>
      <c r="S88" s="15"/>
      <c r="T88" s="15"/>
      <c r="U88" s="129"/>
      <c r="V88" s="204"/>
      <c r="W88" s="204"/>
    </row>
    <row r="89" spans="1:23" x14ac:dyDescent="0.15">
      <c r="A89" s="8">
        <v>81</v>
      </c>
      <c r="B89" s="5">
        <v>81</v>
      </c>
      <c r="C89" s="3"/>
      <c r="D89" s="3"/>
      <c r="E89" s="263"/>
      <c r="F89" s="127"/>
      <c r="G89" s="127"/>
      <c r="H89" s="126"/>
      <c r="I89" s="127"/>
      <c r="J89" s="15"/>
      <c r="K89" s="15"/>
      <c r="L89" s="15"/>
      <c r="M89" s="15"/>
      <c r="N89" s="15"/>
      <c r="O89" s="15"/>
      <c r="P89" s="15"/>
      <c r="Q89" s="15"/>
      <c r="R89" s="15"/>
      <c r="S89" s="15"/>
      <c r="T89" s="15"/>
      <c r="U89" s="129"/>
      <c r="V89" s="204"/>
      <c r="W89" s="204"/>
    </row>
    <row r="90" spans="1:23" x14ac:dyDescent="0.15">
      <c r="A90" s="8">
        <v>82</v>
      </c>
      <c r="B90" s="5">
        <v>82</v>
      </c>
      <c r="C90" s="3"/>
      <c r="D90" s="3"/>
      <c r="E90" s="263"/>
      <c r="F90" s="127"/>
      <c r="G90" s="127"/>
      <c r="H90" s="126"/>
      <c r="I90" s="127"/>
      <c r="J90" s="15"/>
      <c r="K90" s="15"/>
      <c r="L90" s="15"/>
      <c r="M90" s="15"/>
      <c r="N90" s="15"/>
      <c r="O90" s="15"/>
      <c r="P90" s="15"/>
      <c r="Q90" s="15"/>
      <c r="R90" s="15"/>
      <c r="S90" s="15"/>
      <c r="T90" s="15"/>
      <c r="U90" s="129"/>
      <c r="V90" s="204"/>
      <c r="W90" s="204"/>
    </row>
    <row r="91" spans="1:23" x14ac:dyDescent="0.15">
      <c r="A91" s="8">
        <v>83</v>
      </c>
      <c r="B91" s="5">
        <v>83</v>
      </c>
      <c r="C91" s="3"/>
      <c r="D91" s="3"/>
      <c r="E91" s="263"/>
      <c r="F91" s="127"/>
      <c r="G91" s="127"/>
      <c r="H91" s="126"/>
      <c r="I91" s="127"/>
      <c r="J91" s="15"/>
      <c r="K91" s="15"/>
      <c r="L91" s="15"/>
      <c r="M91" s="15"/>
      <c r="N91" s="15"/>
      <c r="O91" s="15"/>
      <c r="P91" s="15"/>
      <c r="Q91" s="15"/>
      <c r="R91" s="15"/>
      <c r="S91" s="15"/>
      <c r="T91" s="15"/>
      <c r="U91" s="129"/>
      <c r="V91" s="204"/>
      <c r="W91" s="204"/>
    </row>
    <row r="92" spans="1:23" x14ac:dyDescent="0.15">
      <c r="A92" s="8">
        <v>84</v>
      </c>
      <c r="B92" s="5">
        <v>84</v>
      </c>
      <c r="C92" s="3"/>
      <c r="D92" s="3"/>
      <c r="E92" s="263"/>
      <c r="F92" s="127"/>
      <c r="G92" s="127"/>
      <c r="H92" s="126"/>
      <c r="I92" s="127"/>
      <c r="J92" s="15"/>
      <c r="K92" s="15"/>
      <c r="L92" s="15"/>
      <c r="M92" s="15"/>
      <c r="N92" s="15"/>
      <c r="O92" s="15"/>
      <c r="P92" s="15"/>
      <c r="Q92" s="15"/>
      <c r="R92" s="15"/>
      <c r="S92" s="15"/>
      <c r="T92" s="15"/>
      <c r="U92" s="129"/>
      <c r="V92" s="204"/>
      <c r="W92" s="204"/>
    </row>
    <row r="93" spans="1:23" x14ac:dyDescent="0.15">
      <c r="A93" s="8">
        <v>85</v>
      </c>
      <c r="B93" s="5">
        <v>85</v>
      </c>
      <c r="C93" s="3"/>
      <c r="D93" s="3"/>
      <c r="E93" s="263"/>
      <c r="F93" s="127"/>
      <c r="G93" s="127"/>
      <c r="H93" s="126"/>
      <c r="I93" s="127"/>
      <c r="J93" s="15"/>
      <c r="K93" s="15"/>
      <c r="L93" s="15"/>
      <c r="M93" s="15"/>
      <c r="N93" s="15"/>
      <c r="O93" s="15"/>
      <c r="P93" s="15"/>
      <c r="Q93" s="15"/>
      <c r="R93" s="15"/>
      <c r="S93" s="15"/>
      <c r="T93" s="15"/>
      <c r="U93" s="129"/>
      <c r="V93" s="204"/>
      <c r="W93" s="204"/>
    </row>
    <row r="94" spans="1:23" x14ac:dyDescent="0.15">
      <c r="A94" s="8">
        <v>86</v>
      </c>
      <c r="B94" s="5">
        <v>86</v>
      </c>
      <c r="C94" s="3"/>
      <c r="D94" s="3"/>
      <c r="E94" s="263"/>
      <c r="F94" s="127"/>
      <c r="G94" s="127"/>
      <c r="H94" s="126"/>
      <c r="I94" s="127"/>
      <c r="J94" s="15"/>
      <c r="K94" s="15"/>
      <c r="L94" s="15"/>
      <c r="M94" s="15"/>
      <c r="N94" s="15"/>
      <c r="O94" s="15"/>
      <c r="P94" s="15"/>
      <c r="Q94" s="15"/>
      <c r="R94" s="15"/>
      <c r="S94" s="15"/>
      <c r="T94" s="15"/>
      <c r="U94" s="129"/>
      <c r="V94" s="204"/>
      <c r="W94" s="204"/>
    </row>
    <row r="95" spans="1:23" x14ac:dyDescent="0.15">
      <c r="A95" s="8">
        <v>87</v>
      </c>
      <c r="B95" s="5">
        <v>87</v>
      </c>
      <c r="C95" s="3"/>
      <c r="D95" s="3"/>
      <c r="E95" s="263"/>
      <c r="F95" s="127"/>
      <c r="G95" s="127"/>
      <c r="H95" s="126"/>
      <c r="I95" s="127"/>
      <c r="J95" s="15"/>
      <c r="K95" s="15"/>
      <c r="L95" s="15"/>
      <c r="M95" s="15"/>
      <c r="N95" s="15"/>
      <c r="O95" s="15"/>
      <c r="P95" s="15"/>
      <c r="Q95" s="15"/>
      <c r="R95" s="15"/>
      <c r="S95" s="15"/>
      <c r="T95" s="15"/>
      <c r="U95" s="129"/>
      <c r="V95" s="204"/>
      <c r="W95" s="204"/>
    </row>
    <row r="96" spans="1:23" x14ac:dyDescent="0.15">
      <c r="A96" s="8">
        <v>88</v>
      </c>
      <c r="B96" s="5">
        <v>88</v>
      </c>
      <c r="C96" s="3"/>
      <c r="D96" s="3"/>
      <c r="E96" s="263"/>
      <c r="F96" s="127"/>
      <c r="G96" s="127"/>
      <c r="H96" s="126"/>
      <c r="I96" s="127"/>
      <c r="J96" s="15"/>
      <c r="K96" s="15"/>
      <c r="L96" s="15"/>
      <c r="M96" s="15"/>
      <c r="N96" s="15"/>
      <c r="O96" s="15"/>
      <c r="P96" s="15"/>
      <c r="Q96" s="15"/>
      <c r="R96" s="15"/>
      <c r="S96" s="15"/>
      <c r="T96" s="15"/>
      <c r="U96" s="129"/>
      <c r="V96" s="204"/>
      <c r="W96" s="204"/>
    </row>
    <row r="97" spans="1:23" x14ac:dyDescent="0.15">
      <c r="A97" s="8">
        <v>89</v>
      </c>
      <c r="B97" s="5">
        <v>89</v>
      </c>
      <c r="C97" s="3"/>
      <c r="D97" s="3"/>
      <c r="E97" s="263"/>
      <c r="F97" s="127"/>
      <c r="G97" s="127"/>
      <c r="H97" s="126"/>
      <c r="I97" s="127"/>
      <c r="J97" s="15"/>
      <c r="K97" s="15"/>
      <c r="L97" s="15"/>
      <c r="M97" s="15"/>
      <c r="N97" s="15"/>
      <c r="O97" s="15"/>
      <c r="P97" s="15"/>
      <c r="Q97" s="15"/>
      <c r="R97" s="15"/>
      <c r="S97" s="15"/>
      <c r="T97" s="15"/>
      <c r="U97" s="129"/>
      <c r="V97" s="204"/>
      <c r="W97" s="204"/>
    </row>
    <row r="98" spans="1:23" x14ac:dyDescent="0.15">
      <c r="A98" s="8">
        <v>90</v>
      </c>
      <c r="B98" s="5">
        <v>90</v>
      </c>
      <c r="C98" s="3"/>
      <c r="D98" s="3"/>
      <c r="E98" s="263"/>
      <c r="F98" s="127"/>
      <c r="G98" s="127"/>
      <c r="H98" s="126"/>
      <c r="I98" s="127"/>
      <c r="J98" s="15"/>
      <c r="K98" s="15"/>
      <c r="L98" s="15"/>
      <c r="M98" s="15"/>
      <c r="N98" s="15"/>
      <c r="O98" s="23"/>
      <c r="P98" s="15"/>
      <c r="Q98" s="15"/>
      <c r="R98" s="15"/>
      <c r="S98" s="15"/>
      <c r="T98" s="373"/>
      <c r="U98" s="129"/>
      <c r="V98" s="204"/>
      <c r="W98" s="204"/>
    </row>
    <row r="99" spans="1:23" x14ac:dyDescent="0.15">
      <c r="A99" s="8">
        <v>91</v>
      </c>
      <c r="B99" s="5">
        <v>91</v>
      </c>
      <c r="C99" s="3"/>
      <c r="D99" s="3"/>
      <c r="E99" s="263"/>
      <c r="F99" s="127"/>
      <c r="G99" s="127"/>
      <c r="H99" s="126"/>
      <c r="I99" s="127"/>
      <c r="J99" s="15"/>
      <c r="K99" s="15"/>
      <c r="L99" s="15"/>
      <c r="M99" s="15"/>
      <c r="N99" s="15"/>
      <c r="O99" s="15"/>
      <c r="P99" s="15"/>
      <c r="Q99" s="15"/>
      <c r="R99" s="15"/>
      <c r="S99" s="15"/>
      <c r="T99" s="15"/>
      <c r="U99" s="129"/>
      <c r="V99" s="204"/>
      <c r="W99" s="204"/>
    </row>
    <row r="100" spans="1:23" x14ac:dyDescent="0.15">
      <c r="A100" s="8">
        <v>92</v>
      </c>
      <c r="B100" s="5">
        <v>92</v>
      </c>
      <c r="C100" s="3"/>
      <c r="D100" s="3"/>
      <c r="E100" s="263"/>
      <c r="F100" s="127"/>
      <c r="G100" s="127"/>
      <c r="H100" s="126"/>
      <c r="I100" s="127"/>
      <c r="J100" s="15"/>
      <c r="K100" s="15"/>
      <c r="L100" s="15"/>
      <c r="M100" s="15"/>
      <c r="N100" s="15"/>
      <c r="O100" s="15"/>
      <c r="P100" s="15"/>
      <c r="Q100" s="15"/>
      <c r="R100" s="15"/>
      <c r="S100" s="15"/>
      <c r="T100" s="15"/>
      <c r="U100" s="129"/>
      <c r="V100" s="204"/>
      <c r="W100" s="204"/>
    </row>
    <row r="101" spans="1:23" x14ac:dyDescent="0.15">
      <c r="A101" s="8">
        <v>93</v>
      </c>
      <c r="B101" s="5">
        <v>93</v>
      </c>
      <c r="C101" s="3"/>
      <c r="D101" s="3"/>
      <c r="E101" s="263"/>
      <c r="F101" s="127"/>
      <c r="G101" s="127"/>
      <c r="H101" s="126"/>
      <c r="I101" s="127"/>
      <c r="J101" s="15"/>
      <c r="K101" s="15"/>
      <c r="L101" s="15"/>
      <c r="M101" s="15"/>
      <c r="N101" s="15"/>
      <c r="O101" s="15"/>
      <c r="P101" s="15"/>
      <c r="Q101" s="15"/>
      <c r="R101" s="15"/>
      <c r="S101" s="15"/>
      <c r="T101" s="15"/>
      <c r="U101" s="129"/>
      <c r="V101" s="204"/>
      <c r="W101" s="204"/>
    </row>
    <row r="102" spans="1:23" x14ac:dyDescent="0.15">
      <c r="A102" s="8">
        <v>94</v>
      </c>
      <c r="B102" s="5">
        <v>94</v>
      </c>
      <c r="C102" s="3"/>
      <c r="D102" s="3"/>
      <c r="E102" s="263"/>
      <c r="F102" s="127"/>
      <c r="G102" s="127"/>
      <c r="H102" s="126"/>
      <c r="I102" s="127"/>
      <c r="J102" s="15"/>
      <c r="K102" s="15"/>
      <c r="L102" s="15"/>
      <c r="M102" s="15"/>
      <c r="N102" s="15"/>
      <c r="O102" s="15"/>
      <c r="P102" s="15"/>
      <c r="Q102" s="15"/>
      <c r="R102" s="15"/>
      <c r="S102" s="15"/>
      <c r="T102" s="15"/>
      <c r="U102" s="129"/>
      <c r="V102" s="204"/>
      <c r="W102" s="204"/>
    </row>
    <row r="103" spans="1:23" x14ac:dyDescent="0.15">
      <c r="A103" s="8">
        <v>95</v>
      </c>
      <c r="B103" s="5">
        <v>95</v>
      </c>
      <c r="C103" s="3"/>
      <c r="D103" s="3"/>
      <c r="E103" s="263"/>
      <c r="F103" s="127"/>
      <c r="G103" s="127"/>
      <c r="H103" s="126"/>
      <c r="I103" s="127"/>
      <c r="J103" s="15"/>
      <c r="K103" s="15"/>
      <c r="L103" s="15"/>
      <c r="M103" s="15"/>
      <c r="N103" s="15"/>
      <c r="O103" s="15"/>
      <c r="P103" s="15"/>
      <c r="Q103" s="15"/>
      <c r="R103" s="15"/>
      <c r="S103" s="15"/>
      <c r="T103" s="15"/>
      <c r="U103" s="129"/>
      <c r="V103" s="204"/>
      <c r="W103" s="204"/>
    </row>
    <row r="104" spans="1:23" x14ac:dyDescent="0.15">
      <c r="A104" s="8">
        <v>96</v>
      </c>
      <c r="B104" s="5">
        <v>96</v>
      </c>
      <c r="C104" s="3"/>
      <c r="D104" s="3"/>
      <c r="E104" s="263"/>
      <c r="F104" s="127"/>
      <c r="G104" s="127"/>
      <c r="H104" s="126"/>
      <c r="I104" s="127"/>
      <c r="J104" s="15"/>
      <c r="K104" s="15"/>
      <c r="L104" s="15"/>
      <c r="M104" s="15"/>
      <c r="N104" s="15"/>
      <c r="O104" s="15"/>
      <c r="P104" s="15"/>
      <c r="Q104" s="15"/>
      <c r="R104" s="15"/>
      <c r="S104" s="15"/>
      <c r="T104" s="15"/>
      <c r="U104" s="129"/>
      <c r="V104" s="204"/>
      <c r="W104" s="204"/>
    </row>
    <row r="105" spans="1:23" x14ac:dyDescent="0.15">
      <c r="A105" s="8">
        <v>97</v>
      </c>
      <c r="B105" s="5">
        <v>97</v>
      </c>
      <c r="C105" s="3"/>
      <c r="D105" s="3"/>
      <c r="E105" s="263"/>
      <c r="F105" s="127"/>
      <c r="G105" s="127"/>
      <c r="H105" s="126"/>
      <c r="I105" s="127"/>
      <c r="J105" s="15"/>
      <c r="K105" s="15"/>
      <c r="L105" s="15"/>
      <c r="M105" s="15"/>
      <c r="N105" s="15"/>
      <c r="O105" s="15"/>
      <c r="P105" s="15"/>
      <c r="Q105" s="15"/>
      <c r="R105" s="15"/>
      <c r="S105" s="15"/>
      <c r="T105" s="15"/>
      <c r="U105" s="129"/>
      <c r="V105" s="204"/>
      <c r="W105" s="204"/>
    </row>
    <row r="106" spans="1:23" x14ac:dyDescent="0.15">
      <c r="A106" s="8">
        <v>98</v>
      </c>
      <c r="B106" s="5">
        <v>98</v>
      </c>
      <c r="C106" s="3"/>
      <c r="D106" s="3"/>
      <c r="E106" s="263"/>
      <c r="F106" s="127"/>
      <c r="G106" s="127"/>
      <c r="H106" s="126"/>
      <c r="I106" s="127"/>
      <c r="J106" s="15"/>
      <c r="K106" s="15"/>
      <c r="L106" s="15"/>
      <c r="M106" s="15"/>
      <c r="N106" s="15"/>
      <c r="O106" s="15"/>
      <c r="P106" s="15"/>
      <c r="Q106" s="15"/>
      <c r="R106" s="15"/>
      <c r="S106" s="15"/>
      <c r="T106" s="15"/>
      <c r="U106" s="129"/>
      <c r="V106" s="204"/>
      <c r="W106" s="204"/>
    </row>
    <row r="107" spans="1:23" x14ac:dyDescent="0.15">
      <c r="A107" s="8">
        <v>99</v>
      </c>
      <c r="B107" s="5">
        <v>99</v>
      </c>
      <c r="C107" s="3"/>
      <c r="D107" s="3"/>
      <c r="E107" s="263"/>
      <c r="F107" s="127"/>
      <c r="G107" s="127"/>
      <c r="H107" s="126"/>
      <c r="I107" s="127"/>
      <c r="J107" s="15"/>
      <c r="K107" s="15"/>
      <c r="L107" s="15"/>
      <c r="M107" s="15"/>
      <c r="N107" s="15"/>
      <c r="O107" s="15"/>
      <c r="P107" s="15"/>
      <c r="Q107" s="15"/>
      <c r="R107" s="15"/>
      <c r="S107" s="15"/>
      <c r="T107" s="15"/>
      <c r="U107" s="129"/>
      <c r="V107" s="204"/>
      <c r="W107" s="204"/>
    </row>
    <row r="108" spans="1:23" x14ac:dyDescent="0.15">
      <c r="A108" s="8">
        <v>100</v>
      </c>
      <c r="B108" s="5">
        <v>100</v>
      </c>
      <c r="C108" s="3"/>
      <c r="D108" s="3"/>
      <c r="E108" s="263"/>
      <c r="F108" s="127"/>
      <c r="G108" s="127"/>
      <c r="H108" s="126"/>
      <c r="I108" s="127"/>
      <c r="J108" s="15"/>
      <c r="K108" s="15"/>
      <c r="L108" s="15"/>
      <c r="M108" s="15"/>
      <c r="N108" s="15"/>
      <c r="O108" s="15"/>
      <c r="P108" s="15"/>
      <c r="Q108" s="15"/>
      <c r="R108" s="15"/>
      <c r="S108" s="15"/>
      <c r="T108" s="15"/>
      <c r="U108" s="129"/>
      <c r="V108" s="204"/>
      <c r="W108" s="204"/>
    </row>
    <row r="109" spans="1:23" x14ac:dyDescent="0.15">
      <c r="A109" s="8">
        <v>101</v>
      </c>
      <c r="B109" s="5">
        <v>101</v>
      </c>
      <c r="C109" s="3"/>
      <c r="D109" s="3"/>
      <c r="E109" s="263"/>
      <c r="F109" s="127"/>
      <c r="G109" s="127"/>
      <c r="H109" s="126"/>
      <c r="I109" s="127"/>
      <c r="J109" s="15"/>
      <c r="K109" s="15"/>
      <c r="L109" s="15"/>
      <c r="M109" s="15"/>
      <c r="N109" s="15"/>
      <c r="O109" s="15"/>
      <c r="P109" s="15"/>
      <c r="Q109" s="15"/>
      <c r="R109" s="15"/>
      <c r="S109" s="15"/>
      <c r="T109" s="15"/>
      <c r="U109" s="129"/>
      <c r="V109" s="204"/>
      <c r="W109" s="204"/>
    </row>
    <row r="110" spans="1:23" x14ac:dyDescent="0.15">
      <c r="A110" s="8">
        <v>102</v>
      </c>
      <c r="B110" s="5">
        <v>102</v>
      </c>
      <c r="C110" s="3"/>
      <c r="D110" s="3"/>
      <c r="E110" s="263"/>
      <c r="F110" s="127"/>
      <c r="G110" s="127"/>
      <c r="H110" s="126"/>
      <c r="I110" s="127"/>
      <c r="J110" s="15"/>
      <c r="K110" s="15"/>
      <c r="L110" s="15"/>
      <c r="M110" s="15"/>
      <c r="N110" s="15"/>
      <c r="O110" s="15"/>
      <c r="P110" s="15"/>
      <c r="Q110" s="15"/>
      <c r="R110" s="15"/>
      <c r="S110" s="15"/>
      <c r="T110" s="15"/>
      <c r="U110" s="129"/>
      <c r="V110" s="204"/>
      <c r="W110" s="204"/>
    </row>
    <row r="111" spans="1:23" x14ac:dyDescent="0.15">
      <c r="A111" s="8">
        <v>103</v>
      </c>
      <c r="B111" s="5">
        <v>103</v>
      </c>
      <c r="C111" s="3"/>
      <c r="D111" s="3"/>
      <c r="E111" s="263"/>
      <c r="F111" s="127"/>
      <c r="G111" s="127"/>
      <c r="H111" s="126"/>
      <c r="I111" s="127"/>
      <c r="J111" s="15"/>
      <c r="K111" s="15"/>
      <c r="L111" s="15"/>
      <c r="M111" s="15"/>
      <c r="N111" s="15"/>
      <c r="O111" s="15"/>
      <c r="P111" s="15"/>
      <c r="Q111" s="15"/>
      <c r="R111" s="15"/>
      <c r="S111" s="15"/>
      <c r="T111" s="15"/>
      <c r="U111" s="129"/>
      <c r="V111" s="204"/>
      <c r="W111" s="204"/>
    </row>
    <row r="112" spans="1:23" x14ac:dyDescent="0.15">
      <c r="A112" s="8">
        <v>104</v>
      </c>
      <c r="B112" s="5">
        <v>104</v>
      </c>
      <c r="C112" s="3"/>
      <c r="D112" s="3"/>
      <c r="E112" s="263"/>
      <c r="F112" s="127"/>
      <c r="G112" s="127"/>
      <c r="H112" s="126"/>
      <c r="I112" s="127"/>
      <c r="J112" s="15"/>
      <c r="K112" s="15"/>
      <c r="L112" s="15"/>
      <c r="M112" s="15"/>
      <c r="N112" s="15"/>
      <c r="O112" s="15"/>
      <c r="P112" s="15"/>
      <c r="Q112" s="15"/>
      <c r="R112" s="15"/>
      <c r="S112" s="15"/>
      <c r="T112" s="15"/>
      <c r="U112" s="129"/>
      <c r="V112" s="204"/>
      <c r="W112" s="204"/>
    </row>
    <row r="113" spans="1:23" x14ac:dyDescent="0.15">
      <c r="A113" s="8">
        <v>105</v>
      </c>
      <c r="B113" s="5">
        <v>105</v>
      </c>
      <c r="C113" s="3"/>
      <c r="D113" s="3"/>
      <c r="E113" s="263"/>
      <c r="F113" s="127"/>
      <c r="G113" s="127"/>
      <c r="H113" s="126"/>
      <c r="I113" s="127"/>
      <c r="J113" s="15"/>
      <c r="K113" s="15"/>
      <c r="L113" s="15"/>
      <c r="M113" s="15"/>
      <c r="N113" s="15"/>
      <c r="O113" s="15"/>
      <c r="P113" s="15"/>
      <c r="Q113" s="15"/>
      <c r="R113" s="15"/>
      <c r="S113" s="15"/>
      <c r="T113" s="15"/>
      <c r="U113" s="129"/>
      <c r="V113" s="204"/>
      <c r="W113" s="204"/>
    </row>
    <row r="114" spans="1:23" x14ac:dyDescent="0.15">
      <c r="A114" s="8">
        <v>106</v>
      </c>
      <c r="B114" s="5">
        <v>106</v>
      </c>
      <c r="C114" s="3"/>
      <c r="D114" s="3"/>
      <c r="E114" s="263"/>
      <c r="F114" s="127"/>
      <c r="G114" s="127"/>
      <c r="H114" s="126"/>
      <c r="I114" s="127"/>
      <c r="J114" s="15"/>
      <c r="K114" s="15"/>
      <c r="L114" s="15"/>
      <c r="M114" s="15"/>
      <c r="N114" s="15"/>
      <c r="O114" s="15"/>
      <c r="P114" s="15"/>
      <c r="Q114" s="15"/>
      <c r="R114" s="15"/>
      <c r="S114" s="15"/>
      <c r="T114" s="15"/>
      <c r="U114" s="129"/>
      <c r="V114" s="204"/>
      <c r="W114" s="204"/>
    </row>
    <row r="115" spans="1:23" x14ac:dyDescent="0.15">
      <c r="A115" s="8">
        <v>107</v>
      </c>
      <c r="B115" s="5">
        <v>107</v>
      </c>
      <c r="C115" s="3"/>
      <c r="D115" s="3"/>
      <c r="E115" s="263"/>
      <c r="F115" s="127"/>
      <c r="G115" s="127"/>
      <c r="H115" s="126"/>
      <c r="I115" s="127"/>
      <c r="J115" s="15"/>
      <c r="K115" s="15"/>
      <c r="L115" s="15"/>
      <c r="M115" s="15"/>
      <c r="N115" s="15"/>
      <c r="O115" s="15"/>
      <c r="P115" s="15"/>
      <c r="Q115" s="15"/>
      <c r="R115" s="15"/>
      <c r="S115" s="15"/>
      <c r="T115" s="15"/>
      <c r="U115" s="129"/>
      <c r="V115" s="204"/>
      <c r="W115" s="204"/>
    </row>
    <row r="116" spans="1:23" x14ac:dyDescent="0.15">
      <c r="A116" s="8">
        <v>108</v>
      </c>
      <c r="B116" s="5">
        <v>108</v>
      </c>
      <c r="C116" s="3"/>
      <c r="D116" s="3"/>
      <c r="E116" s="263"/>
      <c r="F116" s="127"/>
      <c r="G116" s="127"/>
      <c r="H116" s="126"/>
      <c r="I116" s="127"/>
      <c r="J116" s="15"/>
      <c r="K116" s="15"/>
      <c r="L116" s="15"/>
      <c r="M116" s="15"/>
      <c r="N116" s="15"/>
      <c r="O116" s="15"/>
      <c r="P116" s="15"/>
      <c r="Q116" s="15"/>
      <c r="R116" s="15"/>
      <c r="S116" s="15"/>
      <c r="T116" s="15"/>
      <c r="U116" s="129"/>
      <c r="V116" s="204"/>
      <c r="W116" s="204"/>
    </row>
    <row r="117" spans="1:23" x14ac:dyDescent="0.15">
      <c r="A117" s="8">
        <v>109</v>
      </c>
      <c r="B117" s="5">
        <v>109</v>
      </c>
      <c r="C117" s="3"/>
      <c r="D117" s="3"/>
      <c r="E117" s="263"/>
      <c r="F117" s="127"/>
      <c r="G117" s="127"/>
      <c r="H117" s="126"/>
      <c r="I117" s="127"/>
      <c r="J117" s="15"/>
      <c r="K117" s="15"/>
      <c r="L117" s="15"/>
      <c r="M117" s="15"/>
      <c r="N117" s="15"/>
      <c r="O117" s="15"/>
      <c r="P117" s="15"/>
      <c r="Q117" s="15"/>
      <c r="R117" s="15"/>
      <c r="S117" s="15"/>
      <c r="T117" s="15"/>
      <c r="U117" s="129"/>
      <c r="V117" s="204"/>
      <c r="W117" s="204"/>
    </row>
    <row r="118" spans="1:23" x14ac:dyDescent="0.15">
      <c r="A118" s="8">
        <v>110</v>
      </c>
      <c r="B118" s="5">
        <v>110</v>
      </c>
      <c r="C118" s="3"/>
      <c r="D118" s="3"/>
      <c r="E118" s="263"/>
      <c r="F118" s="127"/>
      <c r="G118" s="127"/>
      <c r="H118" s="126"/>
      <c r="I118" s="127"/>
      <c r="J118" s="15"/>
      <c r="K118" s="15"/>
      <c r="L118" s="15"/>
      <c r="M118" s="15"/>
      <c r="N118" s="15"/>
      <c r="O118" s="15"/>
      <c r="P118" s="15"/>
      <c r="Q118" s="15"/>
      <c r="R118" s="15"/>
      <c r="S118" s="15"/>
      <c r="T118" s="15"/>
      <c r="U118" s="129"/>
      <c r="V118" s="204"/>
      <c r="W118" s="204"/>
    </row>
    <row r="119" spans="1:23" x14ac:dyDescent="0.15">
      <c r="A119" s="8">
        <v>111</v>
      </c>
      <c r="B119" s="5">
        <v>111</v>
      </c>
      <c r="C119" s="3"/>
      <c r="D119" s="3"/>
      <c r="E119" s="263"/>
      <c r="F119" s="127"/>
      <c r="G119" s="127"/>
      <c r="H119" s="126"/>
      <c r="I119" s="127"/>
      <c r="J119" s="15"/>
      <c r="K119" s="15"/>
      <c r="L119" s="15"/>
      <c r="M119" s="15"/>
      <c r="N119" s="15"/>
      <c r="O119" s="15"/>
      <c r="P119" s="15"/>
      <c r="Q119" s="15"/>
      <c r="R119" s="15"/>
      <c r="S119" s="15"/>
      <c r="T119" s="15"/>
      <c r="U119" s="129"/>
      <c r="V119" s="204"/>
      <c r="W119" s="204"/>
    </row>
    <row r="120" spans="1:23" x14ac:dyDescent="0.15">
      <c r="A120" s="8">
        <v>112</v>
      </c>
      <c r="B120" s="5">
        <v>112</v>
      </c>
      <c r="C120" s="3"/>
      <c r="D120" s="3"/>
      <c r="E120" s="263"/>
      <c r="F120" s="127"/>
      <c r="G120" s="127"/>
      <c r="H120" s="126"/>
      <c r="I120" s="127"/>
      <c r="J120" s="15"/>
      <c r="K120" s="15"/>
      <c r="L120" s="15"/>
      <c r="M120" s="15"/>
      <c r="N120" s="15"/>
      <c r="O120" s="15"/>
      <c r="P120" s="15"/>
      <c r="Q120" s="15"/>
      <c r="R120" s="15"/>
      <c r="S120" s="15"/>
      <c r="T120" s="15"/>
      <c r="U120" s="129"/>
      <c r="V120" s="204"/>
      <c r="W120" s="204"/>
    </row>
    <row r="121" spans="1:23" x14ac:dyDescent="0.15">
      <c r="A121" s="8">
        <v>113</v>
      </c>
      <c r="B121" s="5">
        <v>113</v>
      </c>
      <c r="C121" s="3"/>
      <c r="D121" s="3"/>
      <c r="E121" s="263"/>
      <c r="F121" s="127"/>
      <c r="G121" s="127"/>
      <c r="H121" s="126"/>
      <c r="I121" s="127"/>
      <c r="J121" s="15"/>
      <c r="K121" s="15"/>
      <c r="L121" s="15"/>
      <c r="M121" s="15"/>
      <c r="N121" s="15"/>
      <c r="O121" s="15"/>
      <c r="P121" s="15"/>
      <c r="Q121" s="15"/>
      <c r="R121" s="15"/>
      <c r="S121" s="15"/>
      <c r="T121" s="15"/>
      <c r="U121" s="129"/>
      <c r="V121" s="204"/>
      <c r="W121" s="204"/>
    </row>
    <row r="122" spans="1:23" x14ac:dyDescent="0.15">
      <c r="A122" s="8">
        <v>114</v>
      </c>
      <c r="B122" s="5">
        <v>114</v>
      </c>
      <c r="C122" s="3"/>
      <c r="D122" s="3"/>
      <c r="E122" s="263"/>
      <c r="F122" s="127"/>
      <c r="G122" s="127"/>
      <c r="H122" s="126"/>
      <c r="I122" s="127"/>
      <c r="J122" s="15"/>
      <c r="K122" s="15"/>
      <c r="L122" s="15"/>
      <c r="M122" s="15"/>
      <c r="N122" s="15"/>
      <c r="O122" s="15"/>
      <c r="P122" s="15"/>
      <c r="Q122" s="15"/>
      <c r="R122" s="15"/>
      <c r="S122" s="15"/>
      <c r="T122" s="15"/>
      <c r="U122" s="129"/>
      <c r="V122" s="204"/>
      <c r="W122" s="204"/>
    </row>
    <row r="123" spans="1:23" x14ac:dyDescent="0.15">
      <c r="A123" s="8">
        <v>115</v>
      </c>
      <c r="B123" s="5">
        <v>115</v>
      </c>
      <c r="C123" s="3"/>
      <c r="D123" s="3"/>
      <c r="E123" s="263"/>
      <c r="F123" s="127"/>
      <c r="G123" s="127"/>
      <c r="H123" s="126"/>
      <c r="I123" s="127"/>
      <c r="J123" s="15"/>
      <c r="K123" s="15"/>
      <c r="L123" s="15"/>
      <c r="M123" s="15"/>
      <c r="N123" s="15"/>
      <c r="O123" s="15"/>
      <c r="P123" s="15"/>
      <c r="Q123" s="15"/>
      <c r="R123" s="15"/>
      <c r="S123" s="15"/>
      <c r="T123" s="15"/>
      <c r="U123" s="129"/>
      <c r="V123" s="204"/>
      <c r="W123" s="204"/>
    </row>
    <row r="124" spans="1:23" x14ac:dyDescent="0.15">
      <c r="A124" s="8">
        <v>116</v>
      </c>
      <c r="B124" s="5">
        <v>116</v>
      </c>
      <c r="C124" s="3"/>
      <c r="D124" s="3"/>
      <c r="E124" s="263"/>
      <c r="F124" s="127"/>
      <c r="G124" s="127"/>
      <c r="H124" s="126"/>
      <c r="I124" s="127"/>
      <c r="J124" s="15"/>
      <c r="K124" s="15"/>
      <c r="L124" s="15"/>
      <c r="M124" s="15"/>
      <c r="N124" s="15"/>
      <c r="O124" s="15"/>
      <c r="P124" s="15"/>
      <c r="Q124" s="15"/>
      <c r="R124" s="15"/>
      <c r="S124" s="15"/>
      <c r="T124" s="15"/>
      <c r="U124" s="129"/>
      <c r="V124" s="204"/>
      <c r="W124" s="204"/>
    </row>
    <row r="125" spans="1:23" x14ac:dyDescent="0.15">
      <c r="A125" s="8">
        <v>117</v>
      </c>
      <c r="B125" s="5">
        <v>117</v>
      </c>
      <c r="C125" s="3"/>
      <c r="D125" s="3"/>
      <c r="E125" s="263"/>
      <c r="F125" s="127"/>
      <c r="G125" s="127"/>
      <c r="H125" s="126"/>
      <c r="I125" s="127"/>
      <c r="J125" s="15"/>
      <c r="K125" s="15"/>
      <c r="L125" s="15"/>
      <c r="M125" s="15"/>
      <c r="N125" s="15"/>
      <c r="O125" s="15"/>
      <c r="P125" s="15"/>
      <c r="Q125" s="15"/>
      <c r="R125" s="15"/>
      <c r="S125" s="15"/>
      <c r="T125" s="15"/>
      <c r="U125" s="129"/>
      <c r="V125" s="204"/>
      <c r="W125" s="204"/>
    </row>
    <row r="126" spans="1:23" x14ac:dyDescent="0.15">
      <c r="A126" s="8">
        <v>118</v>
      </c>
      <c r="B126" s="5">
        <v>118</v>
      </c>
      <c r="C126" s="3"/>
      <c r="D126" s="3"/>
      <c r="E126" s="263"/>
      <c r="F126" s="127"/>
      <c r="G126" s="127"/>
      <c r="H126" s="126"/>
      <c r="I126" s="127"/>
      <c r="J126" s="15"/>
      <c r="K126" s="15"/>
      <c r="L126" s="15"/>
      <c r="M126" s="15"/>
      <c r="N126" s="15"/>
      <c r="O126" s="15"/>
      <c r="P126" s="15"/>
      <c r="Q126" s="15"/>
      <c r="R126" s="15"/>
      <c r="S126" s="15"/>
      <c r="T126" s="15"/>
      <c r="U126" s="129"/>
      <c r="V126" s="204"/>
      <c r="W126" s="204"/>
    </row>
    <row r="127" spans="1:23" x14ac:dyDescent="0.15">
      <c r="A127" s="8">
        <v>119</v>
      </c>
      <c r="B127" s="5">
        <v>119</v>
      </c>
      <c r="C127" s="3"/>
      <c r="D127" s="3"/>
      <c r="E127" s="263"/>
      <c r="F127" s="127"/>
      <c r="G127" s="127"/>
      <c r="H127" s="126"/>
      <c r="I127" s="127"/>
      <c r="J127" s="15"/>
      <c r="K127" s="15"/>
      <c r="L127" s="15"/>
      <c r="M127" s="15"/>
      <c r="N127" s="15"/>
      <c r="O127" s="15"/>
      <c r="P127" s="15"/>
      <c r="Q127" s="15"/>
      <c r="R127" s="15"/>
      <c r="S127" s="15"/>
      <c r="T127" s="15"/>
      <c r="U127" s="129"/>
      <c r="V127" s="204"/>
      <c r="W127" s="204"/>
    </row>
    <row r="128" spans="1:23" s="70" customFormat="1" x14ac:dyDescent="0.15">
      <c r="A128" s="8">
        <v>120</v>
      </c>
      <c r="B128" s="5">
        <v>120</v>
      </c>
      <c r="C128" s="3"/>
      <c r="D128" s="3"/>
      <c r="E128" s="263"/>
      <c r="F128" s="127"/>
      <c r="G128" s="127"/>
      <c r="H128" s="126"/>
      <c r="I128" s="127"/>
      <c r="J128" s="15"/>
      <c r="K128" s="15"/>
      <c r="L128" s="15"/>
      <c r="M128" s="15"/>
      <c r="N128" s="15"/>
      <c r="O128" s="15"/>
      <c r="P128" s="15"/>
      <c r="Q128" s="15"/>
      <c r="R128" s="15"/>
      <c r="S128" s="15"/>
      <c r="T128" s="15"/>
      <c r="U128" s="129"/>
      <c r="V128" s="204"/>
      <c r="W128" s="204"/>
    </row>
    <row r="129" spans="1:23" s="70" customFormat="1" x14ac:dyDescent="0.15">
      <c r="A129" s="8">
        <v>121</v>
      </c>
      <c r="B129" s="5">
        <v>121</v>
      </c>
      <c r="C129" s="3"/>
      <c r="D129" s="3"/>
      <c r="E129" s="263"/>
      <c r="F129" s="127"/>
      <c r="G129" s="127"/>
      <c r="H129" s="126"/>
      <c r="I129" s="127"/>
      <c r="J129" s="15"/>
      <c r="K129" s="15"/>
      <c r="L129" s="15"/>
      <c r="M129" s="15"/>
      <c r="N129" s="15"/>
      <c r="O129" s="15"/>
      <c r="P129" s="15"/>
      <c r="Q129" s="15"/>
      <c r="R129" s="15"/>
      <c r="S129" s="15"/>
      <c r="T129" s="15"/>
      <c r="U129" s="129"/>
      <c r="V129" s="204"/>
      <c r="W129" s="204"/>
    </row>
    <row r="130" spans="1:23" x14ac:dyDescent="0.15">
      <c r="A130" s="8">
        <v>122</v>
      </c>
      <c r="B130" s="5">
        <v>122</v>
      </c>
      <c r="C130" s="3"/>
      <c r="D130" s="3"/>
      <c r="E130" s="263"/>
      <c r="F130" s="127"/>
      <c r="G130" s="127"/>
      <c r="H130" s="126"/>
      <c r="I130" s="127"/>
      <c r="J130" s="15"/>
      <c r="K130" s="15"/>
      <c r="L130" s="15"/>
      <c r="M130" s="15"/>
      <c r="N130" s="15"/>
      <c r="O130" s="15"/>
      <c r="P130" s="15"/>
      <c r="Q130" s="15"/>
      <c r="R130" s="15"/>
      <c r="S130" s="15"/>
      <c r="T130" s="15"/>
      <c r="U130" s="129"/>
      <c r="V130" s="204"/>
      <c r="W130" s="204"/>
    </row>
    <row r="131" spans="1:23" x14ac:dyDescent="0.15">
      <c r="A131" s="8">
        <v>123</v>
      </c>
      <c r="B131" s="5">
        <v>123</v>
      </c>
      <c r="C131" s="3"/>
      <c r="D131" s="3"/>
      <c r="E131" s="263"/>
      <c r="F131" s="127"/>
      <c r="G131" s="127"/>
      <c r="H131" s="126"/>
      <c r="I131" s="127"/>
      <c r="J131" s="15"/>
      <c r="K131" s="15"/>
      <c r="L131" s="15"/>
      <c r="M131" s="15"/>
      <c r="N131" s="15"/>
      <c r="O131" s="15"/>
      <c r="P131" s="15"/>
      <c r="Q131" s="15"/>
      <c r="R131" s="15"/>
      <c r="S131" s="15"/>
      <c r="T131" s="15"/>
      <c r="U131" s="129"/>
      <c r="V131" s="204"/>
      <c r="W131" s="204"/>
    </row>
    <row r="132" spans="1:23" x14ac:dyDescent="0.15">
      <c r="A132" s="8">
        <v>124</v>
      </c>
      <c r="B132" s="5">
        <v>124</v>
      </c>
      <c r="C132" s="3"/>
      <c r="D132" s="3"/>
      <c r="E132" s="263"/>
      <c r="F132" s="127"/>
      <c r="G132" s="127"/>
      <c r="H132" s="126"/>
      <c r="I132" s="127"/>
      <c r="J132" s="15"/>
      <c r="K132" s="15"/>
      <c r="L132" s="15"/>
      <c r="M132" s="15"/>
      <c r="N132" s="15"/>
      <c r="O132" s="15"/>
      <c r="P132" s="15"/>
      <c r="Q132" s="15"/>
      <c r="R132" s="15"/>
      <c r="S132" s="15"/>
      <c r="T132" s="15"/>
      <c r="U132" s="129"/>
      <c r="V132" s="204"/>
      <c r="W132" s="204"/>
    </row>
    <row r="133" spans="1:23" x14ac:dyDescent="0.15">
      <c r="A133" s="8">
        <v>125</v>
      </c>
      <c r="B133" s="5">
        <v>125</v>
      </c>
      <c r="C133" s="3"/>
      <c r="D133" s="3"/>
      <c r="E133" s="263"/>
      <c r="F133" s="127"/>
      <c r="G133" s="127"/>
      <c r="H133" s="126"/>
      <c r="I133" s="127"/>
      <c r="J133" s="15"/>
      <c r="K133" s="15"/>
      <c r="L133" s="23"/>
      <c r="M133" s="15"/>
      <c r="N133" s="15"/>
      <c r="O133" s="15"/>
      <c r="P133" s="15"/>
      <c r="Q133" s="15"/>
      <c r="R133" s="15"/>
      <c r="S133" s="15"/>
      <c r="T133" s="15"/>
      <c r="U133" s="129"/>
      <c r="V133" s="204"/>
      <c r="W133" s="204"/>
    </row>
    <row r="134" spans="1:23" x14ac:dyDescent="0.15">
      <c r="A134" s="8">
        <v>126</v>
      </c>
      <c r="B134" s="5">
        <v>126</v>
      </c>
      <c r="C134" s="3"/>
      <c r="D134" s="3"/>
      <c r="E134" s="263"/>
      <c r="F134" s="127"/>
      <c r="G134" s="127"/>
      <c r="H134" s="126"/>
      <c r="I134" s="127"/>
      <c r="J134" s="15"/>
      <c r="K134" s="15"/>
      <c r="L134" s="15"/>
      <c r="M134" s="15"/>
      <c r="N134" s="15"/>
      <c r="O134" s="15"/>
      <c r="P134" s="15"/>
      <c r="Q134" s="15"/>
      <c r="R134" s="15"/>
      <c r="S134" s="15"/>
      <c r="T134" s="15"/>
      <c r="U134" s="129"/>
      <c r="V134" s="204"/>
      <c r="W134" s="204"/>
    </row>
    <row r="135" spans="1:23" x14ac:dyDescent="0.15">
      <c r="A135" s="8">
        <v>127</v>
      </c>
      <c r="B135" s="5">
        <v>127</v>
      </c>
      <c r="C135" s="3"/>
      <c r="D135" s="3"/>
      <c r="E135" s="263"/>
      <c r="F135" s="127"/>
      <c r="G135" s="127"/>
      <c r="H135" s="126"/>
      <c r="I135" s="127"/>
      <c r="J135" s="15"/>
      <c r="K135" s="15"/>
      <c r="L135" s="15"/>
      <c r="M135" s="15"/>
      <c r="N135" s="15"/>
      <c r="O135" s="15"/>
      <c r="P135" s="15"/>
      <c r="Q135" s="15"/>
      <c r="R135" s="15"/>
      <c r="S135" s="15"/>
      <c r="T135" s="15"/>
      <c r="U135" s="129"/>
      <c r="V135" s="204"/>
      <c r="W135" s="204"/>
    </row>
    <row r="136" spans="1:23" x14ac:dyDescent="0.15">
      <c r="A136" s="8">
        <v>128</v>
      </c>
      <c r="B136" s="5">
        <v>128</v>
      </c>
      <c r="C136" s="3"/>
      <c r="D136" s="3"/>
      <c r="E136" s="263"/>
      <c r="F136" s="127"/>
      <c r="G136" s="127"/>
      <c r="H136" s="126"/>
      <c r="I136" s="127"/>
      <c r="J136" s="15"/>
      <c r="K136" s="15"/>
      <c r="L136" s="15"/>
      <c r="M136" s="15"/>
      <c r="N136" s="15"/>
      <c r="O136" s="15"/>
      <c r="P136" s="15"/>
      <c r="Q136" s="15"/>
      <c r="R136" s="15"/>
      <c r="S136" s="15"/>
      <c r="T136" s="15"/>
      <c r="U136" s="129"/>
      <c r="V136" s="204"/>
      <c r="W136" s="204"/>
    </row>
    <row r="137" spans="1:23" x14ac:dyDescent="0.15">
      <c r="A137" s="8">
        <v>129</v>
      </c>
      <c r="B137" s="5">
        <v>129</v>
      </c>
      <c r="C137" s="3"/>
      <c r="D137" s="3"/>
      <c r="E137" s="263"/>
      <c r="F137" s="127"/>
      <c r="G137" s="127"/>
      <c r="H137" s="126"/>
      <c r="I137" s="127"/>
      <c r="J137" s="15"/>
      <c r="K137" s="15"/>
      <c r="L137" s="15"/>
      <c r="M137" s="15"/>
      <c r="N137" s="15"/>
      <c r="O137" s="15"/>
      <c r="P137" s="15"/>
      <c r="Q137" s="15"/>
      <c r="R137" s="15"/>
      <c r="S137" s="15"/>
      <c r="T137" s="15"/>
      <c r="U137" s="129"/>
      <c r="V137" s="204"/>
      <c r="W137" s="204"/>
    </row>
    <row r="138" spans="1:23" x14ac:dyDescent="0.15">
      <c r="A138" s="8">
        <v>130</v>
      </c>
      <c r="B138" s="5">
        <v>130</v>
      </c>
      <c r="C138" s="3"/>
      <c r="D138" s="3"/>
      <c r="E138" s="263"/>
      <c r="F138" s="127"/>
      <c r="G138" s="127"/>
      <c r="H138" s="126"/>
      <c r="I138" s="127"/>
      <c r="J138" s="15"/>
      <c r="K138" s="15"/>
      <c r="L138" s="15"/>
      <c r="M138" s="15"/>
      <c r="N138" s="15"/>
      <c r="O138" s="15"/>
      <c r="P138" s="15"/>
      <c r="Q138" s="15"/>
      <c r="R138" s="15"/>
      <c r="S138" s="15"/>
      <c r="T138" s="15"/>
      <c r="U138" s="129"/>
      <c r="V138" s="204"/>
      <c r="W138" s="204"/>
    </row>
    <row r="139" spans="1:23" x14ac:dyDescent="0.15">
      <c r="A139" s="8">
        <v>131</v>
      </c>
      <c r="B139" s="5">
        <v>131</v>
      </c>
      <c r="C139" s="3"/>
      <c r="D139" s="3"/>
      <c r="E139" s="263"/>
      <c r="F139" s="127"/>
      <c r="G139" s="127"/>
      <c r="H139" s="126"/>
      <c r="I139" s="127"/>
      <c r="J139" s="15"/>
      <c r="K139" s="15"/>
      <c r="L139" s="15"/>
      <c r="M139" s="15"/>
      <c r="N139" s="15"/>
      <c r="O139" s="15"/>
      <c r="P139" s="15"/>
      <c r="Q139" s="15"/>
      <c r="R139" s="15"/>
      <c r="S139" s="15"/>
      <c r="T139" s="15"/>
      <c r="U139" s="129"/>
      <c r="V139" s="204"/>
      <c r="W139" s="204"/>
    </row>
    <row r="140" spans="1:23" x14ac:dyDescent="0.15">
      <c r="A140" s="8">
        <v>132</v>
      </c>
      <c r="B140" s="5">
        <v>132</v>
      </c>
      <c r="C140" s="3"/>
      <c r="D140" s="3"/>
      <c r="E140" s="263"/>
      <c r="F140" s="127"/>
      <c r="G140" s="127"/>
      <c r="H140" s="126"/>
      <c r="I140" s="127"/>
      <c r="J140" s="15"/>
      <c r="K140" s="15"/>
      <c r="L140" s="15"/>
      <c r="M140" s="15"/>
      <c r="N140" s="15"/>
      <c r="O140" s="15"/>
      <c r="P140" s="15"/>
      <c r="Q140" s="15"/>
      <c r="R140" s="15"/>
      <c r="S140" s="15"/>
      <c r="T140" s="15"/>
      <c r="U140" s="129"/>
      <c r="V140" s="204"/>
      <c r="W140" s="204"/>
    </row>
    <row r="141" spans="1:23" x14ac:dyDescent="0.15">
      <c r="A141" s="8">
        <v>133</v>
      </c>
      <c r="B141" s="5">
        <v>133</v>
      </c>
      <c r="C141" s="3"/>
      <c r="D141" s="3"/>
      <c r="E141" s="263"/>
      <c r="F141" s="127"/>
      <c r="G141" s="127"/>
      <c r="H141" s="126"/>
      <c r="I141" s="127"/>
      <c r="J141" s="15"/>
      <c r="K141" s="15"/>
      <c r="L141" s="15"/>
      <c r="M141" s="15"/>
      <c r="N141" s="15"/>
      <c r="O141" s="15"/>
      <c r="P141" s="15"/>
      <c r="Q141" s="15"/>
      <c r="R141" s="15"/>
      <c r="S141" s="15"/>
      <c r="T141" s="15"/>
      <c r="U141" s="129"/>
      <c r="V141" s="204"/>
      <c r="W141" s="204"/>
    </row>
    <row r="142" spans="1:23" x14ac:dyDescent="0.15">
      <c r="A142" s="8">
        <v>134</v>
      </c>
      <c r="B142" s="5">
        <v>134</v>
      </c>
      <c r="C142" s="3"/>
      <c r="D142" s="3"/>
      <c r="E142" s="263"/>
      <c r="F142" s="127"/>
      <c r="G142" s="127"/>
      <c r="H142" s="126"/>
      <c r="I142" s="127"/>
      <c r="J142" s="15"/>
      <c r="K142" s="15"/>
      <c r="L142" s="15"/>
      <c r="M142" s="15"/>
      <c r="N142" s="15"/>
      <c r="O142" s="15"/>
      <c r="P142" s="15"/>
      <c r="Q142" s="15"/>
      <c r="R142" s="15"/>
      <c r="S142" s="15"/>
      <c r="T142" s="15"/>
      <c r="U142" s="129"/>
      <c r="V142" s="204"/>
      <c r="W142" s="204"/>
    </row>
    <row r="143" spans="1:23" x14ac:dyDescent="0.15">
      <c r="A143" s="8">
        <v>135</v>
      </c>
      <c r="B143" s="5">
        <v>135</v>
      </c>
      <c r="C143" s="3"/>
      <c r="D143" s="3"/>
      <c r="E143" s="265"/>
      <c r="F143" s="127"/>
      <c r="G143" s="127"/>
      <c r="H143" s="126"/>
      <c r="I143" s="127"/>
      <c r="J143" s="15"/>
      <c r="K143" s="15"/>
      <c r="L143" s="15"/>
      <c r="M143" s="15"/>
      <c r="N143" s="15"/>
      <c r="O143" s="15"/>
      <c r="P143" s="15"/>
      <c r="Q143" s="15"/>
      <c r="R143" s="15"/>
      <c r="S143" s="15"/>
      <c r="T143" s="15"/>
      <c r="U143" s="129"/>
      <c r="V143" s="204"/>
      <c r="W143" s="204"/>
    </row>
    <row r="144" spans="1:23" x14ac:dyDescent="0.15">
      <c r="A144" s="8">
        <v>136</v>
      </c>
      <c r="B144" s="5">
        <v>136</v>
      </c>
      <c r="C144" s="3"/>
      <c r="D144" s="3"/>
      <c r="E144" s="263"/>
      <c r="F144" s="127"/>
      <c r="G144" s="127"/>
      <c r="H144" s="126"/>
      <c r="I144" s="127"/>
      <c r="J144" s="15"/>
      <c r="K144" s="15"/>
      <c r="L144" s="15"/>
      <c r="M144" s="15"/>
      <c r="N144" s="15"/>
      <c r="O144" s="15"/>
      <c r="P144" s="15"/>
      <c r="Q144" s="15"/>
      <c r="R144" s="15"/>
      <c r="S144" s="15"/>
      <c r="T144" s="15"/>
      <c r="U144" s="129"/>
      <c r="V144" s="204"/>
      <c r="W144" s="204"/>
    </row>
    <row r="145" spans="1:23" x14ac:dyDescent="0.15">
      <c r="A145" s="8">
        <v>137</v>
      </c>
      <c r="B145" s="5">
        <v>137</v>
      </c>
      <c r="C145" s="3"/>
      <c r="D145" s="3"/>
      <c r="E145" s="263"/>
      <c r="F145" s="127"/>
      <c r="G145" s="127"/>
      <c r="H145" s="126"/>
      <c r="I145" s="127"/>
      <c r="J145" s="15"/>
      <c r="K145" s="15"/>
      <c r="L145" s="15"/>
      <c r="M145" s="15"/>
      <c r="N145" s="15"/>
      <c r="O145" s="15"/>
      <c r="P145" s="15"/>
      <c r="Q145" s="15"/>
      <c r="R145" s="15"/>
      <c r="S145" s="15"/>
      <c r="T145" s="15"/>
      <c r="U145" s="129"/>
      <c r="V145" s="204"/>
      <c r="W145" s="204"/>
    </row>
    <row r="146" spans="1:23" x14ac:dyDescent="0.15">
      <c r="A146" s="8">
        <v>138</v>
      </c>
      <c r="B146" s="5">
        <v>138</v>
      </c>
      <c r="C146" s="3"/>
      <c r="D146" s="3"/>
      <c r="E146" s="263"/>
      <c r="F146" s="127"/>
      <c r="G146" s="127"/>
      <c r="H146" s="126"/>
      <c r="I146" s="127"/>
      <c r="J146" s="15"/>
      <c r="K146" s="15"/>
      <c r="L146" s="15"/>
      <c r="M146" s="15"/>
      <c r="N146" s="15"/>
      <c r="O146" s="15"/>
      <c r="P146" s="15"/>
      <c r="Q146" s="15"/>
      <c r="R146" s="15"/>
      <c r="S146" s="15"/>
      <c r="T146" s="15"/>
      <c r="U146" s="129"/>
      <c r="V146" s="204"/>
      <c r="W146" s="204"/>
    </row>
    <row r="147" spans="1:23" x14ac:dyDescent="0.15">
      <c r="A147" s="8">
        <v>139</v>
      </c>
      <c r="B147" s="5">
        <v>139</v>
      </c>
      <c r="C147" s="3"/>
      <c r="D147" s="3"/>
      <c r="E147" s="263"/>
      <c r="F147" s="127"/>
      <c r="G147" s="127"/>
      <c r="H147" s="126"/>
      <c r="I147" s="127"/>
      <c r="J147" s="15"/>
      <c r="K147" s="15"/>
      <c r="L147" s="15"/>
      <c r="M147" s="15"/>
      <c r="N147" s="15"/>
      <c r="O147" s="15"/>
      <c r="P147" s="15"/>
      <c r="Q147" s="15"/>
      <c r="R147" s="15"/>
      <c r="S147" s="15"/>
      <c r="T147" s="15"/>
      <c r="U147" s="129"/>
      <c r="V147" s="204"/>
      <c r="W147" s="204"/>
    </row>
    <row r="148" spans="1:23" x14ac:dyDescent="0.15">
      <c r="A148" s="8">
        <v>140</v>
      </c>
      <c r="B148" s="5">
        <v>140</v>
      </c>
      <c r="C148" s="3"/>
      <c r="D148" s="3"/>
      <c r="E148" s="263"/>
      <c r="F148" s="127"/>
      <c r="G148" s="127"/>
      <c r="H148" s="126"/>
      <c r="I148" s="127"/>
      <c r="J148" s="15"/>
      <c r="K148" s="15"/>
      <c r="L148" s="15"/>
      <c r="M148" s="15"/>
      <c r="N148" s="15"/>
      <c r="O148" s="15"/>
      <c r="P148" s="15"/>
      <c r="Q148" s="15"/>
      <c r="R148" s="15"/>
      <c r="S148" s="15"/>
      <c r="T148" s="15"/>
      <c r="U148" s="129"/>
      <c r="V148" s="204"/>
      <c r="W148" s="204"/>
    </row>
    <row r="149" spans="1:23" x14ac:dyDescent="0.15">
      <c r="A149" s="211">
        <v>141</v>
      </c>
      <c r="B149" s="5">
        <v>141</v>
      </c>
      <c r="C149" s="206"/>
      <c r="D149" s="206"/>
      <c r="E149" s="264"/>
      <c r="F149" s="127"/>
      <c r="G149" s="127"/>
      <c r="H149" s="126"/>
      <c r="I149" s="127"/>
      <c r="J149" s="212"/>
      <c r="K149" s="212"/>
      <c r="L149" s="212"/>
      <c r="M149" s="212"/>
      <c r="N149" s="212"/>
      <c r="O149" s="212"/>
      <c r="P149" s="212"/>
      <c r="Q149" s="212"/>
      <c r="R149" s="212"/>
      <c r="S149" s="212"/>
      <c r="T149" s="212"/>
      <c r="U149" s="213"/>
      <c r="V149" s="214"/>
      <c r="W149" s="214"/>
    </row>
    <row r="150" spans="1:23" x14ac:dyDescent="0.15">
      <c r="A150" s="8">
        <v>142</v>
      </c>
      <c r="B150" s="5">
        <v>142</v>
      </c>
      <c r="C150" s="3"/>
      <c r="D150" s="3"/>
      <c r="E150" s="263"/>
      <c r="F150" s="127"/>
      <c r="G150" s="127"/>
      <c r="H150" s="126"/>
      <c r="I150" s="127"/>
      <c r="J150" s="15"/>
      <c r="K150" s="15"/>
      <c r="L150" s="15"/>
      <c r="M150" s="15"/>
      <c r="N150" s="15"/>
      <c r="O150" s="15"/>
      <c r="P150" s="15"/>
      <c r="Q150" s="15"/>
      <c r="R150" s="15"/>
      <c r="S150" s="15"/>
      <c r="T150" s="15"/>
      <c r="U150" s="129"/>
      <c r="V150" s="204"/>
      <c r="W150" s="204"/>
    </row>
    <row r="151" spans="1:23" x14ac:dyDescent="0.15">
      <c r="A151" s="8">
        <v>143</v>
      </c>
      <c r="B151" s="5">
        <v>143</v>
      </c>
      <c r="C151" s="3"/>
      <c r="D151" s="3"/>
      <c r="E151" s="263"/>
      <c r="F151" s="127"/>
      <c r="G151" s="127"/>
      <c r="H151" s="126"/>
      <c r="I151" s="127"/>
      <c r="J151" s="15"/>
      <c r="K151" s="15"/>
      <c r="L151" s="15"/>
      <c r="M151" s="15"/>
      <c r="N151" s="15"/>
      <c r="O151" s="15"/>
      <c r="P151" s="15"/>
      <c r="Q151" s="15"/>
      <c r="R151" s="15"/>
      <c r="S151" s="15"/>
      <c r="T151" s="15"/>
      <c r="U151" s="129"/>
      <c r="V151" s="204"/>
      <c r="W151" s="204"/>
    </row>
    <row r="152" spans="1:23" x14ac:dyDescent="0.15">
      <c r="A152" s="8">
        <v>144</v>
      </c>
      <c r="B152" s="5">
        <v>144</v>
      </c>
      <c r="C152" s="3"/>
      <c r="D152" s="3"/>
      <c r="E152" s="263"/>
      <c r="F152" s="127"/>
      <c r="G152" s="127"/>
      <c r="H152" s="126"/>
      <c r="I152" s="127"/>
      <c r="J152" s="15"/>
      <c r="K152" s="15"/>
      <c r="L152" s="15"/>
      <c r="M152" s="15"/>
      <c r="N152" s="15"/>
      <c r="O152" s="15"/>
      <c r="P152" s="15"/>
      <c r="Q152" s="15"/>
      <c r="R152" s="15"/>
      <c r="S152" s="15"/>
      <c r="T152" s="15"/>
      <c r="U152" s="129"/>
      <c r="V152" s="204"/>
      <c r="W152" s="204"/>
    </row>
    <row r="153" spans="1:23" x14ac:dyDescent="0.15">
      <c r="A153" s="8">
        <v>145</v>
      </c>
      <c r="B153" s="5">
        <v>145</v>
      </c>
      <c r="C153" s="3"/>
      <c r="D153" s="3"/>
      <c r="E153" s="263"/>
      <c r="F153" s="127"/>
      <c r="G153" s="127"/>
      <c r="H153" s="126"/>
      <c r="I153" s="127"/>
      <c r="J153" s="15"/>
      <c r="K153" s="15"/>
      <c r="L153" s="15"/>
      <c r="M153" s="15"/>
      <c r="N153" s="15"/>
      <c r="O153" s="15"/>
      <c r="P153" s="15"/>
      <c r="Q153" s="15"/>
      <c r="R153" s="15"/>
      <c r="S153" s="15"/>
      <c r="T153" s="15"/>
      <c r="U153" s="129"/>
      <c r="V153" s="204"/>
      <c r="W153" s="204"/>
    </row>
    <row r="154" spans="1:23" x14ac:dyDescent="0.15">
      <c r="A154" s="8">
        <v>146</v>
      </c>
      <c r="B154" s="5">
        <v>146</v>
      </c>
      <c r="C154" s="3"/>
      <c r="D154" s="3"/>
      <c r="E154" s="263"/>
      <c r="F154" s="127"/>
      <c r="G154" s="127"/>
      <c r="H154" s="126"/>
      <c r="I154" s="127"/>
      <c r="J154" s="15"/>
      <c r="K154" s="15"/>
      <c r="L154" s="15"/>
      <c r="M154" s="15"/>
      <c r="N154" s="15"/>
      <c r="O154" s="15"/>
      <c r="P154" s="15"/>
      <c r="Q154" s="15"/>
      <c r="R154" s="15"/>
      <c r="S154" s="15"/>
      <c r="T154" s="15"/>
      <c r="U154" s="129"/>
      <c r="V154" s="204"/>
      <c r="W154" s="204"/>
    </row>
    <row r="155" spans="1:23" x14ac:dyDescent="0.15">
      <c r="A155" s="8">
        <v>147</v>
      </c>
      <c r="B155" s="5">
        <v>147</v>
      </c>
      <c r="C155" s="3"/>
      <c r="D155" s="3"/>
      <c r="E155" s="263"/>
      <c r="F155" s="127"/>
      <c r="G155" s="127"/>
      <c r="H155" s="126"/>
      <c r="I155" s="127"/>
      <c r="J155" s="15"/>
      <c r="K155" s="15"/>
      <c r="L155" s="15"/>
      <c r="M155" s="15"/>
      <c r="N155" s="15"/>
      <c r="O155" s="15"/>
      <c r="P155" s="15"/>
      <c r="Q155" s="15"/>
      <c r="R155" s="15"/>
      <c r="S155" s="15"/>
      <c r="T155" s="15"/>
      <c r="U155" s="129"/>
      <c r="V155" s="204"/>
      <c r="W155" s="204"/>
    </row>
    <row r="156" spans="1:23" x14ac:dyDescent="0.15">
      <c r="A156" s="8">
        <v>148</v>
      </c>
      <c r="B156" s="5">
        <v>148</v>
      </c>
      <c r="C156" s="3"/>
      <c r="D156" s="3"/>
      <c r="E156" s="263"/>
      <c r="F156" s="127"/>
      <c r="G156" s="127"/>
      <c r="H156" s="126"/>
      <c r="I156" s="127"/>
      <c r="J156" s="15"/>
      <c r="K156" s="15"/>
      <c r="L156" s="15"/>
      <c r="M156" s="15"/>
      <c r="N156" s="15"/>
      <c r="O156" s="15"/>
      <c r="P156" s="15"/>
      <c r="Q156" s="15"/>
      <c r="R156" s="15"/>
      <c r="S156" s="15"/>
      <c r="T156" s="15"/>
      <c r="U156" s="129"/>
      <c r="V156" s="204"/>
      <c r="W156" s="204"/>
    </row>
    <row r="157" spans="1:23" x14ac:dyDescent="0.15">
      <c r="A157" s="8">
        <v>149</v>
      </c>
      <c r="B157" s="5">
        <v>149</v>
      </c>
      <c r="C157" s="3"/>
      <c r="D157" s="3"/>
      <c r="E157" s="263"/>
      <c r="F157" s="127"/>
      <c r="G157" s="127"/>
      <c r="H157" s="126"/>
      <c r="I157" s="127"/>
      <c r="J157" s="15"/>
      <c r="K157" s="15"/>
      <c r="L157" s="15"/>
      <c r="M157" s="15"/>
      <c r="N157" s="15"/>
      <c r="O157" s="15"/>
      <c r="P157" s="15"/>
      <c r="Q157" s="15"/>
      <c r="R157" s="15"/>
      <c r="S157" s="15"/>
      <c r="T157" s="15"/>
      <c r="U157" s="129"/>
      <c r="V157" s="204"/>
      <c r="W157" s="204"/>
    </row>
    <row r="158" spans="1:23" x14ac:dyDescent="0.15">
      <c r="A158" s="8">
        <v>150</v>
      </c>
      <c r="B158" s="5">
        <v>150</v>
      </c>
      <c r="C158" s="3"/>
      <c r="D158" s="3"/>
      <c r="E158" s="263"/>
      <c r="F158" s="127"/>
      <c r="G158" s="127"/>
      <c r="H158" s="126"/>
      <c r="I158" s="127"/>
      <c r="J158" s="15"/>
      <c r="K158" s="15"/>
      <c r="L158" s="15"/>
      <c r="M158" s="15"/>
      <c r="N158" s="15"/>
      <c r="O158" s="15"/>
      <c r="P158" s="15"/>
      <c r="Q158" s="15"/>
      <c r="R158" s="15"/>
      <c r="S158" s="15"/>
      <c r="T158" s="15"/>
      <c r="U158" s="129"/>
      <c r="V158" s="204"/>
      <c r="W158" s="204"/>
    </row>
    <row r="159" spans="1:23" x14ac:dyDescent="0.15">
      <c r="A159" s="8">
        <v>151</v>
      </c>
      <c r="B159" s="5">
        <v>151</v>
      </c>
      <c r="C159" s="3"/>
      <c r="D159" s="3"/>
      <c r="E159" s="263"/>
      <c r="F159" s="127"/>
      <c r="G159" s="127"/>
      <c r="H159" s="126"/>
      <c r="I159" s="127"/>
      <c r="J159" s="15"/>
      <c r="K159" s="15"/>
      <c r="L159" s="15"/>
      <c r="M159" s="15"/>
      <c r="N159" s="15"/>
      <c r="O159" s="15"/>
      <c r="P159" s="15"/>
      <c r="Q159" s="15"/>
      <c r="R159" s="15"/>
      <c r="S159" s="15"/>
      <c r="T159" s="15"/>
      <c r="U159" s="129"/>
      <c r="V159" s="204"/>
      <c r="W159" s="204"/>
    </row>
    <row r="160" spans="1:23" x14ac:dyDescent="0.15">
      <c r="A160" s="8">
        <v>152</v>
      </c>
      <c r="B160" s="5">
        <v>152</v>
      </c>
      <c r="C160" s="3"/>
      <c r="D160" s="3"/>
      <c r="E160" s="263"/>
      <c r="F160" s="127"/>
      <c r="G160" s="127"/>
      <c r="H160" s="126"/>
      <c r="I160" s="127"/>
      <c r="J160" s="15"/>
      <c r="K160" s="15"/>
      <c r="L160" s="15"/>
      <c r="M160" s="15"/>
      <c r="N160" s="15"/>
      <c r="O160" s="15"/>
      <c r="P160" s="15"/>
      <c r="Q160" s="15"/>
      <c r="R160" s="15"/>
      <c r="S160" s="15"/>
      <c r="T160" s="15"/>
      <c r="U160" s="129"/>
      <c r="V160" s="204"/>
      <c r="W160" s="204"/>
    </row>
    <row r="161" spans="1:23" x14ac:dyDescent="0.15">
      <c r="A161" s="8">
        <v>153</v>
      </c>
      <c r="B161" s="5">
        <v>153</v>
      </c>
      <c r="C161" s="3"/>
      <c r="D161" s="3"/>
      <c r="E161" s="263"/>
      <c r="F161" s="127"/>
      <c r="G161" s="127"/>
      <c r="H161" s="126"/>
      <c r="I161" s="127"/>
      <c r="J161" s="15"/>
      <c r="K161" s="15"/>
      <c r="L161" s="15"/>
      <c r="M161" s="15"/>
      <c r="N161" s="15"/>
      <c r="O161" s="15"/>
      <c r="P161" s="15"/>
      <c r="Q161" s="15"/>
      <c r="R161" s="15"/>
      <c r="S161" s="15"/>
      <c r="T161" s="15"/>
      <c r="U161" s="129"/>
      <c r="V161" s="204"/>
      <c r="W161" s="204"/>
    </row>
    <row r="162" spans="1:23" x14ac:dyDescent="0.15">
      <c r="A162" s="8">
        <v>154</v>
      </c>
      <c r="B162" s="5">
        <v>154</v>
      </c>
      <c r="C162" s="3"/>
      <c r="D162" s="3"/>
      <c r="E162" s="263"/>
      <c r="F162" s="127"/>
      <c r="G162" s="127"/>
      <c r="H162" s="126"/>
      <c r="I162" s="127"/>
      <c r="J162" s="15"/>
      <c r="K162" s="15"/>
      <c r="L162" s="15"/>
      <c r="M162" s="15"/>
      <c r="N162" s="15"/>
      <c r="O162" s="15"/>
      <c r="P162" s="15"/>
      <c r="Q162" s="15"/>
      <c r="R162" s="15"/>
      <c r="S162" s="15"/>
      <c r="T162" s="15"/>
      <c r="U162" s="129"/>
      <c r="V162" s="204"/>
      <c r="W162" s="204"/>
    </row>
    <row r="163" spans="1:23" x14ac:dyDescent="0.15">
      <c r="A163" s="8">
        <v>155</v>
      </c>
      <c r="B163" s="5">
        <v>155</v>
      </c>
      <c r="C163" s="3"/>
      <c r="D163" s="3"/>
      <c r="E163" s="263"/>
      <c r="F163" s="127"/>
      <c r="G163" s="127"/>
      <c r="H163" s="126"/>
      <c r="I163" s="127"/>
      <c r="J163" s="15"/>
      <c r="K163" s="15"/>
      <c r="L163" s="15"/>
      <c r="M163" s="15"/>
      <c r="N163" s="15"/>
      <c r="O163" s="15"/>
      <c r="P163" s="15"/>
      <c r="Q163" s="15"/>
      <c r="R163" s="15"/>
      <c r="S163" s="15"/>
      <c r="T163" s="15"/>
      <c r="U163" s="129"/>
      <c r="V163" s="204"/>
      <c r="W163" s="204"/>
    </row>
    <row r="164" spans="1:23" x14ac:dyDescent="0.15">
      <c r="A164" s="8">
        <v>156</v>
      </c>
      <c r="B164" s="5">
        <v>156</v>
      </c>
      <c r="C164" s="3"/>
      <c r="D164" s="3"/>
      <c r="E164" s="263"/>
      <c r="F164" s="127"/>
      <c r="G164" s="127"/>
      <c r="H164" s="126"/>
      <c r="I164" s="127"/>
      <c r="J164" s="15"/>
      <c r="K164" s="15"/>
      <c r="L164" s="15"/>
      <c r="M164" s="15"/>
      <c r="N164" s="15"/>
      <c r="O164" s="15"/>
      <c r="P164" s="15"/>
      <c r="Q164" s="15"/>
      <c r="R164" s="15"/>
      <c r="S164" s="15"/>
      <c r="T164" s="15"/>
      <c r="U164" s="129"/>
      <c r="V164" s="204"/>
      <c r="W164" s="204"/>
    </row>
    <row r="165" spans="1:23" x14ac:dyDescent="0.15">
      <c r="A165" s="8">
        <v>157</v>
      </c>
      <c r="B165" s="5">
        <v>157</v>
      </c>
      <c r="C165" s="3"/>
      <c r="D165" s="3"/>
      <c r="E165" s="263"/>
      <c r="F165" s="127"/>
      <c r="G165" s="127"/>
      <c r="H165" s="126"/>
      <c r="I165" s="127"/>
      <c r="J165" s="15"/>
      <c r="K165" s="15"/>
      <c r="L165" s="15"/>
      <c r="M165" s="15"/>
      <c r="N165" s="15"/>
      <c r="O165" s="15"/>
      <c r="P165" s="15"/>
      <c r="Q165" s="15"/>
      <c r="R165" s="15"/>
      <c r="S165" s="15"/>
      <c r="T165" s="15"/>
      <c r="U165" s="129"/>
      <c r="V165" s="204"/>
      <c r="W165" s="204"/>
    </row>
    <row r="166" spans="1:23" x14ac:dyDescent="0.15">
      <c r="A166" s="8">
        <v>158</v>
      </c>
      <c r="B166" s="5">
        <v>158</v>
      </c>
      <c r="C166" s="3"/>
      <c r="D166" s="3"/>
      <c r="E166" s="263"/>
      <c r="F166" s="127"/>
      <c r="G166" s="127"/>
      <c r="H166" s="126"/>
      <c r="I166" s="127"/>
      <c r="J166" s="15"/>
      <c r="K166" s="15"/>
      <c r="L166" s="15"/>
      <c r="M166" s="15"/>
      <c r="N166" s="15"/>
      <c r="O166" s="15"/>
      <c r="P166" s="15"/>
      <c r="Q166" s="15"/>
      <c r="R166" s="15"/>
      <c r="S166" s="15"/>
      <c r="T166" s="15"/>
      <c r="U166" s="129"/>
      <c r="V166" s="204"/>
      <c r="W166" s="204"/>
    </row>
    <row r="167" spans="1:23" x14ac:dyDescent="0.15">
      <c r="A167" s="8">
        <v>159</v>
      </c>
      <c r="B167" s="5">
        <v>159</v>
      </c>
      <c r="C167" s="3"/>
      <c r="D167" s="3"/>
      <c r="E167" s="263"/>
      <c r="F167" s="127"/>
      <c r="G167" s="127"/>
      <c r="H167" s="126"/>
      <c r="I167" s="127"/>
      <c r="J167" s="15"/>
      <c r="K167" s="15"/>
      <c r="L167" s="15"/>
      <c r="M167" s="15"/>
      <c r="N167" s="15"/>
      <c r="O167" s="15"/>
      <c r="P167" s="15"/>
      <c r="Q167" s="15"/>
      <c r="R167" s="15"/>
      <c r="S167" s="15"/>
      <c r="T167" s="15"/>
      <c r="U167" s="129"/>
      <c r="V167" s="204"/>
      <c r="W167" s="204"/>
    </row>
    <row r="168" spans="1:23" x14ac:dyDescent="0.15">
      <c r="A168" s="8">
        <v>160</v>
      </c>
      <c r="B168" s="5">
        <v>160</v>
      </c>
      <c r="C168" s="3"/>
      <c r="D168" s="3"/>
      <c r="E168" s="263"/>
      <c r="F168" s="127"/>
      <c r="G168" s="127"/>
      <c r="H168" s="126"/>
      <c r="I168" s="127"/>
      <c r="J168" s="15"/>
      <c r="K168" s="15"/>
      <c r="L168" s="15"/>
      <c r="M168" s="15"/>
      <c r="N168" s="15"/>
      <c r="O168" s="15"/>
      <c r="P168" s="15"/>
      <c r="Q168" s="15"/>
      <c r="R168" s="15"/>
      <c r="S168" s="15"/>
      <c r="T168" s="15"/>
      <c r="U168" s="129"/>
      <c r="V168" s="204"/>
      <c r="W168" s="204"/>
    </row>
    <row r="169" spans="1:23" x14ac:dyDescent="0.15">
      <c r="A169" s="8">
        <v>161</v>
      </c>
      <c r="B169" s="5">
        <v>161</v>
      </c>
      <c r="C169" s="3"/>
      <c r="D169" s="3"/>
      <c r="E169" s="263"/>
      <c r="F169" s="127"/>
      <c r="G169" s="127"/>
      <c r="H169" s="126"/>
      <c r="I169" s="127"/>
      <c r="J169" s="15"/>
      <c r="K169" s="15"/>
      <c r="L169" s="15"/>
      <c r="M169" s="15"/>
      <c r="N169" s="15"/>
      <c r="O169" s="15"/>
      <c r="P169" s="15"/>
      <c r="Q169" s="15"/>
      <c r="R169" s="15"/>
      <c r="S169" s="15"/>
      <c r="T169" s="15"/>
      <c r="U169" s="129"/>
      <c r="V169" s="204"/>
      <c r="W169" s="204"/>
    </row>
    <row r="170" spans="1:23" x14ac:dyDescent="0.15">
      <c r="A170" s="8">
        <v>162</v>
      </c>
      <c r="B170" s="5">
        <v>162</v>
      </c>
      <c r="C170" s="3"/>
      <c r="D170" s="3"/>
      <c r="E170" s="263"/>
      <c r="F170" s="127"/>
      <c r="G170" s="127"/>
      <c r="H170" s="126"/>
      <c r="I170" s="127"/>
      <c r="J170" s="15"/>
      <c r="K170" s="15"/>
      <c r="L170" s="15"/>
      <c r="M170" s="15"/>
      <c r="N170" s="15"/>
      <c r="O170" s="15"/>
      <c r="P170" s="15"/>
      <c r="Q170" s="15"/>
      <c r="R170" s="15"/>
      <c r="S170" s="15"/>
      <c r="T170" s="15"/>
      <c r="U170" s="129"/>
      <c r="V170" s="204"/>
      <c r="W170" s="204"/>
    </row>
    <row r="171" spans="1:23" x14ac:dyDescent="0.15">
      <c r="A171" s="8">
        <v>163</v>
      </c>
      <c r="B171" s="5">
        <v>163</v>
      </c>
      <c r="C171" s="3"/>
      <c r="D171" s="3"/>
      <c r="E171" s="263"/>
      <c r="F171" s="127"/>
      <c r="G171" s="127"/>
      <c r="H171" s="126"/>
      <c r="I171" s="127"/>
      <c r="J171" s="15"/>
      <c r="K171" s="15"/>
      <c r="L171" s="15"/>
      <c r="M171" s="15"/>
      <c r="N171" s="15"/>
      <c r="O171" s="15"/>
      <c r="P171" s="15"/>
      <c r="Q171" s="15"/>
      <c r="R171" s="15"/>
      <c r="S171" s="15"/>
      <c r="T171" s="15"/>
      <c r="U171" s="129"/>
      <c r="V171" s="204"/>
      <c r="W171" s="204"/>
    </row>
    <row r="172" spans="1:23" x14ac:dyDescent="0.15">
      <c r="A172" s="8">
        <v>164</v>
      </c>
      <c r="B172" s="5">
        <v>164</v>
      </c>
      <c r="C172" s="3"/>
      <c r="D172" s="3"/>
      <c r="E172" s="263"/>
      <c r="F172" s="127"/>
      <c r="G172" s="127"/>
      <c r="H172" s="126"/>
      <c r="I172" s="127"/>
      <c r="J172" s="15"/>
      <c r="K172" s="15"/>
      <c r="L172" s="15"/>
      <c r="M172" s="15"/>
      <c r="N172" s="15"/>
      <c r="O172" s="15"/>
      <c r="P172" s="15"/>
      <c r="Q172" s="331"/>
      <c r="R172" s="15"/>
      <c r="S172" s="15"/>
      <c r="T172" s="15"/>
      <c r="U172" s="129"/>
      <c r="V172" s="204"/>
      <c r="W172" s="204"/>
    </row>
    <row r="173" spans="1:23" x14ac:dyDescent="0.15">
      <c r="A173" s="8">
        <v>165</v>
      </c>
      <c r="B173" s="5">
        <v>165</v>
      </c>
      <c r="C173" s="3"/>
      <c r="D173" s="3"/>
      <c r="E173" s="263"/>
      <c r="F173" s="127"/>
      <c r="G173" s="127"/>
      <c r="H173" s="126"/>
      <c r="I173" s="127"/>
      <c r="J173" s="15"/>
      <c r="K173" s="15"/>
      <c r="L173" s="15"/>
      <c r="M173" s="15"/>
      <c r="N173" s="15"/>
      <c r="O173" s="329"/>
      <c r="P173" s="15"/>
      <c r="Q173" s="15"/>
      <c r="R173" s="15"/>
      <c r="S173" s="331"/>
      <c r="T173" s="15"/>
      <c r="U173" s="129"/>
      <c r="V173" s="204"/>
      <c r="W173" s="204"/>
    </row>
    <row r="174" spans="1:23" x14ac:dyDescent="0.15">
      <c r="A174" s="8">
        <v>166</v>
      </c>
      <c r="B174" s="5">
        <v>166</v>
      </c>
      <c r="C174" s="3"/>
      <c r="D174" s="3"/>
      <c r="E174" s="263"/>
      <c r="F174" s="127"/>
      <c r="G174" s="127"/>
      <c r="H174" s="126"/>
      <c r="I174" s="127"/>
      <c r="J174" s="15"/>
      <c r="K174" s="15"/>
      <c r="L174" s="15"/>
      <c r="M174" s="15"/>
      <c r="N174" s="15"/>
      <c r="O174" s="329"/>
      <c r="P174" s="15"/>
      <c r="Q174" s="15"/>
      <c r="R174" s="15"/>
      <c r="S174" s="332"/>
      <c r="T174" s="15"/>
      <c r="U174" s="129"/>
      <c r="V174" s="204"/>
      <c r="W174" s="204"/>
    </row>
    <row r="175" spans="1:23" x14ac:dyDescent="0.15">
      <c r="A175" s="8">
        <v>167</v>
      </c>
      <c r="B175" s="5">
        <v>167</v>
      </c>
      <c r="C175" s="3"/>
      <c r="D175" s="3"/>
      <c r="E175" s="263"/>
      <c r="F175" s="127"/>
      <c r="G175" s="127"/>
      <c r="H175" s="126"/>
      <c r="I175" s="333"/>
      <c r="J175" s="15"/>
      <c r="K175" s="15"/>
      <c r="L175" s="127"/>
      <c r="M175" s="15"/>
      <c r="N175" s="15"/>
      <c r="O175" s="15"/>
      <c r="P175" s="15"/>
      <c r="Q175" s="15"/>
      <c r="R175" s="15"/>
      <c r="S175" s="15"/>
      <c r="T175" s="15"/>
      <c r="U175" s="129"/>
      <c r="V175" s="204"/>
      <c r="W175" s="204"/>
    </row>
    <row r="176" spans="1:23" x14ac:dyDescent="0.15">
      <c r="A176" s="8">
        <v>168</v>
      </c>
      <c r="B176" s="5">
        <v>168</v>
      </c>
      <c r="C176" s="3"/>
      <c r="D176" s="3"/>
      <c r="E176" s="263"/>
      <c r="F176" s="127"/>
      <c r="G176" s="127"/>
      <c r="H176" s="126"/>
      <c r="I176" s="127"/>
      <c r="J176" s="15"/>
      <c r="K176" s="15"/>
      <c r="L176" s="15"/>
      <c r="M176" s="15"/>
      <c r="N176" s="15"/>
      <c r="O176" s="15"/>
      <c r="P176" s="15"/>
      <c r="Q176" s="15"/>
      <c r="R176" s="15"/>
      <c r="S176" s="15"/>
      <c r="T176" s="15"/>
      <c r="U176" s="129"/>
      <c r="V176" s="204"/>
      <c r="W176" s="204"/>
    </row>
    <row r="177" spans="1:23" x14ac:dyDescent="0.15">
      <c r="A177" s="8">
        <v>169</v>
      </c>
      <c r="B177" s="5">
        <v>169</v>
      </c>
      <c r="C177" s="3"/>
      <c r="D177" s="3"/>
      <c r="E177" s="263"/>
      <c r="F177" s="127"/>
      <c r="G177" s="127"/>
      <c r="H177" s="126"/>
      <c r="I177" s="127"/>
      <c r="J177" s="15"/>
      <c r="K177" s="15"/>
      <c r="L177" s="15"/>
      <c r="M177" s="15"/>
      <c r="N177" s="15"/>
      <c r="O177" s="15"/>
      <c r="P177" s="15"/>
      <c r="Q177" s="15"/>
      <c r="R177" s="15"/>
      <c r="S177" s="15"/>
      <c r="T177" s="15"/>
      <c r="U177" s="129"/>
      <c r="V177" s="204"/>
      <c r="W177" s="204"/>
    </row>
    <row r="178" spans="1:23" x14ac:dyDescent="0.15">
      <c r="A178" s="8">
        <v>170</v>
      </c>
      <c r="B178" s="5">
        <v>170</v>
      </c>
      <c r="C178" s="3"/>
      <c r="D178" s="3"/>
      <c r="E178" s="263"/>
      <c r="F178" s="127"/>
      <c r="G178" s="127"/>
      <c r="H178" s="126"/>
      <c r="I178" s="127"/>
      <c r="J178" s="15"/>
      <c r="K178" s="15"/>
      <c r="L178" s="331"/>
      <c r="M178" s="15"/>
      <c r="N178" s="15"/>
      <c r="O178" s="15"/>
      <c r="P178" s="15"/>
      <c r="Q178" s="15"/>
      <c r="R178" s="15"/>
      <c r="S178" s="15"/>
      <c r="T178" s="15"/>
      <c r="U178" s="129"/>
      <c r="V178" s="204"/>
      <c r="W178" s="204"/>
    </row>
    <row r="179" spans="1:23" x14ac:dyDescent="0.15">
      <c r="A179" s="8">
        <v>171</v>
      </c>
      <c r="B179" s="5">
        <v>171</v>
      </c>
      <c r="C179" s="3"/>
      <c r="D179" s="3"/>
      <c r="E179" s="263"/>
      <c r="F179" s="127"/>
      <c r="G179" s="127"/>
      <c r="H179" s="126"/>
      <c r="I179" s="127"/>
      <c r="J179" s="15"/>
      <c r="K179" s="15"/>
      <c r="L179" s="15"/>
      <c r="M179" s="15"/>
      <c r="N179" s="15"/>
      <c r="O179" s="15"/>
      <c r="P179" s="15"/>
      <c r="Q179" s="15"/>
      <c r="R179" s="15"/>
      <c r="S179" s="15"/>
      <c r="T179" s="15"/>
      <c r="U179" s="129"/>
      <c r="V179" s="204"/>
      <c r="W179" s="204"/>
    </row>
    <row r="180" spans="1:23" x14ac:dyDescent="0.15">
      <c r="A180" s="8">
        <v>172</v>
      </c>
      <c r="B180" s="5">
        <v>172</v>
      </c>
      <c r="C180" s="3"/>
      <c r="D180" s="3"/>
      <c r="E180" s="263"/>
      <c r="F180" s="127"/>
      <c r="G180" s="127"/>
      <c r="H180" s="126"/>
      <c r="I180" s="127"/>
      <c r="J180" s="15"/>
      <c r="K180" s="331"/>
      <c r="L180" s="15"/>
      <c r="M180" s="15"/>
      <c r="N180" s="15"/>
      <c r="O180" s="15"/>
      <c r="P180" s="15"/>
      <c r="Q180" s="15"/>
      <c r="R180" s="15"/>
      <c r="S180" s="15"/>
      <c r="T180" s="15"/>
      <c r="U180" s="129"/>
      <c r="V180" s="204"/>
      <c r="W180" s="204"/>
    </row>
    <row r="181" spans="1:23" x14ac:dyDescent="0.15">
      <c r="A181" s="8">
        <v>173</v>
      </c>
      <c r="B181" s="5">
        <v>173</v>
      </c>
      <c r="C181" s="3"/>
      <c r="D181" s="3"/>
      <c r="E181" s="263"/>
      <c r="F181" s="127"/>
      <c r="G181" s="127"/>
      <c r="H181" s="126"/>
      <c r="I181" s="127"/>
      <c r="J181" s="15"/>
      <c r="K181" s="15"/>
      <c r="L181" s="15"/>
      <c r="M181" s="15"/>
      <c r="N181" s="15"/>
      <c r="O181" s="15"/>
      <c r="P181" s="15"/>
      <c r="Q181" s="15"/>
      <c r="R181" s="15"/>
      <c r="S181" s="15"/>
      <c r="T181" s="15"/>
      <c r="U181" s="129"/>
      <c r="V181" s="204"/>
      <c r="W181" s="204"/>
    </row>
    <row r="182" spans="1:23" x14ac:dyDescent="0.15">
      <c r="A182" s="8">
        <v>174</v>
      </c>
      <c r="B182" s="5">
        <v>174</v>
      </c>
      <c r="C182" s="3"/>
      <c r="D182" s="3"/>
      <c r="E182" s="263"/>
      <c r="F182" s="127"/>
      <c r="G182" s="127"/>
      <c r="H182" s="126"/>
      <c r="I182" s="127"/>
      <c r="J182" s="15"/>
      <c r="K182" s="15"/>
      <c r="L182" s="15"/>
      <c r="M182" s="15"/>
      <c r="N182" s="15"/>
      <c r="O182" s="15"/>
      <c r="P182" s="15"/>
      <c r="Q182" s="15"/>
      <c r="R182" s="15"/>
      <c r="S182" s="15"/>
      <c r="T182" s="15"/>
      <c r="U182" s="129"/>
      <c r="V182" s="204"/>
      <c r="W182" s="204"/>
    </row>
    <row r="183" spans="1:23" x14ac:dyDescent="0.15">
      <c r="A183" s="8">
        <v>175</v>
      </c>
      <c r="B183" s="5">
        <v>175</v>
      </c>
      <c r="C183" s="3"/>
      <c r="D183" s="3"/>
      <c r="E183" s="263"/>
      <c r="F183" s="127"/>
      <c r="G183" s="127"/>
      <c r="H183" s="126"/>
      <c r="I183" s="127"/>
      <c r="J183" s="15"/>
      <c r="K183" s="15"/>
      <c r="L183" s="15"/>
      <c r="M183" s="15"/>
      <c r="N183" s="15"/>
      <c r="O183" s="15"/>
      <c r="P183" s="329"/>
      <c r="Q183" s="15"/>
      <c r="R183" s="15"/>
      <c r="S183" s="15"/>
      <c r="T183" s="15"/>
      <c r="U183" s="129"/>
      <c r="V183" s="204"/>
      <c r="W183" s="204"/>
    </row>
    <row r="184" spans="1:23" x14ac:dyDescent="0.15">
      <c r="A184" s="8">
        <v>176</v>
      </c>
      <c r="B184" s="5">
        <v>176</v>
      </c>
      <c r="C184" s="3"/>
      <c r="D184" s="3"/>
      <c r="E184" s="263"/>
      <c r="F184" s="127"/>
      <c r="G184" s="127"/>
      <c r="H184" s="126"/>
      <c r="I184" s="127"/>
      <c r="J184" s="15"/>
      <c r="K184" s="15"/>
      <c r="L184" s="15"/>
      <c r="M184" s="15"/>
      <c r="N184" s="15"/>
      <c r="O184" s="15"/>
      <c r="P184" s="330"/>
      <c r="Q184" s="15"/>
      <c r="R184" s="15"/>
      <c r="S184" s="15"/>
      <c r="T184" s="15"/>
      <c r="U184" s="129"/>
      <c r="V184" s="204"/>
      <c r="W184" s="204"/>
    </row>
    <row r="185" spans="1:23" x14ac:dyDescent="0.15">
      <c r="A185" s="8">
        <v>177</v>
      </c>
      <c r="B185" s="5">
        <v>177</v>
      </c>
      <c r="C185" s="3"/>
      <c r="D185" s="3"/>
      <c r="E185" s="263"/>
      <c r="F185" s="127"/>
      <c r="G185" s="127"/>
      <c r="H185" s="126"/>
      <c r="I185" s="127"/>
      <c r="J185" s="15"/>
      <c r="K185" s="15"/>
      <c r="L185" s="15"/>
      <c r="M185" s="15"/>
      <c r="N185" s="15"/>
      <c r="O185" s="15"/>
      <c r="P185" s="330"/>
      <c r="Q185" s="15"/>
      <c r="R185" s="15"/>
      <c r="S185" s="15"/>
      <c r="T185" s="15"/>
      <c r="U185" s="129"/>
      <c r="V185" s="204"/>
      <c r="W185" s="204"/>
    </row>
    <row r="186" spans="1:23" x14ac:dyDescent="0.15">
      <c r="A186" s="8">
        <v>178</v>
      </c>
      <c r="B186" s="5">
        <v>178</v>
      </c>
      <c r="C186" s="3"/>
      <c r="D186" s="3"/>
      <c r="E186" s="263"/>
      <c r="F186" s="127"/>
      <c r="G186" s="127"/>
      <c r="H186" s="126"/>
      <c r="I186" s="127"/>
      <c r="J186" s="15"/>
      <c r="K186" s="15"/>
      <c r="L186" s="15"/>
      <c r="M186" s="15"/>
      <c r="N186" s="15"/>
      <c r="O186" s="15"/>
      <c r="P186" s="330"/>
      <c r="Q186" s="15"/>
      <c r="R186" s="15"/>
      <c r="S186" s="15"/>
      <c r="T186" s="15"/>
      <c r="U186" s="129"/>
      <c r="V186" s="204"/>
      <c r="W186" s="204"/>
    </row>
    <row r="187" spans="1:23" x14ac:dyDescent="0.15">
      <c r="A187" s="8">
        <v>179</v>
      </c>
      <c r="B187" s="5">
        <v>179</v>
      </c>
      <c r="C187" s="3"/>
      <c r="D187" s="3"/>
      <c r="E187" s="263"/>
      <c r="F187" s="127"/>
      <c r="G187" s="127"/>
      <c r="H187" s="126"/>
      <c r="I187" s="127"/>
      <c r="J187" s="15"/>
      <c r="K187" s="15"/>
      <c r="L187" s="15"/>
      <c r="M187" s="15"/>
      <c r="N187" s="15"/>
      <c r="O187" s="15"/>
      <c r="P187" s="330"/>
      <c r="Q187" s="15"/>
      <c r="R187" s="15"/>
      <c r="S187" s="15"/>
      <c r="T187" s="15"/>
      <c r="U187" s="129"/>
      <c r="V187" s="204"/>
      <c r="W187" s="204"/>
    </row>
    <row r="188" spans="1:23" x14ac:dyDescent="0.15">
      <c r="A188" s="8">
        <v>180</v>
      </c>
      <c r="B188" s="5">
        <v>180</v>
      </c>
      <c r="C188" s="3"/>
      <c r="D188" s="3"/>
      <c r="E188" s="263"/>
      <c r="F188" s="127"/>
      <c r="G188" s="127"/>
      <c r="H188" s="126"/>
      <c r="I188" s="127"/>
      <c r="J188" s="15"/>
      <c r="K188" s="15"/>
      <c r="L188" s="15"/>
      <c r="M188" s="15"/>
      <c r="N188" s="15"/>
      <c r="O188" s="15"/>
      <c r="P188" s="15"/>
      <c r="Q188" s="15"/>
      <c r="R188" s="15"/>
      <c r="S188" s="15"/>
      <c r="T188" s="15"/>
      <c r="U188" s="129"/>
      <c r="V188" s="204"/>
      <c r="W188" s="204"/>
    </row>
    <row r="189" spans="1:23" x14ac:dyDescent="0.15">
      <c r="A189" s="8">
        <v>181</v>
      </c>
      <c r="B189" s="5">
        <v>181</v>
      </c>
      <c r="C189" s="3"/>
      <c r="D189" s="3"/>
      <c r="E189" s="263"/>
      <c r="F189" s="127"/>
      <c r="G189" s="127"/>
      <c r="H189" s="126"/>
      <c r="I189" s="127"/>
      <c r="J189" s="15"/>
      <c r="K189" s="15"/>
      <c r="L189" s="15"/>
      <c r="M189" s="15"/>
      <c r="N189" s="15"/>
      <c r="O189" s="15"/>
      <c r="P189" s="15"/>
      <c r="Q189" s="15"/>
      <c r="R189" s="15"/>
      <c r="S189" s="15"/>
      <c r="T189" s="15"/>
      <c r="U189" s="129"/>
      <c r="V189" s="204"/>
      <c r="W189" s="204"/>
    </row>
    <row r="190" spans="1:23" x14ac:dyDescent="0.15">
      <c r="A190" s="8">
        <v>182</v>
      </c>
      <c r="B190" s="5">
        <v>182</v>
      </c>
      <c r="C190" s="3"/>
      <c r="D190" s="3"/>
      <c r="E190" s="263"/>
      <c r="F190" s="127"/>
      <c r="G190" s="127"/>
      <c r="H190" s="126"/>
      <c r="I190" s="127"/>
      <c r="J190" s="15"/>
      <c r="K190" s="15"/>
      <c r="L190" s="15"/>
      <c r="M190" s="15"/>
      <c r="N190" s="15"/>
      <c r="O190" s="15"/>
      <c r="P190" s="15"/>
      <c r="Q190" s="15"/>
      <c r="R190" s="15"/>
      <c r="S190" s="15"/>
      <c r="T190" s="15"/>
      <c r="U190" s="129"/>
      <c r="V190" s="204"/>
      <c r="W190" s="204"/>
    </row>
    <row r="191" spans="1:23" x14ac:dyDescent="0.15">
      <c r="A191" s="8">
        <v>183</v>
      </c>
      <c r="B191" s="5">
        <v>183</v>
      </c>
      <c r="C191" s="3"/>
      <c r="D191" s="3"/>
      <c r="E191" s="263"/>
      <c r="F191" s="127"/>
      <c r="G191" s="127"/>
      <c r="H191" s="126"/>
      <c r="I191" s="127"/>
      <c r="J191" s="15"/>
      <c r="K191" s="15"/>
      <c r="L191" s="15"/>
      <c r="M191" s="15"/>
      <c r="N191" s="15"/>
      <c r="O191" s="15"/>
      <c r="P191" s="15"/>
      <c r="Q191" s="15"/>
      <c r="R191" s="15"/>
      <c r="S191" s="15"/>
      <c r="T191" s="15"/>
      <c r="U191" s="129"/>
      <c r="V191" s="204"/>
      <c r="W191" s="204"/>
    </row>
    <row r="192" spans="1:23" x14ac:dyDescent="0.15">
      <c r="A192" s="8">
        <v>184</v>
      </c>
      <c r="B192" s="5">
        <v>184</v>
      </c>
      <c r="C192" s="3"/>
      <c r="D192" s="3"/>
      <c r="E192" s="263"/>
      <c r="F192" s="127"/>
      <c r="G192" s="127"/>
      <c r="H192" s="126"/>
      <c r="I192" s="127"/>
      <c r="J192" s="15"/>
      <c r="K192" s="15"/>
      <c r="L192" s="15"/>
      <c r="M192" s="15"/>
      <c r="N192" s="15"/>
      <c r="O192" s="15"/>
      <c r="P192" s="15"/>
      <c r="Q192" s="15"/>
      <c r="R192" s="15"/>
      <c r="S192" s="15"/>
      <c r="T192" s="15"/>
      <c r="U192" s="129"/>
      <c r="V192" s="204"/>
      <c r="W192" s="204"/>
    </row>
    <row r="193" spans="1:23" x14ac:dyDescent="0.15">
      <c r="A193" s="8">
        <v>185</v>
      </c>
      <c r="B193" s="5">
        <v>185</v>
      </c>
      <c r="C193" s="3"/>
      <c r="D193" s="3"/>
      <c r="E193" s="263"/>
      <c r="F193" s="127"/>
      <c r="G193" s="127"/>
      <c r="H193" s="126"/>
      <c r="I193" s="127"/>
      <c r="J193" s="15"/>
      <c r="K193" s="15"/>
      <c r="L193" s="15"/>
      <c r="M193" s="15"/>
      <c r="N193" s="15"/>
      <c r="O193" s="15"/>
      <c r="P193" s="15"/>
      <c r="Q193" s="15"/>
      <c r="R193" s="15"/>
      <c r="S193" s="15"/>
      <c r="T193" s="15"/>
      <c r="U193" s="129"/>
      <c r="V193" s="204"/>
      <c r="W193" s="204"/>
    </row>
    <row r="194" spans="1:23" x14ac:dyDescent="0.15">
      <c r="A194" s="8">
        <v>186</v>
      </c>
      <c r="B194" s="5">
        <v>186</v>
      </c>
      <c r="C194" s="3"/>
      <c r="D194" s="3"/>
      <c r="E194" s="263"/>
      <c r="F194" s="127"/>
      <c r="G194" s="127"/>
      <c r="H194" s="126"/>
      <c r="I194" s="127"/>
      <c r="J194" s="15"/>
      <c r="K194" s="15"/>
      <c r="L194" s="15"/>
      <c r="M194" s="15"/>
      <c r="N194" s="15"/>
      <c r="O194" s="15"/>
      <c r="P194" s="15"/>
      <c r="Q194" s="15"/>
      <c r="R194" s="15"/>
      <c r="S194" s="15"/>
      <c r="T194" s="15"/>
      <c r="U194" s="129"/>
      <c r="V194" s="204"/>
      <c r="W194" s="204"/>
    </row>
    <row r="195" spans="1:23" x14ac:dyDescent="0.15">
      <c r="A195" s="8">
        <v>187</v>
      </c>
      <c r="B195" s="5">
        <v>187</v>
      </c>
      <c r="C195" s="3"/>
      <c r="D195" s="3"/>
      <c r="E195" s="263"/>
      <c r="F195" s="127"/>
      <c r="G195" s="127"/>
      <c r="H195" s="126"/>
      <c r="I195" s="127"/>
      <c r="J195" s="15"/>
      <c r="K195" s="15"/>
      <c r="L195" s="15"/>
      <c r="M195" s="15"/>
      <c r="N195" s="15"/>
      <c r="O195" s="15"/>
      <c r="P195" s="15"/>
      <c r="Q195" s="15"/>
      <c r="R195" s="15"/>
      <c r="S195" s="15"/>
      <c r="T195" s="15"/>
      <c r="U195" s="129"/>
      <c r="V195" s="204"/>
      <c r="W195" s="204"/>
    </row>
    <row r="196" spans="1:23" x14ac:dyDescent="0.15">
      <c r="A196" s="8">
        <v>188</v>
      </c>
      <c r="B196" s="5">
        <v>188</v>
      </c>
      <c r="C196" s="3"/>
      <c r="D196" s="3"/>
      <c r="E196" s="263"/>
      <c r="F196" s="127"/>
      <c r="G196" s="127"/>
      <c r="H196" s="126"/>
      <c r="I196" s="127"/>
      <c r="J196" s="15"/>
      <c r="K196" s="15"/>
      <c r="L196" s="15"/>
      <c r="M196" s="15"/>
      <c r="N196" s="15"/>
      <c r="O196" s="15"/>
      <c r="P196" s="15"/>
      <c r="Q196" s="15"/>
      <c r="R196" s="15"/>
      <c r="S196" s="15"/>
      <c r="T196" s="15"/>
      <c r="U196" s="129"/>
      <c r="V196" s="204"/>
      <c r="W196" s="204"/>
    </row>
    <row r="197" spans="1:23" x14ac:dyDescent="0.15">
      <c r="A197" s="8">
        <v>189</v>
      </c>
      <c r="B197" s="5">
        <v>189</v>
      </c>
      <c r="C197" s="3"/>
      <c r="D197" s="3"/>
      <c r="E197" s="263"/>
      <c r="F197" s="127"/>
      <c r="G197" s="127"/>
      <c r="H197" s="126"/>
      <c r="I197" s="127"/>
      <c r="J197" s="15"/>
      <c r="K197" s="15"/>
      <c r="L197" s="15"/>
      <c r="M197" s="15"/>
      <c r="N197" s="15"/>
      <c r="O197" s="15"/>
      <c r="P197" s="15"/>
      <c r="Q197" s="15"/>
      <c r="R197" s="15"/>
      <c r="S197" s="15"/>
      <c r="T197" s="15"/>
      <c r="U197" s="129"/>
      <c r="V197" s="204"/>
      <c r="W197" s="204"/>
    </row>
    <row r="198" spans="1:23" x14ac:dyDescent="0.15">
      <c r="A198" s="8">
        <v>190</v>
      </c>
      <c r="B198" s="5">
        <v>190</v>
      </c>
      <c r="C198" s="3"/>
      <c r="D198" s="3"/>
      <c r="E198" s="263"/>
      <c r="F198" s="127"/>
      <c r="G198" s="127"/>
      <c r="H198" s="126"/>
      <c r="I198" s="127"/>
      <c r="J198" s="15"/>
      <c r="K198" s="15"/>
      <c r="L198" s="15"/>
      <c r="M198" s="15"/>
      <c r="N198" s="15"/>
      <c r="O198" s="15"/>
      <c r="P198" s="15"/>
      <c r="Q198" s="15"/>
      <c r="R198" s="15"/>
      <c r="S198" s="15"/>
      <c r="T198" s="15"/>
      <c r="U198" s="129"/>
      <c r="V198" s="204"/>
      <c r="W198" s="204"/>
    </row>
    <row r="199" spans="1:23" x14ac:dyDescent="0.15">
      <c r="A199" s="8">
        <v>191</v>
      </c>
      <c r="B199" s="5">
        <v>191</v>
      </c>
      <c r="C199" s="3"/>
      <c r="D199" s="3"/>
      <c r="E199" s="263"/>
      <c r="F199" s="127"/>
      <c r="G199" s="127"/>
      <c r="H199" s="126"/>
      <c r="I199" s="127"/>
      <c r="J199" s="15"/>
      <c r="K199" s="15"/>
      <c r="L199" s="15"/>
      <c r="M199" s="15"/>
      <c r="N199" s="15"/>
      <c r="O199" s="15"/>
      <c r="P199" s="15"/>
      <c r="Q199" s="15"/>
      <c r="R199" s="15"/>
      <c r="S199" s="15"/>
      <c r="T199" s="15"/>
      <c r="U199" s="129"/>
      <c r="V199" s="204"/>
      <c r="W199" s="204"/>
    </row>
    <row r="200" spans="1:23" x14ac:dyDescent="0.15">
      <c r="A200" s="8">
        <v>192</v>
      </c>
      <c r="B200" s="5">
        <v>192</v>
      </c>
      <c r="C200" s="3"/>
      <c r="D200" s="3"/>
      <c r="E200" s="263"/>
      <c r="F200" s="127"/>
      <c r="G200" s="127"/>
      <c r="H200" s="126"/>
      <c r="I200" s="127"/>
      <c r="J200" s="15"/>
      <c r="K200" s="15"/>
      <c r="L200" s="15"/>
      <c r="M200" s="15"/>
      <c r="N200" s="15"/>
      <c r="O200" s="15"/>
      <c r="P200" s="15"/>
      <c r="Q200" s="15"/>
      <c r="R200" s="15"/>
      <c r="S200" s="15"/>
      <c r="T200" s="15"/>
      <c r="U200" s="129"/>
      <c r="V200" s="204"/>
      <c r="W200" s="204"/>
    </row>
    <row r="201" spans="1:23" x14ac:dyDescent="0.15">
      <c r="A201" s="8">
        <v>193</v>
      </c>
      <c r="B201" s="5">
        <v>193</v>
      </c>
      <c r="C201" s="3"/>
      <c r="D201" s="3"/>
      <c r="E201" s="263"/>
      <c r="F201" s="127"/>
      <c r="G201" s="127"/>
      <c r="H201" s="126"/>
      <c r="I201" s="127"/>
      <c r="J201" s="15"/>
      <c r="K201" s="15"/>
      <c r="L201" s="15"/>
      <c r="M201" s="15"/>
      <c r="N201" s="15"/>
      <c r="O201" s="15"/>
      <c r="P201" s="15"/>
      <c r="Q201" s="15"/>
      <c r="R201" s="15"/>
      <c r="S201" s="15"/>
      <c r="T201" s="15"/>
      <c r="U201" s="129"/>
      <c r="V201" s="204"/>
      <c r="W201" s="204"/>
    </row>
    <row r="202" spans="1:23" x14ac:dyDescent="0.15">
      <c r="A202" s="8">
        <v>194</v>
      </c>
      <c r="B202" s="5">
        <v>194</v>
      </c>
      <c r="C202" s="3"/>
      <c r="D202" s="3"/>
      <c r="E202" s="263"/>
      <c r="F202" s="127"/>
      <c r="G202" s="127"/>
      <c r="H202" s="126"/>
      <c r="I202" s="127"/>
      <c r="J202" s="15"/>
      <c r="K202" s="15"/>
      <c r="L202" s="15"/>
      <c r="M202" s="15"/>
      <c r="N202" s="15"/>
      <c r="O202" s="15"/>
      <c r="P202" s="15"/>
      <c r="Q202" s="15"/>
      <c r="R202" s="15"/>
      <c r="S202" s="15"/>
      <c r="T202" s="15"/>
      <c r="U202" s="213"/>
      <c r="V202" s="204"/>
      <c r="W202" s="204"/>
    </row>
    <row r="203" spans="1:23" x14ac:dyDescent="0.15">
      <c r="A203" s="8">
        <v>195</v>
      </c>
      <c r="B203" s="5">
        <v>195</v>
      </c>
      <c r="C203" s="3"/>
      <c r="D203" s="3"/>
      <c r="E203" s="263"/>
      <c r="F203" s="127"/>
      <c r="G203" s="127"/>
      <c r="H203" s="126"/>
      <c r="I203" s="127"/>
      <c r="J203" s="15"/>
      <c r="K203" s="15"/>
      <c r="L203" s="15"/>
      <c r="M203" s="15"/>
      <c r="N203" s="15"/>
      <c r="O203" s="15"/>
      <c r="P203" s="15"/>
      <c r="Q203" s="15"/>
      <c r="R203" s="15"/>
      <c r="S203" s="15"/>
      <c r="T203" s="15"/>
      <c r="U203" s="129"/>
      <c r="V203" s="204"/>
      <c r="W203" s="204"/>
    </row>
    <row r="204" spans="1:23" x14ac:dyDescent="0.15">
      <c r="A204" s="8">
        <v>196</v>
      </c>
      <c r="B204" s="5">
        <v>196</v>
      </c>
      <c r="C204" s="3"/>
      <c r="D204" s="3"/>
      <c r="E204" s="263"/>
      <c r="F204" s="127"/>
      <c r="G204" s="127"/>
      <c r="H204" s="126"/>
      <c r="I204" s="127"/>
      <c r="J204" s="15"/>
      <c r="K204" s="15"/>
      <c r="L204" s="15"/>
      <c r="M204" s="15"/>
      <c r="N204" s="15"/>
      <c r="O204" s="15"/>
      <c r="P204" s="15"/>
      <c r="Q204" s="15"/>
      <c r="R204" s="15"/>
      <c r="S204" s="212"/>
      <c r="T204" s="15"/>
      <c r="U204" s="129"/>
      <c r="V204" s="204"/>
      <c r="W204" s="204"/>
    </row>
    <row r="205" spans="1:23" x14ac:dyDescent="0.15">
      <c r="A205" s="8">
        <v>197</v>
      </c>
      <c r="B205" s="5">
        <v>197</v>
      </c>
      <c r="C205" s="3"/>
      <c r="D205" s="3"/>
      <c r="E205" s="263"/>
      <c r="F205" s="127"/>
      <c r="G205" s="127"/>
      <c r="H205" s="126"/>
      <c r="I205" s="127"/>
      <c r="J205" s="15"/>
      <c r="K205" s="15"/>
      <c r="L205" s="15"/>
      <c r="M205" s="15"/>
      <c r="N205" s="15"/>
      <c r="O205" s="15"/>
      <c r="P205" s="15"/>
      <c r="Q205" s="15"/>
      <c r="R205" s="15"/>
      <c r="S205" s="15"/>
      <c r="T205" s="15"/>
      <c r="U205" s="129"/>
      <c r="V205" s="204"/>
      <c r="W205" s="204"/>
    </row>
    <row r="206" spans="1:23" x14ac:dyDescent="0.15">
      <c r="A206" s="8">
        <v>198</v>
      </c>
      <c r="B206" s="5">
        <v>198</v>
      </c>
      <c r="C206" s="3"/>
      <c r="D206" s="3"/>
      <c r="E206" s="263"/>
      <c r="F206" s="127"/>
      <c r="G206" s="127"/>
      <c r="H206" s="126"/>
      <c r="I206" s="127"/>
      <c r="J206" s="15"/>
      <c r="K206" s="15"/>
      <c r="L206" s="15"/>
      <c r="M206" s="15"/>
      <c r="N206" s="15"/>
      <c r="O206" s="15"/>
      <c r="P206" s="15"/>
      <c r="Q206" s="15"/>
      <c r="R206" s="15"/>
      <c r="S206" s="15"/>
      <c r="T206" s="15"/>
      <c r="U206" s="213"/>
      <c r="V206" s="204"/>
      <c r="W206" s="204"/>
    </row>
    <row r="207" spans="1:23" x14ac:dyDescent="0.15">
      <c r="A207" s="8">
        <v>199</v>
      </c>
      <c r="B207" s="5">
        <v>199</v>
      </c>
      <c r="C207" s="3"/>
      <c r="D207" s="3"/>
      <c r="E207" s="263"/>
      <c r="F207" s="127"/>
      <c r="G207" s="127"/>
      <c r="H207" s="126"/>
      <c r="I207" s="127"/>
      <c r="J207" s="15"/>
      <c r="K207" s="15"/>
      <c r="L207" s="15"/>
      <c r="M207" s="212"/>
      <c r="N207" s="15"/>
      <c r="O207" s="15"/>
      <c r="P207" s="15"/>
      <c r="Q207" s="15"/>
      <c r="R207" s="15"/>
      <c r="S207" s="15"/>
      <c r="T207" s="15"/>
      <c r="U207" s="129"/>
      <c r="V207" s="204"/>
      <c r="W207" s="204"/>
    </row>
    <row r="208" spans="1:23" x14ac:dyDescent="0.15">
      <c r="A208" s="8">
        <v>200</v>
      </c>
      <c r="B208" s="5">
        <v>200</v>
      </c>
      <c r="C208" s="3"/>
      <c r="D208" s="3"/>
      <c r="E208" s="263"/>
      <c r="F208" s="127"/>
      <c r="G208" s="127"/>
      <c r="H208" s="126"/>
      <c r="I208" s="127"/>
      <c r="J208" s="15"/>
      <c r="K208" s="15"/>
      <c r="L208" s="15"/>
      <c r="M208" s="15"/>
      <c r="N208" s="15"/>
      <c r="O208" s="15"/>
      <c r="P208" s="15"/>
      <c r="Q208" s="15"/>
      <c r="R208" s="15"/>
      <c r="S208" s="15"/>
      <c r="T208" s="15"/>
      <c r="U208" s="129"/>
      <c r="V208" s="204"/>
      <c r="W208" s="204"/>
    </row>
    <row r="209" spans="1:23" x14ac:dyDescent="0.15">
      <c r="A209" s="8">
        <v>201</v>
      </c>
      <c r="B209" s="5">
        <v>201</v>
      </c>
      <c r="C209" s="3"/>
      <c r="D209" s="3"/>
      <c r="E209" s="263"/>
      <c r="F209" s="127"/>
      <c r="G209" s="127"/>
      <c r="H209" s="126"/>
      <c r="I209" s="127"/>
      <c r="J209" s="15"/>
      <c r="K209" s="15"/>
      <c r="L209" s="15"/>
      <c r="M209" s="15"/>
      <c r="N209" s="15"/>
      <c r="O209" s="15"/>
      <c r="P209" s="15"/>
      <c r="Q209" s="15"/>
      <c r="R209" s="15"/>
      <c r="S209" s="15"/>
      <c r="T209" s="15"/>
      <c r="U209" s="129"/>
      <c r="V209" s="204"/>
      <c r="W209" s="204"/>
    </row>
    <row r="210" spans="1:23" x14ac:dyDescent="0.15">
      <c r="A210" s="8">
        <v>202</v>
      </c>
      <c r="B210" s="5">
        <v>202</v>
      </c>
      <c r="C210" s="3"/>
      <c r="D210" s="3"/>
      <c r="E210" s="263"/>
      <c r="F210" s="127"/>
      <c r="G210" s="127"/>
      <c r="H210" s="126"/>
      <c r="I210" s="127"/>
      <c r="J210" s="15"/>
      <c r="K210" s="15"/>
      <c r="L210" s="15"/>
      <c r="M210" s="15"/>
      <c r="N210" s="15"/>
      <c r="O210" s="15"/>
      <c r="P210" s="15"/>
      <c r="Q210" s="15"/>
      <c r="R210" s="15"/>
      <c r="S210" s="15"/>
      <c r="T210" s="15"/>
      <c r="U210" s="129"/>
      <c r="V210" s="204"/>
      <c r="W210" s="204"/>
    </row>
    <row r="211" spans="1:23" x14ac:dyDescent="0.15">
      <c r="A211" s="8">
        <v>203</v>
      </c>
      <c r="B211" s="5">
        <v>203</v>
      </c>
      <c r="C211" s="3"/>
      <c r="D211" s="3"/>
      <c r="E211" s="263"/>
      <c r="F211" s="127"/>
      <c r="G211" s="127"/>
      <c r="H211" s="126"/>
      <c r="I211" s="127"/>
      <c r="J211" s="15"/>
      <c r="K211" s="15"/>
      <c r="L211" s="15"/>
      <c r="M211" s="15"/>
      <c r="N211" s="15"/>
      <c r="O211" s="15"/>
      <c r="P211" s="15"/>
      <c r="Q211" s="15"/>
      <c r="R211" s="15"/>
      <c r="S211" s="15"/>
      <c r="T211" s="15"/>
      <c r="U211" s="129"/>
      <c r="V211" s="204"/>
      <c r="W211" s="204"/>
    </row>
    <row r="212" spans="1:23" x14ac:dyDescent="0.15">
      <c r="A212" s="8">
        <v>204</v>
      </c>
      <c r="B212" s="5">
        <v>204</v>
      </c>
      <c r="C212" s="3"/>
      <c r="D212" s="3"/>
      <c r="E212" s="263"/>
      <c r="F212" s="127"/>
      <c r="G212" s="127"/>
      <c r="H212" s="126"/>
      <c r="I212" s="127"/>
      <c r="J212" s="15"/>
      <c r="K212" s="15"/>
      <c r="L212" s="15"/>
      <c r="M212" s="15"/>
      <c r="N212" s="15"/>
      <c r="O212" s="15"/>
      <c r="P212" s="15"/>
      <c r="Q212" s="15"/>
      <c r="R212" s="15"/>
      <c r="S212" s="15"/>
      <c r="T212" s="15"/>
      <c r="U212" s="129"/>
      <c r="V212" s="204"/>
      <c r="W212" s="204"/>
    </row>
    <row r="213" spans="1:23" x14ac:dyDescent="0.15">
      <c r="A213" s="8">
        <v>205</v>
      </c>
      <c r="B213" s="5">
        <v>205</v>
      </c>
      <c r="C213" s="3"/>
      <c r="D213" s="3"/>
      <c r="E213" s="263"/>
      <c r="F213" s="127"/>
      <c r="G213" s="127"/>
      <c r="H213" s="126"/>
      <c r="I213" s="127"/>
      <c r="J213" s="15"/>
      <c r="K213" s="15"/>
      <c r="L213" s="15"/>
      <c r="M213" s="15"/>
      <c r="N213" s="15"/>
      <c r="O213" s="15"/>
      <c r="P213" s="15"/>
      <c r="Q213" s="15"/>
      <c r="R213" s="15"/>
      <c r="S213" s="15"/>
      <c r="T213" s="15"/>
      <c r="U213" s="129"/>
      <c r="V213" s="204"/>
      <c r="W213" s="204"/>
    </row>
    <row r="214" spans="1:23" x14ac:dyDescent="0.15">
      <c r="A214" s="8">
        <v>206</v>
      </c>
      <c r="B214" s="5">
        <v>206</v>
      </c>
      <c r="C214" s="3"/>
      <c r="D214" s="3"/>
      <c r="E214" s="263"/>
      <c r="F214" s="127"/>
      <c r="G214" s="127"/>
      <c r="H214" s="126"/>
      <c r="I214" s="127"/>
      <c r="J214" s="15"/>
      <c r="K214" s="15"/>
      <c r="L214" s="15"/>
      <c r="M214" s="15"/>
      <c r="N214" s="15"/>
      <c r="O214" s="15"/>
      <c r="P214" s="15"/>
      <c r="Q214" s="15"/>
      <c r="R214" s="15"/>
      <c r="S214" s="15"/>
      <c r="T214" s="15"/>
      <c r="U214" s="129"/>
      <c r="V214" s="204"/>
      <c r="W214" s="204"/>
    </row>
    <row r="215" spans="1:23" x14ac:dyDescent="0.15">
      <c r="A215" s="8">
        <v>207</v>
      </c>
      <c r="B215" s="5">
        <v>207</v>
      </c>
      <c r="C215" s="3"/>
      <c r="D215" s="3"/>
      <c r="E215" s="263"/>
      <c r="F215" s="127"/>
      <c r="G215" s="127"/>
      <c r="H215" s="126"/>
      <c r="I215" s="127"/>
      <c r="J215" s="15"/>
      <c r="K215" s="15"/>
      <c r="L215" s="15"/>
      <c r="M215" s="15"/>
      <c r="N215" s="15"/>
      <c r="O215" s="15"/>
      <c r="P215" s="15"/>
      <c r="Q215" s="15"/>
      <c r="R215" s="15"/>
      <c r="S215" s="15"/>
      <c r="T215" s="15"/>
      <c r="U215" s="129"/>
      <c r="V215" s="204"/>
      <c r="W215" s="204"/>
    </row>
    <row r="216" spans="1:23" x14ac:dyDescent="0.15">
      <c r="A216" s="8">
        <v>208</v>
      </c>
      <c r="B216" s="5">
        <v>208</v>
      </c>
      <c r="C216" s="3"/>
      <c r="D216" s="3"/>
      <c r="E216" s="263"/>
      <c r="F216" s="127"/>
      <c r="G216" s="127"/>
      <c r="H216" s="126"/>
      <c r="I216" s="127"/>
      <c r="J216" s="15"/>
      <c r="K216" s="15"/>
      <c r="L216" s="15"/>
      <c r="M216" s="15"/>
      <c r="N216" s="15"/>
      <c r="O216" s="15"/>
      <c r="P216" s="15"/>
      <c r="Q216" s="15"/>
      <c r="R216" s="15"/>
      <c r="S216" s="15"/>
      <c r="T216" s="15"/>
      <c r="U216" s="129"/>
      <c r="V216" s="204"/>
      <c r="W216" s="204"/>
    </row>
    <row r="217" spans="1:23" x14ac:dyDescent="0.15">
      <c r="A217" s="8">
        <v>209</v>
      </c>
      <c r="B217" s="5">
        <v>209</v>
      </c>
      <c r="C217" s="3"/>
      <c r="D217" s="3"/>
      <c r="E217" s="263"/>
      <c r="F217" s="127"/>
      <c r="G217" s="127"/>
      <c r="H217" s="126"/>
      <c r="I217" s="127"/>
      <c r="J217" s="15"/>
      <c r="K217" s="15"/>
      <c r="L217" s="15"/>
      <c r="M217" s="15"/>
      <c r="N217" s="15"/>
      <c r="O217" s="15"/>
      <c r="P217" s="15"/>
      <c r="Q217" s="15"/>
      <c r="R217" s="15"/>
      <c r="S217" s="15"/>
      <c r="T217" s="15"/>
      <c r="U217" s="129"/>
      <c r="V217" s="204"/>
      <c r="W217" s="204"/>
    </row>
    <row r="218" spans="1:23" x14ac:dyDescent="0.15">
      <c r="A218" s="8">
        <v>210</v>
      </c>
      <c r="B218" s="5">
        <v>210</v>
      </c>
      <c r="C218" s="3"/>
      <c r="D218" s="3"/>
      <c r="E218" s="263"/>
      <c r="F218" s="127"/>
      <c r="G218" s="127"/>
      <c r="H218" s="126"/>
      <c r="I218" s="127"/>
      <c r="J218" s="15"/>
      <c r="K218" s="15"/>
      <c r="L218" s="15"/>
      <c r="M218" s="15"/>
      <c r="N218" s="15"/>
      <c r="O218" s="15"/>
      <c r="P218" s="15"/>
      <c r="Q218" s="15"/>
      <c r="R218" s="15"/>
      <c r="S218" s="15"/>
      <c r="T218" s="15"/>
      <c r="U218" s="129"/>
      <c r="V218" s="204"/>
      <c r="W218" s="204"/>
    </row>
    <row r="219" spans="1:23" x14ac:dyDescent="0.15">
      <c r="A219" s="8">
        <v>211</v>
      </c>
      <c r="B219" s="5">
        <v>211</v>
      </c>
      <c r="C219" s="3"/>
      <c r="D219" s="3"/>
      <c r="E219" s="263"/>
      <c r="F219" s="127"/>
      <c r="G219" s="127"/>
      <c r="H219" s="126"/>
      <c r="I219" s="127"/>
      <c r="J219" s="15"/>
      <c r="K219" s="15"/>
      <c r="L219" s="15"/>
      <c r="M219" s="15"/>
      <c r="N219" s="15"/>
      <c r="O219" s="15"/>
      <c r="P219" s="15"/>
      <c r="Q219" s="15"/>
      <c r="R219" s="15"/>
      <c r="S219" s="15"/>
      <c r="T219" s="15"/>
      <c r="U219" s="129"/>
      <c r="V219" s="204"/>
      <c r="W219" s="204"/>
    </row>
    <row r="220" spans="1:23" x14ac:dyDescent="0.15">
      <c r="A220" s="8">
        <v>212</v>
      </c>
      <c r="B220" s="5">
        <v>212</v>
      </c>
      <c r="C220" s="3"/>
      <c r="D220" s="3"/>
      <c r="E220" s="263"/>
      <c r="F220" s="127"/>
      <c r="G220" s="127"/>
      <c r="H220" s="126"/>
      <c r="I220" s="127"/>
      <c r="J220" s="15"/>
      <c r="K220" s="15"/>
      <c r="L220" s="15"/>
      <c r="M220" s="15"/>
      <c r="N220" s="15"/>
      <c r="O220" s="15"/>
      <c r="P220" s="15"/>
      <c r="Q220" s="15"/>
      <c r="R220" s="15"/>
      <c r="S220" s="15"/>
      <c r="T220" s="15"/>
      <c r="U220" s="129"/>
      <c r="V220" s="204"/>
      <c r="W220" s="204"/>
    </row>
    <row r="221" spans="1:23" x14ac:dyDescent="0.15">
      <c r="A221" s="8">
        <v>213</v>
      </c>
      <c r="B221" s="5">
        <v>213</v>
      </c>
      <c r="C221" s="3"/>
      <c r="D221" s="3"/>
      <c r="E221" s="263"/>
      <c r="F221" s="127"/>
      <c r="G221" s="127"/>
      <c r="H221" s="126"/>
      <c r="I221" s="127"/>
      <c r="J221" s="15"/>
      <c r="K221" s="15"/>
      <c r="L221" s="15"/>
      <c r="M221" s="15"/>
      <c r="N221" s="15"/>
      <c r="O221" s="15"/>
      <c r="P221" s="15"/>
      <c r="Q221" s="15"/>
      <c r="R221" s="15"/>
      <c r="S221" s="15"/>
      <c r="T221" s="15"/>
      <c r="U221" s="129"/>
      <c r="V221" s="204"/>
      <c r="W221" s="204"/>
    </row>
    <row r="222" spans="1:23" x14ac:dyDescent="0.15">
      <c r="A222" s="8">
        <v>214</v>
      </c>
      <c r="B222" s="5">
        <v>214</v>
      </c>
      <c r="C222" s="3"/>
      <c r="D222" s="3"/>
      <c r="E222" s="263"/>
      <c r="F222" s="127"/>
      <c r="G222" s="127"/>
      <c r="H222" s="126"/>
      <c r="I222" s="127"/>
      <c r="J222" s="15"/>
      <c r="K222" s="15"/>
      <c r="L222" s="15"/>
      <c r="M222" s="15"/>
      <c r="N222" s="15"/>
      <c r="O222" s="15"/>
      <c r="P222" s="15"/>
      <c r="Q222" s="15"/>
      <c r="R222" s="15"/>
      <c r="S222" s="15"/>
      <c r="T222" s="15"/>
      <c r="U222" s="129"/>
      <c r="V222" s="204"/>
      <c r="W222" s="204"/>
    </row>
    <row r="223" spans="1:23" x14ac:dyDescent="0.15">
      <c r="A223" s="8">
        <v>215</v>
      </c>
      <c r="B223" s="5">
        <v>215</v>
      </c>
      <c r="C223" s="3"/>
      <c r="D223" s="3"/>
      <c r="E223" s="263"/>
      <c r="F223" s="127"/>
      <c r="G223" s="127"/>
      <c r="H223" s="126"/>
      <c r="I223" s="127"/>
      <c r="J223" s="15"/>
      <c r="K223" s="15"/>
      <c r="L223" s="15"/>
      <c r="M223" s="15"/>
      <c r="N223" s="15"/>
      <c r="O223" s="15"/>
      <c r="P223" s="15"/>
      <c r="Q223" s="15"/>
      <c r="R223" s="15"/>
      <c r="S223" s="15"/>
      <c r="T223" s="15"/>
      <c r="U223" s="129"/>
      <c r="V223" s="204"/>
      <c r="W223" s="204"/>
    </row>
    <row r="224" spans="1:23" x14ac:dyDescent="0.15">
      <c r="A224" s="8">
        <v>216</v>
      </c>
      <c r="B224" s="5">
        <v>216</v>
      </c>
      <c r="C224" s="3"/>
      <c r="D224" s="3"/>
      <c r="E224" s="263"/>
      <c r="F224" s="127"/>
      <c r="G224" s="127"/>
      <c r="H224" s="126"/>
      <c r="I224" s="127"/>
      <c r="J224" s="15"/>
      <c r="K224" s="15"/>
      <c r="L224" s="15"/>
      <c r="M224" s="15"/>
      <c r="N224" s="15"/>
      <c r="O224" s="15"/>
      <c r="P224" s="15"/>
      <c r="Q224" s="15"/>
      <c r="R224" s="15"/>
      <c r="S224" s="15"/>
      <c r="T224" s="15"/>
      <c r="U224" s="129"/>
      <c r="V224" s="204"/>
      <c r="W224" s="204"/>
    </row>
    <row r="225" spans="1:23" x14ac:dyDescent="0.15">
      <c r="A225" s="8">
        <v>217</v>
      </c>
      <c r="B225" s="5">
        <v>217</v>
      </c>
      <c r="C225" s="3"/>
      <c r="D225" s="3"/>
      <c r="E225" s="263"/>
      <c r="F225" s="127"/>
      <c r="G225" s="127"/>
      <c r="H225" s="126"/>
      <c r="I225" s="127"/>
      <c r="J225" s="15"/>
      <c r="K225" s="15"/>
      <c r="L225" s="15"/>
      <c r="M225" s="15"/>
      <c r="N225" s="15"/>
      <c r="O225" s="15"/>
      <c r="P225" s="15"/>
      <c r="Q225" s="15"/>
      <c r="R225" s="15"/>
      <c r="S225" s="15"/>
      <c r="T225" s="15"/>
      <c r="U225" s="129"/>
      <c r="V225" s="204"/>
      <c r="W225" s="204"/>
    </row>
    <row r="226" spans="1:23" x14ac:dyDescent="0.15">
      <c r="A226" s="8">
        <v>218</v>
      </c>
      <c r="B226" s="5">
        <v>218</v>
      </c>
      <c r="C226" s="3"/>
      <c r="D226" s="3"/>
      <c r="E226" s="263"/>
      <c r="F226" s="127"/>
      <c r="G226" s="127"/>
      <c r="H226" s="126"/>
      <c r="I226" s="127"/>
      <c r="J226" s="15"/>
      <c r="K226" s="15"/>
      <c r="L226" s="15"/>
      <c r="M226" s="15"/>
      <c r="N226" s="15"/>
      <c r="O226" s="15"/>
      <c r="P226" s="15"/>
      <c r="Q226" s="15"/>
      <c r="R226" s="15"/>
      <c r="S226" s="15"/>
      <c r="T226" s="15"/>
      <c r="U226" s="129"/>
      <c r="V226" s="204"/>
      <c r="W226" s="204"/>
    </row>
    <row r="227" spans="1:23" x14ac:dyDescent="0.15">
      <c r="A227" s="8">
        <v>219</v>
      </c>
      <c r="B227" s="5">
        <v>219</v>
      </c>
      <c r="C227" s="3"/>
      <c r="D227" s="3"/>
      <c r="E227" s="263"/>
      <c r="F227" s="127"/>
      <c r="G227" s="127"/>
      <c r="H227" s="126"/>
      <c r="I227" s="127"/>
      <c r="J227" s="15"/>
      <c r="K227" s="15"/>
      <c r="L227" s="15"/>
      <c r="M227" s="15"/>
      <c r="N227" s="15"/>
      <c r="O227" s="15"/>
      <c r="P227" s="15"/>
      <c r="Q227" s="15"/>
      <c r="R227" s="15"/>
      <c r="S227" s="15"/>
      <c r="T227" s="15"/>
      <c r="U227" s="129"/>
      <c r="V227" s="204"/>
      <c r="W227" s="204"/>
    </row>
    <row r="228" spans="1:23" x14ac:dyDescent="0.15">
      <c r="A228" s="8">
        <v>220</v>
      </c>
      <c r="B228" s="5">
        <v>220</v>
      </c>
      <c r="C228" s="3"/>
      <c r="D228" s="3"/>
      <c r="E228" s="263"/>
      <c r="F228" s="127"/>
      <c r="G228" s="127"/>
      <c r="H228" s="126"/>
      <c r="I228" s="127"/>
      <c r="J228" s="15"/>
      <c r="K228" s="15"/>
      <c r="L228" s="15"/>
      <c r="M228" s="15"/>
      <c r="N228" s="15"/>
      <c r="O228" s="15"/>
      <c r="P228" s="15"/>
      <c r="Q228" s="15"/>
      <c r="R228" s="15"/>
      <c r="S228" s="15"/>
      <c r="T228" s="15"/>
      <c r="U228" s="129"/>
      <c r="V228" s="204"/>
      <c r="W228" s="204"/>
    </row>
    <row r="229" spans="1:23" x14ac:dyDescent="0.15">
      <c r="A229" s="8">
        <v>221</v>
      </c>
      <c r="B229" s="5">
        <v>221</v>
      </c>
      <c r="C229" s="3"/>
      <c r="D229" s="3"/>
      <c r="E229" s="263"/>
      <c r="F229" s="127"/>
      <c r="G229" s="127"/>
      <c r="H229" s="126"/>
      <c r="I229" s="127"/>
      <c r="J229" s="15"/>
      <c r="K229" s="15"/>
      <c r="L229" s="15"/>
      <c r="M229" s="15"/>
      <c r="N229" s="15"/>
      <c r="O229" s="15"/>
      <c r="P229" s="15"/>
      <c r="Q229" s="15"/>
      <c r="R229" s="15"/>
      <c r="S229" s="15"/>
      <c r="T229" s="15"/>
      <c r="U229" s="129"/>
      <c r="V229" s="204"/>
      <c r="W229" s="204"/>
    </row>
    <row r="230" spans="1:23" x14ac:dyDescent="0.15">
      <c r="A230" s="8">
        <v>222</v>
      </c>
      <c r="B230" s="5">
        <v>222</v>
      </c>
      <c r="C230" s="3"/>
      <c r="D230" s="3"/>
      <c r="E230" s="263"/>
      <c r="F230" s="127"/>
      <c r="G230" s="127"/>
      <c r="H230" s="126"/>
      <c r="I230" s="127"/>
      <c r="J230" s="15"/>
      <c r="K230" s="15"/>
      <c r="L230" s="15"/>
      <c r="M230" s="15"/>
      <c r="N230" s="15"/>
      <c r="O230" s="15"/>
      <c r="P230" s="15"/>
      <c r="Q230" s="15"/>
      <c r="R230" s="15"/>
      <c r="S230" s="15"/>
      <c r="T230" s="15"/>
      <c r="U230" s="129"/>
      <c r="V230" s="204"/>
      <c r="W230" s="204"/>
    </row>
    <row r="231" spans="1:23" x14ac:dyDescent="0.15">
      <c r="A231" s="8">
        <v>223</v>
      </c>
      <c r="B231" s="5">
        <v>223</v>
      </c>
      <c r="C231" s="3"/>
      <c r="D231" s="3"/>
      <c r="E231" s="263"/>
      <c r="F231" s="127"/>
      <c r="G231" s="127"/>
      <c r="H231" s="126"/>
      <c r="I231" s="127"/>
      <c r="J231" s="15"/>
      <c r="K231" s="15"/>
      <c r="L231" s="15"/>
      <c r="M231" s="15"/>
      <c r="N231" s="15"/>
      <c r="O231" s="15"/>
      <c r="P231" s="15"/>
      <c r="Q231" s="15"/>
      <c r="R231" s="15"/>
      <c r="S231" s="15"/>
      <c r="T231" s="15"/>
      <c r="U231" s="129"/>
      <c r="V231" s="204"/>
      <c r="W231" s="204"/>
    </row>
    <row r="232" spans="1:23" x14ac:dyDescent="0.15">
      <c r="A232" s="8">
        <v>224</v>
      </c>
      <c r="B232" s="5">
        <v>224</v>
      </c>
      <c r="C232" s="3"/>
      <c r="D232" s="3"/>
      <c r="E232" s="263"/>
      <c r="F232" s="127"/>
      <c r="G232" s="127"/>
      <c r="H232" s="126"/>
      <c r="I232" s="127"/>
      <c r="J232" s="15"/>
      <c r="K232" s="15"/>
      <c r="L232" s="15"/>
      <c r="M232" s="15"/>
      <c r="N232" s="15"/>
      <c r="O232" s="15"/>
      <c r="P232" s="15"/>
      <c r="Q232" s="15"/>
      <c r="R232" s="15"/>
      <c r="S232" s="15"/>
      <c r="T232" s="15"/>
      <c r="U232" s="129"/>
      <c r="V232" s="204"/>
      <c r="W232" s="204"/>
    </row>
    <row r="233" spans="1:23" x14ac:dyDescent="0.15">
      <c r="A233" s="8">
        <v>225</v>
      </c>
      <c r="B233" s="5">
        <v>225</v>
      </c>
      <c r="C233" s="3"/>
      <c r="D233" s="3"/>
      <c r="E233" s="263"/>
      <c r="F233" s="127"/>
      <c r="G233" s="127"/>
      <c r="H233" s="126"/>
      <c r="I233" s="127"/>
      <c r="J233" s="15"/>
      <c r="K233" s="15"/>
      <c r="L233" s="15"/>
      <c r="M233" s="15"/>
      <c r="N233" s="15"/>
      <c r="O233" s="15"/>
      <c r="P233" s="15"/>
      <c r="Q233" s="15"/>
      <c r="R233" s="15"/>
      <c r="S233" s="15"/>
      <c r="T233" s="15"/>
      <c r="U233" s="129"/>
      <c r="V233" s="204"/>
      <c r="W233" s="204"/>
    </row>
    <row r="234" spans="1:23" x14ac:dyDescent="0.15">
      <c r="A234" s="8">
        <v>226</v>
      </c>
      <c r="B234" s="5">
        <v>226</v>
      </c>
      <c r="C234" s="3"/>
      <c r="D234" s="3"/>
      <c r="E234" s="263"/>
      <c r="F234" s="127"/>
      <c r="G234" s="127"/>
      <c r="H234" s="126"/>
      <c r="I234" s="127"/>
      <c r="J234" s="15"/>
      <c r="K234" s="15"/>
      <c r="L234" s="15"/>
      <c r="M234" s="15"/>
      <c r="N234" s="15"/>
      <c r="O234" s="15"/>
      <c r="P234" s="15"/>
      <c r="Q234" s="15"/>
      <c r="R234" s="15"/>
      <c r="S234" s="15"/>
      <c r="T234" s="15"/>
      <c r="U234" s="129"/>
      <c r="V234" s="204"/>
      <c r="W234" s="204"/>
    </row>
    <row r="235" spans="1:23" x14ac:dyDescent="0.15">
      <c r="A235" s="8">
        <v>227</v>
      </c>
      <c r="B235" s="5">
        <v>227</v>
      </c>
      <c r="C235" s="3"/>
      <c r="D235" s="3"/>
      <c r="E235" s="263"/>
      <c r="F235" s="127"/>
      <c r="G235" s="127"/>
      <c r="H235" s="126"/>
      <c r="I235" s="127"/>
      <c r="J235" s="15"/>
      <c r="K235" s="15"/>
      <c r="L235" s="15"/>
      <c r="M235" s="15"/>
      <c r="N235" s="15"/>
      <c r="O235" s="15"/>
      <c r="P235" s="15"/>
      <c r="Q235" s="15"/>
      <c r="R235" s="15"/>
      <c r="S235" s="15"/>
      <c r="T235" s="15"/>
      <c r="U235" s="129"/>
      <c r="V235" s="204"/>
      <c r="W235" s="204"/>
    </row>
    <row r="236" spans="1:23" x14ac:dyDescent="0.15">
      <c r="A236" s="8">
        <v>228</v>
      </c>
      <c r="B236" s="5">
        <v>228</v>
      </c>
      <c r="C236" s="3"/>
      <c r="D236" s="3"/>
      <c r="E236" s="263"/>
      <c r="F236" s="127"/>
      <c r="G236" s="127"/>
      <c r="H236" s="126"/>
      <c r="I236" s="127"/>
      <c r="J236" s="15"/>
      <c r="K236" s="15"/>
      <c r="L236" s="15"/>
      <c r="M236" s="15"/>
      <c r="N236" s="15"/>
      <c r="O236" s="15"/>
      <c r="P236" s="15"/>
      <c r="Q236" s="15"/>
      <c r="R236" s="15"/>
      <c r="S236" s="15"/>
      <c r="T236" s="15"/>
      <c r="U236" s="129"/>
      <c r="V236" s="204"/>
      <c r="W236" s="204"/>
    </row>
    <row r="237" spans="1:23" x14ac:dyDescent="0.15">
      <c r="A237" s="8">
        <v>229</v>
      </c>
      <c r="B237" s="5">
        <v>229</v>
      </c>
      <c r="C237" s="3"/>
      <c r="D237" s="3"/>
      <c r="E237" s="263"/>
      <c r="F237" s="127"/>
      <c r="G237" s="127"/>
      <c r="H237" s="126"/>
      <c r="I237" s="127"/>
      <c r="J237" s="15"/>
      <c r="K237" s="15"/>
      <c r="L237" s="15"/>
      <c r="M237" s="15"/>
      <c r="N237" s="15"/>
      <c r="O237" s="15"/>
      <c r="P237" s="15"/>
      <c r="Q237" s="15"/>
      <c r="R237" s="15"/>
      <c r="S237" s="15"/>
      <c r="T237" s="15"/>
      <c r="U237" s="129"/>
      <c r="V237" s="204"/>
      <c r="W237" s="204"/>
    </row>
    <row r="238" spans="1:23" x14ac:dyDescent="0.15">
      <c r="A238" s="8">
        <v>230</v>
      </c>
      <c r="B238" s="5">
        <v>230</v>
      </c>
      <c r="C238" s="3"/>
      <c r="D238" s="3"/>
      <c r="E238" s="263"/>
      <c r="F238" s="127"/>
      <c r="G238" s="127"/>
      <c r="H238" s="126"/>
      <c r="I238" s="127"/>
      <c r="J238" s="15"/>
      <c r="K238" s="15"/>
      <c r="L238" s="15"/>
      <c r="M238" s="15"/>
      <c r="N238" s="15"/>
      <c r="O238" s="15"/>
      <c r="P238" s="15"/>
      <c r="Q238" s="15"/>
      <c r="R238" s="15"/>
      <c r="S238" s="15"/>
      <c r="T238" s="15"/>
      <c r="U238" s="129"/>
      <c r="V238" s="204"/>
      <c r="W238" s="204"/>
    </row>
    <row r="239" spans="1:23" x14ac:dyDescent="0.15">
      <c r="A239" s="8">
        <v>231</v>
      </c>
      <c r="B239" s="5">
        <v>231</v>
      </c>
      <c r="C239" s="3"/>
      <c r="D239" s="3"/>
      <c r="E239" s="263"/>
      <c r="F239" s="127"/>
      <c r="G239" s="127"/>
      <c r="H239" s="126"/>
      <c r="I239" s="127"/>
      <c r="J239" s="15"/>
      <c r="K239" s="15"/>
      <c r="L239" s="15"/>
      <c r="M239" s="15"/>
      <c r="N239" s="15"/>
      <c r="O239" s="15"/>
      <c r="P239" s="15"/>
      <c r="Q239" s="15"/>
      <c r="R239" s="15"/>
      <c r="S239" s="15"/>
      <c r="T239" s="15"/>
      <c r="U239" s="129"/>
      <c r="V239" s="204"/>
      <c r="W239" s="204"/>
    </row>
    <row r="240" spans="1:23" x14ac:dyDescent="0.15">
      <c r="A240" s="8">
        <v>232</v>
      </c>
      <c r="B240" s="5">
        <v>232</v>
      </c>
      <c r="C240" s="3"/>
      <c r="D240" s="3"/>
      <c r="E240" s="263"/>
      <c r="F240" s="127"/>
      <c r="G240" s="127"/>
      <c r="H240" s="126"/>
      <c r="I240" s="127"/>
      <c r="J240" s="15"/>
      <c r="K240" s="15"/>
      <c r="L240" s="15"/>
      <c r="M240" s="15"/>
      <c r="N240" s="15"/>
      <c r="O240" s="15"/>
      <c r="P240" s="15"/>
      <c r="Q240" s="15"/>
      <c r="R240" s="15"/>
      <c r="S240" s="15"/>
      <c r="T240" s="15"/>
      <c r="U240" s="129"/>
      <c r="V240" s="204"/>
      <c r="W240" s="204"/>
    </row>
    <row r="241" spans="1:23" x14ac:dyDescent="0.15">
      <c r="A241" s="8">
        <v>233</v>
      </c>
      <c r="B241" s="5">
        <v>233</v>
      </c>
      <c r="C241" s="3"/>
      <c r="D241" s="3"/>
      <c r="E241" s="263"/>
      <c r="F241" s="127"/>
      <c r="G241" s="127"/>
      <c r="H241" s="126"/>
      <c r="I241" s="127"/>
      <c r="J241" s="15"/>
      <c r="K241" s="15"/>
      <c r="L241" s="15"/>
      <c r="M241" s="15"/>
      <c r="N241" s="15"/>
      <c r="O241" s="15"/>
      <c r="P241" s="15"/>
      <c r="Q241" s="15"/>
      <c r="R241" s="15"/>
      <c r="S241" s="15"/>
      <c r="T241" s="15"/>
      <c r="U241" s="129"/>
      <c r="V241" s="204"/>
      <c r="W241" s="204"/>
    </row>
    <row r="242" spans="1:23" x14ac:dyDescent="0.15">
      <c r="A242" s="8">
        <v>234</v>
      </c>
      <c r="B242" s="5">
        <v>234</v>
      </c>
      <c r="C242" s="3"/>
      <c r="D242" s="3"/>
      <c r="E242" s="263"/>
      <c r="F242" s="127"/>
      <c r="G242" s="127"/>
      <c r="H242" s="126"/>
      <c r="I242" s="127"/>
      <c r="J242" s="15"/>
      <c r="K242" s="15"/>
      <c r="L242" s="15"/>
      <c r="M242" s="15"/>
      <c r="N242" s="15"/>
      <c r="O242" s="15"/>
      <c r="P242" s="15"/>
      <c r="Q242" s="15"/>
      <c r="R242" s="15"/>
      <c r="S242" s="15"/>
      <c r="T242" s="15"/>
      <c r="U242" s="129"/>
      <c r="V242" s="204"/>
      <c r="W242" s="204"/>
    </row>
    <row r="243" spans="1:23" x14ac:dyDescent="0.15">
      <c r="A243" s="8">
        <v>235</v>
      </c>
      <c r="B243" s="5">
        <v>235</v>
      </c>
      <c r="C243" s="3"/>
      <c r="D243" s="3"/>
      <c r="E243" s="263"/>
      <c r="F243" s="127"/>
      <c r="G243" s="127"/>
      <c r="H243" s="126"/>
      <c r="I243" s="127"/>
      <c r="J243" s="15"/>
      <c r="K243" s="15"/>
      <c r="L243" s="15"/>
      <c r="M243" s="15"/>
      <c r="N243" s="15"/>
      <c r="O243" s="15"/>
      <c r="P243" s="15"/>
      <c r="Q243" s="15"/>
      <c r="R243" s="15"/>
      <c r="S243" s="15"/>
      <c r="T243" s="15"/>
      <c r="U243" s="129"/>
      <c r="V243" s="204"/>
      <c r="W243" s="204"/>
    </row>
    <row r="244" spans="1:23" x14ac:dyDescent="0.15">
      <c r="A244" s="8">
        <v>236</v>
      </c>
      <c r="B244" s="5">
        <v>236</v>
      </c>
      <c r="C244" s="3"/>
      <c r="D244" s="3"/>
      <c r="E244" s="263"/>
      <c r="F244" s="127"/>
      <c r="G244" s="127"/>
      <c r="H244" s="126"/>
      <c r="I244" s="127"/>
      <c r="J244" s="15"/>
      <c r="K244" s="15"/>
      <c r="L244" s="15"/>
      <c r="M244" s="15"/>
      <c r="N244" s="15"/>
      <c r="O244" s="15"/>
      <c r="P244" s="15"/>
      <c r="Q244" s="15"/>
      <c r="R244" s="15"/>
      <c r="S244" s="15"/>
      <c r="T244" s="15"/>
      <c r="U244" s="129"/>
      <c r="V244" s="204"/>
      <c r="W244" s="204"/>
    </row>
    <row r="245" spans="1:23" x14ac:dyDescent="0.15">
      <c r="A245" s="8">
        <v>237</v>
      </c>
      <c r="B245" s="5">
        <v>237</v>
      </c>
      <c r="C245" s="3"/>
      <c r="D245" s="3"/>
      <c r="E245" s="263"/>
      <c r="F245" s="127"/>
      <c r="G245" s="127"/>
      <c r="H245" s="126"/>
      <c r="I245" s="127"/>
      <c r="J245" s="15"/>
      <c r="K245" s="15"/>
      <c r="L245" s="15"/>
      <c r="M245" s="15"/>
      <c r="N245" s="15"/>
      <c r="O245" s="15"/>
      <c r="P245" s="15"/>
      <c r="Q245" s="15"/>
      <c r="R245" s="15"/>
      <c r="S245" s="15"/>
      <c r="T245" s="15"/>
      <c r="U245" s="129"/>
      <c r="V245" s="204"/>
      <c r="W245" s="204"/>
    </row>
    <row r="246" spans="1:23" x14ac:dyDescent="0.15">
      <c r="A246" s="8">
        <v>238</v>
      </c>
      <c r="B246" s="5">
        <v>238</v>
      </c>
      <c r="C246" s="3"/>
      <c r="D246" s="3"/>
      <c r="E246" s="263"/>
      <c r="F246" s="127"/>
      <c r="G246" s="127"/>
      <c r="H246" s="126"/>
      <c r="I246" s="127"/>
      <c r="J246" s="15"/>
      <c r="K246" s="15"/>
      <c r="L246" s="15"/>
      <c r="M246" s="15"/>
      <c r="N246" s="15"/>
      <c r="O246" s="15"/>
      <c r="P246" s="15"/>
      <c r="Q246" s="15"/>
      <c r="R246" s="15"/>
      <c r="S246" s="15"/>
      <c r="T246" s="15"/>
      <c r="U246" s="129"/>
      <c r="V246" s="204"/>
      <c r="W246" s="204"/>
    </row>
    <row r="247" spans="1:23" x14ac:dyDescent="0.15">
      <c r="A247" s="8">
        <v>239</v>
      </c>
      <c r="B247" s="5">
        <v>239</v>
      </c>
      <c r="C247" s="3"/>
      <c r="D247" s="3"/>
      <c r="E247" s="263"/>
      <c r="F247" s="127"/>
      <c r="G247" s="127"/>
      <c r="H247" s="126"/>
      <c r="I247" s="127"/>
      <c r="J247" s="15"/>
      <c r="K247" s="15"/>
      <c r="L247" s="15"/>
      <c r="M247" s="15"/>
      <c r="N247" s="15"/>
      <c r="O247" s="15"/>
      <c r="P247" s="15"/>
      <c r="Q247" s="15"/>
      <c r="R247" s="15"/>
      <c r="S247" s="15"/>
      <c r="T247" s="15"/>
      <c r="U247" s="129"/>
      <c r="V247" s="204"/>
      <c r="W247" s="204"/>
    </row>
    <row r="248" spans="1:23" x14ac:dyDescent="0.15">
      <c r="A248" s="8">
        <v>240</v>
      </c>
      <c r="B248" s="5">
        <v>240</v>
      </c>
      <c r="C248" s="3"/>
      <c r="D248" s="3"/>
      <c r="E248" s="263"/>
      <c r="F248" s="127"/>
      <c r="G248" s="127"/>
      <c r="H248" s="126"/>
      <c r="I248" s="127"/>
      <c r="J248" s="15"/>
      <c r="K248" s="15"/>
      <c r="L248" s="15"/>
      <c r="M248" s="15"/>
      <c r="N248" s="15"/>
      <c r="O248" s="15"/>
      <c r="P248" s="15"/>
      <c r="Q248" s="15"/>
      <c r="R248" s="15"/>
      <c r="S248" s="15"/>
      <c r="T248" s="15"/>
      <c r="U248" s="129"/>
      <c r="V248" s="204"/>
      <c r="W248" s="204"/>
    </row>
    <row r="249" spans="1:23" x14ac:dyDescent="0.15">
      <c r="A249" s="8">
        <v>241</v>
      </c>
      <c r="B249" s="5">
        <v>241</v>
      </c>
      <c r="C249" s="3"/>
      <c r="D249" s="3"/>
      <c r="E249" s="263"/>
      <c r="F249" s="127"/>
      <c r="G249" s="127"/>
      <c r="H249" s="126"/>
      <c r="I249" s="127"/>
      <c r="J249" s="15"/>
      <c r="K249" s="15"/>
      <c r="L249" s="15"/>
      <c r="M249" s="15"/>
      <c r="N249" s="15"/>
      <c r="O249" s="15"/>
      <c r="P249" s="15"/>
      <c r="Q249" s="15"/>
      <c r="R249" s="15"/>
      <c r="S249" s="15"/>
      <c r="T249" s="15"/>
      <c r="U249" s="129"/>
      <c r="V249" s="204"/>
      <c r="W249" s="204"/>
    </row>
    <row r="250" spans="1:23" x14ac:dyDescent="0.15">
      <c r="A250" s="8">
        <v>242</v>
      </c>
      <c r="B250" s="5">
        <v>242</v>
      </c>
      <c r="C250" s="3"/>
      <c r="D250" s="3"/>
      <c r="E250" s="263"/>
      <c r="F250" s="127"/>
      <c r="G250" s="127"/>
      <c r="H250" s="126"/>
      <c r="I250" s="127"/>
      <c r="J250" s="15"/>
      <c r="K250" s="15"/>
      <c r="L250" s="15"/>
      <c r="M250" s="15"/>
      <c r="N250" s="15"/>
      <c r="O250" s="15"/>
      <c r="P250" s="15"/>
      <c r="Q250" s="15"/>
      <c r="R250" s="15"/>
      <c r="S250" s="15"/>
      <c r="T250" s="15"/>
      <c r="U250" s="129"/>
      <c r="V250" s="204"/>
      <c r="W250" s="204"/>
    </row>
    <row r="251" spans="1:23" x14ac:dyDescent="0.15">
      <c r="A251" s="8">
        <v>243</v>
      </c>
      <c r="B251" s="5">
        <v>243</v>
      </c>
      <c r="C251" s="3"/>
      <c r="D251" s="3"/>
      <c r="E251" s="263"/>
      <c r="F251" s="127"/>
      <c r="G251" s="127"/>
      <c r="H251" s="126"/>
      <c r="I251" s="127"/>
      <c r="J251" s="15"/>
      <c r="K251" s="15"/>
      <c r="L251" s="15"/>
      <c r="M251" s="15"/>
      <c r="N251" s="15"/>
      <c r="O251" s="15"/>
      <c r="P251" s="15"/>
      <c r="Q251" s="15"/>
      <c r="R251" s="15"/>
      <c r="S251" s="15"/>
      <c r="T251" s="15"/>
      <c r="U251" s="129"/>
      <c r="V251" s="204"/>
      <c r="W251" s="204"/>
    </row>
    <row r="252" spans="1:23" x14ac:dyDescent="0.15">
      <c r="A252" s="8">
        <v>244</v>
      </c>
      <c r="B252" s="5">
        <v>244</v>
      </c>
      <c r="C252" s="3"/>
      <c r="D252" s="3"/>
      <c r="E252" s="263"/>
      <c r="F252" s="127"/>
      <c r="G252" s="127"/>
      <c r="H252" s="126"/>
      <c r="I252" s="127"/>
      <c r="J252" s="15"/>
      <c r="K252" s="15"/>
      <c r="L252" s="15"/>
      <c r="M252" s="15"/>
      <c r="N252" s="15"/>
      <c r="O252" s="15"/>
      <c r="P252" s="15"/>
      <c r="Q252" s="15"/>
      <c r="R252" s="15"/>
      <c r="S252" s="15"/>
      <c r="T252" s="15"/>
      <c r="U252" s="129"/>
      <c r="V252" s="204"/>
      <c r="W252" s="204"/>
    </row>
    <row r="253" spans="1:23" x14ac:dyDescent="0.15">
      <c r="A253" s="8">
        <v>245</v>
      </c>
      <c r="B253" s="5">
        <v>245</v>
      </c>
      <c r="C253" s="3"/>
      <c r="D253" s="3"/>
      <c r="E253" s="263"/>
      <c r="F253" s="127"/>
      <c r="G253" s="127"/>
      <c r="H253" s="126"/>
      <c r="I253" s="127"/>
      <c r="J253" s="15"/>
      <c r="K253" s="15"/>
      <c r="L253" s="15"/>
      <c r="M253" s="15"/>
      <c r="N253" s="15"/>
      <c r="O253" s="15"/>
      <c r="P253" s="15"/>
      <c r="Q253" s="15"/>
      <c r="R253" s="15"/>
      <c r="S253" s="15"/>
      <c r="T253" s="15"/>
      <c r="U253" s="129"/>
      <c r="V253" s="204"/>
      <c r="W253" s="204"/>
    </row>
    <row r="254" spans="1:23" x14ac:dyDescent="0.15">
      <c r="A254" s="8">
        <v>246</v>
      </c>
      <c r="B254" s="5">
        <v>246</v>
      </c>
      <c r="C254" s="3"/>
      <c r="D254" s="3"/>
      <c r="E254" s="263"/>
      <c r="F254" s="127"/>
      <c r="G254" s="127"/>
      <c r="H254" s="126"/>
      <c r="I254" s="127"/>
      <c r="J254" s="15"/>
      <c r="K254" s="15"/>
      <c r="L254" s="15"/>
      <c r="M254" s="15"/>
      <c r="N254" s="15"/>
      <c r="O254" s="15"/>
      <c r="P254" s="15"/>
      <c r="Q254" s="15"/>
      <c r="R254" s="15"/>
      <c r="S254" s="15"/>
      <c r="T254" s="15"/>
      <c r="U254" s="129"/>
      <c r="V254" s="204"/>
      <c r="W254" s="204"/>
    </row>
    <row r="255" spans="1:23" x14ac:dyDescent="0.15">
      <c r="A255" s="8">
        <v>247</v>
      </c>
      <c r="B255" s="5">
        <v>247</v>
      </c>
      <c r="C255" s="3"/>
      <c r="D255" s="3"/>
      <c r="E255" s="263"/>
      <c r="F255" s="127"/>
      <c r="G255" s="127"/>
      <c r="H255" s="126"/>
      <c r="I255" s="127"/>
      <c r="J255" s="15"/>
      <c r="K255" s="15"/>
      <c r="L255" s="15"/>
      <c r="M255" s="15"/>
      <c r="N255" s="15"/>
      <c r="O255" s="15"/>
      <c r="P255" s="15"/>
      <c r="Q255" s="15"/>
      <c r="R255" s="15"/>
      <c r="S255" s="15"/>
      <c r="T255" s="15"/>
      <c r="U255" s="129"/>
      <c r="V255" s="204"/>
      <c r="W255" s="204"/>
    </row>
    <row r="256" spans="1:23" x14ac:dyDescent="0.15">
      <c r="A256" s="8">
        <v>248</v>
      </c>
      <c r="B256" s="5">
        <v>248</v>
      </c>
      <c r="C256" s="3"/>
      <c r="D256" s="3"/>
      <c r="E256" s="263"/>
      <c r="F256" s="127"/>
      <c r="G256" s="127"/>
      <c r="H256" s="126"/>
      <c r="I256" s="127"/>
      <c r="J256" s="15"/>
      <c r="K256" s="15"/>
      <c r="L256" s="15"/>
      <c r="M256" s="15"/>
      <c r="N256" s="15"/>
      <c r="O256" s="15"/>
      <c r="P256" s="15"/>
      <c r="Q256" s="15"/>
      <c r="R256" s="15"/>
      <c r="S256" s="15"/>
      <c r="T256" s="15"/>
      <c r="U256" s="129"/>
      <c r="V256" s="204"/>
      <c r="W256" s="204"/>
    </row>
    <row r="257" spans="1:23" x14ac:dyDescent="0.15">
      <c r="A257" s="8">
        <v>249</v>
      </c>
      <c r="B257" s="5">
        <v>249</v>
      </c>
      <c r="C257" s="3"/>
      <c r="D257" s="3"/>
      <c r="E257" s="263"/>
      <c r="F257" s="127"/>
      <c r="G257" s="127"/>
      <c r="H257" s="126"/>
      <c r="I257" s="127"/>
      <c r="J257" s="15"/>
      <c r="K257" s="15"/>
      <c r="L257" s="15"/>
      <c r="M257" s="15"/>
      <c r="N257" s="15"/>
      <c r="O257" s="15"/>
      <c r="P257" s="15"/>
      <c r="Q257" s="15"/>
      <c r="R257" s="15"/>
      <c r="S257" s="15"/>
      <c r="T257" s="15"/>
      <c r="U257" s="129"/>
      <c r="V257" s="204"/>
      <c r="W257" s="204"/>
    </row>
    <row r="258" spans="1:23" x14ac:dyDescent="0.15">
      <c r="A258" s="8">
        <v>250</v>
      </c>
      <c r="B258" s="5">
        <v>250</v>
      </c>
      <c r="C258" s="3"/>
      <c r="D258" s="3"/>
      <c r="E258" s="263"/>
      <c r="F258" s="127"/>
      <c r="G258" s="127"/>
      <c r="H258" s="126"/>
      <c r="I258" s="127"/>
      <c r="J258" s="15"/>
      <c r="K258" s="15"/>
      <c r="L258" s="15"/>
      <c r="M258" s="15"/>
      <c r="N258" s="15"/>
      <c r="O258" s="15"/>
      <c r="P258" s="15"/>
      <c r="Q258" s="15"/>
      <c r="R258" s="15"/>
      <c r="S258" s="15"/>
      <c r="T258" s="15"/>
      <c r="U258" s="129"/>
      <c r="V258" s="204"/>
      <c r="W258" s="204"/>
    </row>
    <row r="259" spans="1:23" x14ac:dyDescent="0.15">
      <c r="A259" s="8">
        <v>251</v>
      </c>
      <c r="B259" s="5">
        <v>251</v>
      </c>
      <c r="C259" s="3"/>
      <c r="D259" s="3"/>
      <c r="E259" s="263"/>
      <c r="F259" s="127"/>
      <c r="G259" s="127"/>
      <c r="H259" s="126"/>
      <c r="I259" s="127"/>
      <c r="J259" s="15"/>
      <c r="K259" s="15"/>
      <c r="L259" s="15"/>
      <c r="M259" s="15"/>
      <c r="N259" s="15"/>
      <c r="O259" s="15"/>
      <c r="P259" s="15"/>
      <c r="Q259" s="15"/>
      <c r="R259" s="15"/>
      <c r="S259" s="15"/>
      <c r="T259" s="15"/>
      <c r="U259" s="129"/>
      <c r="V259" s="204"/>
      <c r="W259" s="204"/>
    </row>
    <row r="260" spans="1:23" x14ac:dyDescent="0.15">
      <c r="A260" s="8">
        <v>252</v>
      </c>
      <c r="B260" s="5">
        <v>252</v>
      </c>
      <c r="C260" s="3"/>
      <c r="D260" s="3"/>
      <c r="E260" s="263"/>
      <c r="F260" s="127"/>
      <c r="G260" s="127"/>
      <c r="H260" s="126"/>
      <c r="I260" s="127"/>
      <c r="J260" s="15"/>
      <c r="K260" s="15"/>
      <c r="L260" s="15"/>
      <c r="M260" s="15"/>
      <c r="N260" s="15"/>
      <c r="O260" s="15"/>
      <c r="P260" s="15"/>
      <c r="Q260" s="15"/>
      <c r="R260" s="15"/>
      <c r="S260" s="15"/>
      <c r="T260" s="15"/>
      <c r="U260" s="129"/>
      <c r="V260" s="204"/>
      <c r="W260" s="204"/>
    </row>
    <row r="261" spans="1:23" x14ac:dyDescent="0.15">
      <c r="A261" s="8">
        <v>253</v>
      </c>
      <c r="B261" s="5">
        <v>253</v>
      </c>
      <c r="C261" s="3"/>
      <c r="D261" s="3"/>
      <c r="E261" s="263"/>
      <c r="F261" s="127"/>
      <c r="G261" s="127"/>
      <c r="H261" s="126"/>
      <c r="I261" s="127"/>
      <c r="J261" s="15"/>
      <c r="K261" s="15"/>
      <c r="L261" s="15"/>
      <c r="M261" s="15"/>
      <c r="N261" s="15"/>
      <c r="O261" s="15"/>
      <c r="P261" s="15"/>
      <c r="Q261" s="15"/>
      <c r="R261" s="15"/>
      <c r="S261" s="15"/>
      <c r="T261" s="15"/>
      <c r="U261" s="129"/>
      <c r="V261" s="204"/>
      <c r="W261" s="204"/>
    </row>
    <row r="262" spans="1:23" x14ac:dyDescent="0.15">
      <c r="A262" s="8">
        <v>254</v>
      </c>
      <c r="B262" s="5">
        <v>254</v>
      </c>
      <c r="C262" s="3"/>
      <c r="D262" s="3"/>
      <c r="E262" s="263"/>
      <c r="F262" s="127"/>
      <c r="G262" s="127"/>
      <c r="H262" s="126"/>
      <c r="I262" s="127"/>
      <c r="J262" s="15"/>
      <c r="K262" s="15"/>
      <c r="L262" s="15"/>
      <c r="M262" s="15"/>
      <c r="N262" s="15"/>
      <c r="O262" s="15"/>
      <c r="P262" s="15"/>
      <c r="Q262" s="15"/>
      <c r="R262" s="15"/>
      <c r="S262" s="15"/>
      <c r="T262" s="15"/>
      <c r="U262" s="129"/>
      <c r="V262" s="204"/>
      <c r="W262" s="204"/>
    </row>
    <row r="263" spans="1:23" x14ac:dyDescent="0.15">
      <c r="A263" s="8">
        <v>255</v>
      </c>
      <c r="B263" s="5">
        <v>255</v>
      </c>
      <c r="C263" s="3"/>
      <c r="D263" s="3"/>
      <c r="E263" s="263"/>
      <c r="F263" s="127"/>
      <c r="G263" s="127"/>
      <c r="H263" s="126"/>
      <c r="I263" s="127"/>
      <c r="J263" s="15"/>
      <c r="K263" s="15"/>
      <c r="L263" s="15"/>
      <c r="M263" s="15"/>
      <c r="N263" s="15"/>
      <c r="O263" s="15"/>
      <c r="P263" s="15"/>
      <c r="Q263" s="15"/>
      <c r="R263" s="15"/>
      <c r="S263" s="15"/>
      <c r="T263" s="15"/>
      <c r="U263" s="129"/>
      <c r="V263" s="204"/>
      <c r="W263" s="204"/>
    </row>
    <row r="264" spans="1:23" x14ac:dyDescent="0.15">
      <c r="A264" s="8">
        <v>256</v>
      </c>
      <c r="B264" s="5">
        <v>256</v>
      </c>
      <c r="C264" s="3"/>
      <c r="D264" s="3"/>
      <c r="E264" s="263"/>
      <c r="F264" s="127"/>
      <c r="G264" s="127"/>
      <c r="H264" s="126"/>
      <c r="I264" s="127"/>
      <c r="J264" s="15"/>
      <c r="K264" s="15"/>
      <c r="L264" s="15"/>
      <c r="M264" s="15"/>
      <c r="N264" s="15"/>
      <c r="O264" s="15"/>
      <c r="P264" s="15"/>
      <c r="Q264" s="15"/>
      <c r="R264" s="15"/>
      <c r="S264" s="15"/>
      <c r="T264" s="15"/>
      <c r="U264" s="129"/>
      <c r="V264" s="204"/>
      <c r="W264" s="204"/>
    </row>
    <row r="265" spans="1:23" x14ac:dyDescent="0.15">
      <c r="A265" s="8">
        <v>257</v>
      </c>
      <c r="B265" s="5">
        <v>257</v>
      </c>
      <c r="C265" s="3"/>
      <c r="D265" s="3"/>
      <c r="E265" s="263"/>
      <c r="F265" s="127"/>
      <c r="G265" s="127"/>
      <c r="H265" s="126"/>
      <c r="I265" s="127"/>
      <c r="J265" s="15"/>
      <c r="K265" s="15"/>
      <c r="L265" s="15"/>
      <c r="M265" s="15"/>
      <c r="N265" s="15"/>
      <c r="O265" s="15"/>
      <c r="P265" s="15"/>
      <c r="Q265" s="15"/>
      <c r="R265" s="15"/>
      <c r="S265" s="15"/>
      <c r="T265" s="15"/>
      <c r="U265" s="129"/>
      <c r="V265" s="204"/>
      <c r="W265" s="204"/>
    </row>
  </sheetData>
  <autoFilter ref="A8:W8">
    <sortState ref="A9:W265">
      <sortCondition ref="A8"/>
    </sortState>
  </autoFilter>
  <sortState ref="A9:W265">
    <sortCondition ref="C9:C265"/>
    <sortCondition ref="D9:D265"/>
    <sortCondition ref="E9:E265"/>
  </sortState>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AA1647"/>
  <sheetViews>
    <sheetView topLeftCell="A923" zoomScaleNormal="100" workbookViewId="0">
      <selection activeCell="G954" sqref="G954"/>
    </sheetView>
  </sheetViews>
  <sheetFormatPr defaultRowHeight="13.5" outlineLevelCol="1" x14ac:dyDescent="0.15"/>
  <cols>
    <col min="3" max="3" width="9.5" bestFit="1" customWidth="1"/>
    <col min="4" max="4" width="5.25" customWidth="1"/>
    <col min="5" max="5" width="5.5" hidden="1" customWidth="1" outlineLevel="1"/>
    <col min="6" max="6" width="5.5" bestFit="1" customWidth="1" collapsed="1"/>
    <col min="7" max="7" width="5.25" bestFit="1" customWidth="1"/>
    <col min="8" max="8" width="8.125" customWidth="1"/>
    <col min="10" max="10" width="13" bestFit="1" customWidth="1"/>
    <col min="11" max="11" width="9" style="19" hidden="1" customWidth="1" outlineLevel="1"/>
    <col min="12" max="12" width="44" bestFit="1" customWidth="1" collapsed="1"/>
    <col min="13" max="13" width="9" hidden="1" customWidth="1" outlineLevel="1"/>
    <col min="14" max="14" width="13.125" bestFit="1" customWidth="1" collapsed="1"/>
    <col min="15" max="15" width="20.875" customWidth="1"/>
    <col min="16" max="16" width="10.625" bestFit="1" customWidth="1"/>
    <col min="17" max="17" width="22.25" bestFit="1" customWidth="1"/>
    <col min="18" max="18" width="25.125" bestFit="1" customWidth="1"/>
    <col min="19" max="20" width="11.25" customWidth="1"/>
    <col min="21" max="21" width="11.25" hidden="1" customWidth="1" outlineLevel="1"/>
    <col min="22" max="22" width="32" hidden="1" customWidth="1" outlineLevel="1"/>
    <col min="23" max="23" width="9" hidden="1" customWidth="1" outlineLevel="1"/>
    <col min="24" max="24" width="23" bestFit="1" customWidth="1" collapsed="1"/>
    <col min="25" max="26" width="9" hidden="1" customWidth="1" outlineLevel="1"/>
    <col min="27" max="27" width="9" collapsed="1"/>
  </cols>
  <sheetData>
    <row r="1" spans="3:26" ht="14.25" thickBot="1" x14ac:dyDescent="0.2">
      <c r="D1" t="s">
        <v>354</v>
      </c>
      <c r="K1"/>
      <c r="L1" s="19"/>
    </row>
    <row r="2" spans="3:26" ht="13.5" customHeight="1" x14ac:dyDescent="0.15">
      <c r="D2" s="315" t="s">
        <v>145</v>
      </c>
      <c r="E2" s="322" t="s">
        <v>3474</v>
      </c>
      <c r="F2" s="404" t="s">
        <v>2</v>
      </c>
      <c r="G2" s="404"/>
      <c r="H2" s="404"/>
      <c r="I2" s="240" t="s">
        <v>135</v>
      </c>
      <c r="J2" s="240" t="s">
        <v>5</v>
      </c>
      <c r="K2" s="241" t="s">
        <v>6</v>
      </c>
      <c r="L2" s="242" t="s">
        <v>1</v>
      </c>
      <c r="M2" s="243" t="s">
        <v>42</v>
      </c>
      <c r="N2" s="238" t="s">
        <v>8</v>
      </c>
      <c r="O2" s="239"/>
      <c r="P2" s="235" t="s">
        <v>134</v>
      </c>
      <c r="Q2" s="236"/>
      <c r="R2" s="237"/>
      <c r="S2" s="235" t="s">
        <v>17</v>
      </c>
      <c r="T2" s="236"/>
      <c r="U2" s="237"/>
      <c r="V2" s="317" t="s">
        <v>351</v>
      </c>
      <c r="W2" s="248"/>
      <c r="X2" s="318" t="s">
        <v>352</v>
      </c>
      <c r="Y2" s="12"/>
      <c r="Z2" s="324" t="s">
        <v>20</v>
      </c>
    </row>
    <row r="3" spans="3:26" ht="16.5" customHeight="1" thickBot="1" x14ac:dyDescent="0.2">
      <c r="D3" s="316"/>
      <c r="E3" s="323"/>
      <c r="F3" s="278" t="s">
        <v>3</v>
      </c>
      <c r="G3" s="278" t="s">
        <v>4</v>
      </c>
      <c r="H3" s="278" t="s">
        <v>7</v>
      </c>
      <c r="I3" s="244"/>
      <c r="J3" s="244"/>
      <c r="K3" s="245"/>
      <c r="L3" s="246"/>
      <c r="M3" s="319"/>
      <c r="N3" s="314"/>
      <c r="O3" s="312" t="s">
        <v>20</v>
      </c>
      <c r="P3" s="312" t="s">
        <v>9</v>
      </c>
      <c r="Q3" s="312" t="s">
        <v>10</v>
      </c>
      <c r="R3" s="312" t="s">
        <v>20</v>
      </c>
      <c r="S3" s="312" t="s">
        <v>18</v>
      </c>
      <c r="T3" s="312" t="s">
        <v>19</v>
      </c>
      <c r="U3" s="313" t="s">
        <v>20</v>
      </c>
      <c r="V3" s="320"/>
      <c r="W3" s="313" t="s">
        <v>20</v>
      </c>
      <c r="X3" s="321"/>
      <c r="Y3" s="277" t="s">
        <v>20</v>
      </c>
      <c r="Z3" s="325"/>
    </row>
    <row r="4" spans="3:26" ht="14.25" thickTop="1" x14ac:dyDescent="0.15">
      <c r="C4" s="285"/>
      <c r="D4" s="282">
        <v>1</v>
      </c>
      <c r="E4" s="6">
        <v>9</v>
      </c>
      <c r="F4" s="6">
        <v>4</v>
      </c>
      <c r="G4" s="6">
        <v>3</v>
      </c>
      <c r="H4" s="6" t="s">
        <v>257</v>
      </c>
      <c r="I4" s="6" t="s">
        <v>136</v>
      </c>
      <c r="J4" s="6" t="s">
        <v>153</v>
      </c>
      <c r="K4" s="16"/>
      <c r="L4" s="6" t="s">
        <v>386</v>
      </c>
      <c r="M4" s="6"/>
      <c r="N4" s="6" t="s">
        <v>30</v>
      </c>
      <c r="O4" s="6" t="s">
        <v>1639</v>
      </c>
      <c r="P4" s="6" t="s">
        <v>143</v>
      </c>
      <c r="Q4" s="6"/>
      <c r="R4" s="6"/>
      <c r="S4" s="6"/>
      <c r="T4" s="6" t="s">
        <v>47</v>
      </c>
      <c r="U4" s="6" t="s">
        <v>308</v>
      </c>
      <c r="V4" s="6" t="s">
        <v>52</v>
      </c>
      <c r="W4" s="6"/>
      <c r="X4" s="6" t="s">
        <v>53</v>
      </c>
      <c r="Y4" s="6"/>
      <c r="Z4" s="279"/>
    </row>
    <row r="5" spans="3:26" x14ac:dyDescent="0.15">
      <c r="C5" s="285"/>
      <c r="D5" s="283">
        <v>2</v>
      </c>
      <c r="E5" s="3">
        <v>10</v>
      </c>
      <c r="F5" s="3">
        <v>4</v>
      </c>
      <c r="G5" s="3">
        <v>4</v>
      </c>
      <c r="H5" s="3" t="s">
        <v>329</v>
      </c>
      <c r="I5" s="3" t="s">
        <v>136</v>
      </c>
      <c r="J5" s="3" t="s">
        <v>150</v>
      </c>
      <c r="K5" s="15"/>
      <c r="L5" s="3" t="s">
        <v>387</v>
      </c>
      <c r="M5" s="3"/>
      <c r="N5" s="3" t="s">
        <v>27</v>
      </c>
      <c r="O5" s="3"/>
      <c r="P5" s="3" t="s">
        <v>143</v>
      </c>
      <c r="Q5" s="3"/>
      <c r="R5" s="3"/>
      <c r="S5" s="3" t="s">
        <v>43</v>
      </c>
      <c r="T5" s="3"/>
      <c r="U5" s="3"/>
      <c r="V5" s="3" t="s">
        <v>50</v>
      </c>
      <c r="W5" s="3"/>
      <c r="X5" s="3" t="s">
        <v>53</v>
      </c>
      <c r="Y5" s="3"/>
      <c r="Z5" s="280"/>
    </row>
    <row r="6" spans="3:26" x14ac:dyDescent="0.15">
      <c r="C6" s="285"/>
      <c r="D6" s="283">
        <v>3</v>
      </c>
      <c r="E6" s="3">
        <v>3</v>
      </c>
      <c r="F6" s="3">
        <v>4</v>
      </c>
      <c r="G6" s="3">
        <v>5</v>
      </c>
      <c r="H6" s="3" t="s">
        <v>1633</v>
      </c>
      <c r="I6" s="3" t="s">
        <v>138</v>
      </c>
      <c r="J6" s="3" t="s">
        <v>274</v>
      </c>
      <c r="K6" s="15" t="s">
        <v>376</v>
      </c>
      <c r="L6" s="3" t="s">
        <v>377</v>
      </c>
      <c r="M6" s="3"/>
      <c r="N6" s="3" t="s">
        <v>27</v>
      </c>
      <c r="O6" s="3"/>
      <c r="P6" s="3" t="s">
        <v>13</v>
      </c>
      <c r="Q6" s="3"/>
      <c r="R6" s="3"/>
      <c r="S6" s="3" t="s">
        <v>43</v>
      </c>
      <c r="T6" s="3"/>
      <c r="U6" s="3"/>
      <c r="V6" s="3" t="s">
        <v>50</v>
      </c>
      <c r="W6" s="3"/>
      <c r="X6" s="3" t="s">
        <v>53</v>
      </c>
      <c r="Y6" s="3"/>
      <c r="Z6" s="280"/>
    </row>
    <row r="7" spans="3:26" x14ac:dyDescent="0.15">
      <c r="C7" s="285"/>
      <c r="D7" s="283">
        <v>4</v>
      </c>
      <c r="E7" s="3">
        <v>1</v>
      </c>
      <c r="F7" s="3">
        <v>4</v>
      </c>
      <c r="G7" s="3">
        <v>6</v>
      </c>
      <c r="H7" s="3" t="s">
        <v>1631</v>
      </c>
      <c r="I7" s="3" t="s">
        <v>141</v>
      </c>
      <c r="J7" s="3" t="s">
        <v>159</v>
      </c>
      <c r="K7" s="15"/>
      <c r="L7" s="3" t="s">
        <v>372</v>
      </c>
      <c r="M7" s="3"/>
      <c r="N7" s="3" t="s">
        <v>31</v>
      </c>
      <c r="O7" s="3" t="s">
        <v>373</v>
      </c>
      <c r="P7" s="3" t="s">
        <v>143</v>
      </c>
      <c r="Q7" s="3"/>
      <c r="R7" s="3"/>
      <c r="S7" s="3" t="s">
        <v>43</v>
      </c>
      <c r="T7" s="3"/>
      <c r="U7" s="3" t="s">
        <v>289</v>
      </c>
      <c r="V7" s="3" t="s">
        <v>50</v>
      </c>
      <c r="W7" s="3"/>
      <c r="X7" s="3" t="s">
        <v>53</v>
      </c>
      <c r="Y7" s="3"/>
      <c r="Z7" s="280"/>
    </row>
    <row r="8" spans="3:26" x14ac:dyDescent="0.15">
      <c r="C8" s="285"/>
      <c r="D8" s="283">
        <v>5</v>
      </c>
      <c r="E8" s="3">
        <v>2</v>
      </c>
      <c r="F8" s="3">
        <v>4</v>
      </c>
      <c r="G8" s="3">
        <v>7</v>
      </c>
      <c r="H8" s="3" t="s">
        <v>1632</v>
      </c>
      <c r="I8" s="3" t="s">
        <v>138</v>
      </c>
      <c r="J8" s="3" t="s">
        <v>274</v>
      </c>
      <c r="K8" s="15" t="s">
        <v>99</v>
      </c>
      <c r="L8" s="3" t="s">
        <v>374</v>
      </c>
      <c r="M8" s="3"/>
      <c r="N8" s="3" t="s">
        <v>16</v>
      </c>
      <c r="O8" s="3" t="s">
        <v>375</v>
      </c>
      <c r="P8" s="3" t="s">
        <v>11</v>
      </c>
      <c r="Q8" s="3"/>
      <c r="R8" s="3"/>
      <c r="S8" s="3" t="s">
        <v>45</v>
      </c>
      <c r="T8" s="3"/>
      <c r="U8" s="3"/>
      <c r="V8" s="3" t="s">
        <v>50</v>
      </c>
      <c r="W8" s="3"/>
      <c r="X8" s="3" t="s">
        <v>53</v>
      </c>
      <c r="Y8" s="3"/>
      <c r="Z8" s="280"/>
    </row>
    <row r="9" spans="3:26" x14ac:dyDescent="0.15">
      <c r="C9" s="285"/>
      <c r="D9" s="283">
        <v>6</v>
      </c>
      <c r="E9" s="3">
        <v>4</v>
      </c>
      <c r="F9" s="3">
        <v>4</v>
      </c>
      <c r="G9" s="3">
        <v>8</v>
      </c>
      <c r="H9" s="3" t="s">
        <v>1634</v>
      </c>
      <c r="I9" s="3" t="s">
        <v>140</v>
      </c>
      <c r="J9" s="3" t="s">
        <v>260</v>
      </c>
      <c r="K9" s="15" t="s">
        <v>378</v>
      </c>
      <c r="L9" s="3" t="s">
        <v>379</v>
      </c>
      <c r="M9" s="3"/>
      <c r="N9" s="3" t="s">
        <v>31</v>
      </c>
      <c r="O9" s="3" t="s">
        <v>267</v>
      </c>
      <c r="P9" s="3" t="s">
        <v>12</v>
      </c>
      <c r="Q9" s="3"/>
      <c r="R9" s="3"/>
      <c r="S9" s="3" t="s">
        <v>43</v>
      </c>
      <c r="T9" s="3"/>
      <c r="U9" s="3" t="s">
        <v>308</v>
      </c>
      <c r="V9" s="3" t="s">
        <v>310</v>
      </c>
      <c r="W9" s="3"/>
      <c r="X9" s="3" t="s">
        <v>53</v>
      </c>
      <c r="Y9" s="3"/>
      <c r="Z9" s="280"/>
    </row>
    <row r="10" spans="3:26" x14ac:dyDescent="0.15">
      <c r="C10" s="285"/>
      <c r="D10" s="283">
        <v>7</v>
      </c>
      <c r="E10" s="3">
        <v>11</v>
      </c>
      <c r="F10" s="3">
        <v>4</v>
      </c>
      <c r="G10" s="3">
        <v>10</v>
      </c>
      <c r="H10" s="3" t="s">
        <v>1640</v>
      </c>
      <c r="I10" s="3" t="s">
        <v>136</v>
      </c>
      <c r="J10" s="3" t="s">
        <v>248</v>
      </c>
      <c r="K10" s="15"/>
      <c r="L10" s="3" t="s">
        <v>389</v>
      </c>
      <c r="M10" s="3"/>
      <c r="N10" s="3" t="s">
        <v>16</v>
      </c>
      <c r="O10" s="3" t="s">
        <v>390</v>
      </c>
      <c r="P10" s="3" t="s">
        <v>143</v>
      </c>
      <c r="Q10" s="3"/>
      <c r="R10" s="3"/>
      <c r="S10" s="3"/>
      <c r="T10" s="3" t="s">
        <v>47</v>
      </c>
      <c r="U10" s="3"/>
      <c r="V10" s="3" t="s">
        <v>50</v>
      </c>
      <c r="W10" s="3"/>
      <c r="X10" s="3" t="s">
        <v>53</v>
      </c>
      <c r="Y10" s="3"/>
      <c r="Z10" s="280"/>
    </row>
    <row r="11" spans="3:26" x14ac:dyDescent="0.15">
      <c r="C11" s="285"/>
      <c r="D11" s="283">
        <v>8</v>
      </c>
      <c r="E11" s="3">
        <v>12</v>
      </c>
      <c r="F11" s="3">
        <v>4</v>
      </c>
      <c r="G11" s="3">
        <v>10</v>
      </c>
      <c r="H11" s="3" t="s">
        <v>1641</v>
      </c>
      <c r="I11" s="3" t="s">
        <v>136</v>
      </c>
      <c r="J11" s="3" t="s">
        <v>248</v>
      </c>
      <c r="K11" s="15"/>
      <c r="L11" s="3" t="s">
        <v>388</v>
      </c>
      <c r="M11" s="3"/>
      <c r="N11" s="3" t="s">
        <v>31</v>
      </c>
      <c r="O11" s="3" t="s">
        <v>319</v>
      </c>
      <c r="P11" s="3" t="s">
        <v>143</v>
      </c>
      <c r="Q11" s="3"/>
      <c r="R11" s="3"/>
      <c r="S11" s="3" t="s">
        <v>43</v>
      </c>
      <c r="T11" s="3"/>
      <c r="U11" s="3" t="s">
        <v>289</v>
      </c>
      <c r="V11" s="3" t="s">
        <v>50</v>
      </c>
      <c r="W11" s="3"/>
      <c r="X11" s="3" t="s">
        <v>53</v>
      </c>
      <c r="Y11" s="3"/>
      <c r="Z11" s="280"/>
    </row>
    <row r="12" spans="3:26" x14ac:dyDescent="0.15">
      <c r="C12" s="285"/>
      <c r="D12" s="283">
        <v>9</v>
      </c>
      <c r="E12" s="3">
        <v>15</v>
      </c>
      <c r="F12" s="3">
        <v>4</v>
      </c>
      <c r="G12" s="3">
        <v>10</v>
      </c>
      <c r="H12" s="3" t="s">
        <v>1644</v>
      </c>
      <c r="I12" s="3" t="s">
        <v>137</v>
      </c>
      <c r="J12" s="3" t="s">
        <v>154</v>
      </c>
      <c r="K12" s="15"/>
      <c r="L12" s="3" t="s">
        <v>394</v>
      </c>
      <c r="M12" s="3"/>
      <c r="N12" s="3" t="s">
        <v>31</v>
      </c>
      <c r="O12" s="3" t="s">
        <v>395</v>
      </c>
      <c r="P12" s="3" t="s">
        <v>143</v>
      </c>
      <c r="Q12" s="3"/>
      <c r="R12" s="3"/>
      <c r="S12" s="3" t="s">
        <v>43</v>
      </c>
      <c r="T12" s="3"/>
      <c r="U12" s="3" t="s">
        <v>303</v>
      </c>
      <c r="V12" s="3" t="s">
        <v>397</v>
      </c>
      <c r="W12" s="3"/>
      <c r="X12" s="3" t="s">
        <v>53</v>
      </c>
      <c r="Y12" s="3"/>
      <c r="Z12" s="280"/>
    </row>
    <row r="13" spans="3:26" x14ac:dyDescent="0.15">
      <c r="C13" s="285"/>
      <c r="D13" s="283">
        <v>10</v>
      </c>
      <c r="E13" s="3">
        <v>5</v>
      </c>
      <c r="F13" s="3">
        <v>4</v>
      </c>
      <c r="G13" s="3">
        <v>11</v>
      </c>
      <c r="H13" s="3" t="s">
        <v>1635</v>
      </c>
      <c r="I13" s="3" t="s">
        <v>138</v>
      </c>
      <c r="J13" s="3" t="s">
        <v>274</v>
      </c>
      <c r="K13" s="15" t="s">
        <v>380</v>
      </c>
      <c r="L13" s="3" t="s">
        <v>381</v>
      </c>
      <c r="M13" s="3"/>
      <c r="N13" s="3" t="s">
        <v>16</v>
      </c>
      <c r="O13" s="3" t="s">
        <v>382</v>
      </c>
      <c r="P13" s="3"/>
      <c r="Q13" s="3" t="s">
        <v>34</v>
      </c>
      <c r="R13" s="3" t="s">
        <v>887</v>
      </c>
      <c r="S13" s="3" t="s">
        <v>43</v>
      </c>
      <c r="T13" s="3"/>
      <c r="U13" s="3" t="s">
        <v>303</v>
      </c>
      <c r="V13" s="3" t="s">
        <v>50</v>
      </c>
      <c r="W13" s="3"/>
      <c r="X13" s="3" t="s">
        <v>53</v>
      </c>
      <c r="Y13" s="3"/>
      <c r="Z13" s="280"/>
    </row>
    <row r="14" spans="3:26" x14ac:dyDescent="0.15">
      <c r="C14" s="285"/>
      <c r="D14" s="283">
        <v>11</v>
      </c>
      <c r="E14" s="3">
        <v>6</v>
      </c>
      <c r="F14" s="3">
        <v>4</v>
      </c>
      <c r="G14" s="3">
        <v>11</v>
      </c>
      <c r="H14" s="3" t="s">
        <v>1636</v>
      </c>
      <c r="I14" s="3" t="s">
        <v>140</v>
      </c>
      <c r="J14" s="3" t="s">
        <v>260</v>
      </c>
      <c r="K14" s="15" t="s">
        <v>378</v>
      </c>
      <c r="L14" s="3" t="s">
        <v>383</v>
      </c>
      <c r="M14" s="3"/>
      <c r="N14" s="3" t="s">
        <v>31</v>
      </c>
      <c r="O14" s="3"/>
      <c r="P14" s="3" t="s">
        <v>13</v>
      </c>
      <c r="Q14" s="3"/>
      <c r="R14" s="3"/>
      <c r="S14" s="3" t="s">
        <v>43</v>
      </c>
      <c r="T14" s="3"/>
      <c r="U14" s="3" t="s">
        <v>308</v>
      </c>
      <c r="V14" s="3" t="s">
        <v>310</v>
      </c>
      <c r="W14" s="3"/>
      <c r="X14" s="3" t="s">
        <v>53</v>
      </c>
      <c r="Y14" s="3"/>
      <c r="Z14" s="280"/>
    </row>
    <row r="15" spans="3:26" x14ac:dyDescent="0.15">
      <c r="C15" s="285"/>
      <c r="D15" s="283">
        <v>12</v>
      </c>
      <c r="E15" s="3">
        <v>16</v>
      </c>
      <c r="F15" s="3">
        <v>4</v>
      </c>
      <c r="G15" s="3">
        <v>11</v>
      </c>
      <c r="H15" s="3" t="s">
        <v>1645</v>
      </c>
      <c r="I15" s="3" t="s">
        <v>137</v>
      </c>
      <c r="J15" s="3" t="s">
        <v>154</v>
      </c>
      <c r="K15" s="15"/>
      <c r="L15" s="3" t="s">
        <v>396</v>
      </c>
      <c r="M15" s="3"/>
      <c r="N15" s="3" t="s">
        <v>31</v>
      </c>
      <c r="O15" s="3" t="s">
        <v>143</v>
      </c>
      <c r="P15" s="3" t="s">
        <v>143</v>
      </c>
      <c r="Q15" s="3"/>
      <c r="R15" s="3"/>
      <c r="S15" s="3" t="s">
        <v>45</v>
      </c>
      <c r="T15" s="3"/>
      <c r="U15" s="3" t="s">
        <v>303</v>
      </c>
      <c r="V15" s="3" t="s">
        <v>50</v>
      </c>
      <c r="W15" s="3"/>
      <c r="X15" s="3" t="s">
        <v>53</v>
      </c>
      <c r="Y15" s="3"/>
      <c r="Z15" s="280"/>
    </row>
    <row r="16" spans="3:26" x14ac:dyDescent="0.15">
      <c r="C16" s="285"/>
      <c r="D16" s="283">
        <v>13</v>
      </c>
      <c r="E16" s="3">
        <v>17</v>
      </c>
      <c r="F16" s="3">
        <v>4</v>
      </c>
      <c r="G16" s="3">
        <v>12</v>
      </c>
      <c r="H16" s="3" t="s">
        <v>1646</v>
      </c>
      <c r="I16" s="3" t="s">
        <v>137</v>
      </c>
      <c r="J16" s="3" t="s">
        <v>154</v>
      </c>
      <c r="K16" s="15"/>
      <c r="L16" s="3" t="s">
        <v>398</v>
      </c>
      <c r="M16" s="3"/>
      <c r="N16" s="3" t="s">
        <v>31</v>
      </c>
      <c r="O16" s="3" t="s">
        <v>143</v>
      </c>
      <c r="P16" s="3" t="s">
        <v>143</v>
      </c>
      <c r="Q16" s="3"/>
      <c r="R16" s="3"/>
      <c r="S16" s="3" t="s">
        <v>43</v>
      </c>
      <c r="T16" s="3"/>
      <c r="U16" s="3" t="s">
        <v>303</v>
      </c>
      <c r="V16" s="3" t="s">
        <v>50</v>
      </c>
      <c r="W16" s="3"/>
      <c r="X16" s="3" t="s">
        <v>53</v>
      </c>
      <c r="Y16" s="3"/>
      <c r="Z16" s="280"/>
    </row>
    <row r="17" spans="3:26" x14ac:dyDescent="0.15">
      <c r="C17" s="285"/>
      <c r="D17" s="283">
        <v>14</v>
      </c>
      <c r="E17" s="3">
        <v>7</v>
      </c>
      <c r="F17" s="3">
        <v>4</v>
      </c>
      <c r="G17" s="3">
        <v>13</v>
      </c>
      <c r="H17" s="3" t="s">
        <v>1637</v>
      </c>
      <c r="I17" s="3" t="s">
        <v>140</v>
      </c>
      <c r="J17" s="3" t="s">
        <v>260</v>
      </c>
      <c r="K17" s="15" t="s">
        <v>103</v>
      </c>
      <c r="L17" s="3" t="s">
        <v>384</v>
      </c>
      <c r="M17" s="3"/>
      <c r="N17" s="3" t="s">
        <v>16</v>
      </c>
      <c r="O17" s="3" t="s">
        <v>353</v>
      </c>
      <c r="P17" s="3" t="s">
        <v>13</v>
      </c>
      <c r="Q17" s="3"/>
      <c r="R17" s="3"/>
      <c r="S17" s="3" t="s">
        <v>43</v>
      </c>
      <c r="T17" s="3"/>
      <c r="U17" s="3"/>
      <c r="V17" s="3" t="s">
        <v>50</v>
      </c>
      <c r="W17" s="3"/>
      <c r="X17" s="3" t="s">
        <v>53</v>
      </c>
      <c r="Y17" s="3"/>
      <c r="Z17" s="280"/>
    </row>
    <row r="18" spans="3:26" x14ac:dyDescent="0.15">
      <c r="C18" s="285"/>
      <c r="D18" s="283">
        <v>15</v>
      </c>
      <c r="E18" s="3">
        <v>8</v>
      </c>
      <c r="F18" s="3">
        <v>4</v>
      </c>
      <c r="G18" s="3">
        <v>13</v>
      </c>
      <c r="H18" s="3" t="s">
        <v>1638</v>
      </c>
      <c r="I18" s="3" t="s">
        <v>138</v>
      </c>
      <c r="J18" s="3" t="s">
        <v>274</v>
      </c>
      <c r="K18" s="15" t="s">
        <v>376</v>
      </c>
      <c r="L18" s="3" t="s">
        <v>385</v>
      </c>
      <c r="M18" s="3"/>
      <c r="N18" s="3" t="s">
        <v>27</v>
      </c>
      <c r="O18" s="3"/>
      <c r="P18" s="3" t="s">
        <v>13</v>
      </c>
      <c r="Q18" s="3"/>
      <c r="R18" s="3"/>
      <c r="S18" s="3" t="s">
        <v>43</v>
      </c>
      <c r="T18" s="3" t="s">
        <v>47</v>
      </c>
      <c r="U18" s="3"/>
      <c r="V18" s="3" t="s">
        <v>50</v>
      </c>
      <c r="W18" s="3"/>
      <c r="X18" s="3" t="s">
        <v>53</v>
      </c>
      <c r="Y18" s="3"/>
      <c r="Z18" s="280"/>
    </row>
    <row r="19" spans="3:26" x14ac:dyDescent="0.15">
      <c r="C19" s="285"/>
      <c r="D19" s="283">
        <v>16</v>
      </c>
      <c r="E19" s="3">
        <v>13</v>
      </c>
      <c r="F19" s="3">
        <v>4</v>
      </c>
      <c r="G19" s="3">
        <v>13</v>
      </c>
      <c r="H19" s="3" t="s">
        <v>1642</v>
      </c>
      <c r="I19" s="3" t="s">
        <v>138</v>
      </c>
      <c r="J19" s="3" t="s">
        <v>274</v>
      </c>
      <c r="K19" s="15" t="s">
        <v>376</v>
      </c>
      <c r="L19" s="3" t="s">
        <v>391</v>
      </c>
      <c r="M19" s="3"/>
      <c r="N19" s="3" t="s">
        <v>31</v>
      </c>
      <c r="O19" s="3" t="s">
        <v>392</v>
      </c>
      <c r="P19" s="3" t="s">
        <v>13</v>
      </c>
      <c r="Q19" s="3"/>
      <c r="R19" s="3"/>
      <c r="S19" s="3" t="s">
        <v>43</v>
      </c>
      <c r="T19" s="3"/>
      <c r="U19" s="3" t="s">
        <v>289</v>
      </c>
      <c r="V19" s="3" t="s">
        <v>50</v>
      </c>
      <c r="W19" s="3"/>
      <c r="X19" s="3" t="s">
        <v>53</v>
      </c>
      <c r="Y19" s="3"/>
      <c r="Z19" s="280"/>
    </row>
    <row r="20" spans="3:26" x14ac:dyDescent="0.15">
      <c r="C20" s="285"/>
      <c r="D20" s="283">
        <v>17</v>
      </c>
      <c r="E20" s="3">
        <v>14</v>
      </c>
      <c r="F20" s="3">
        <v>4</v>
      </c>
      <c r="G20" s="3">
        <v>14</v>
      </c>
      <c r="H20" s="3" t="s">
        <v>1643</v>
      </c>
      <c r="I20" s="3" t="s">
        <v>138</v>
      </c>
      <c r="J20" s="3" t="s">
        <v>274</v>
      </c>
      <c r="K20" s="15" t="s">
        <v>380</v>
      </c>
      <c r="L20" s="3" t="s">
        <v>393</v>
      </c>
      <c r="M20" s="3"/>
      <c r="N20" s="3" t="s">
        <v>31</v>
      </c>
      <c r="O20" s="3" t="s">
        <v>392</v>
      </c>
      <c r="P20" s="3" t="s">
        <v>11</v>
      </c>
      <c r="Q20" s="3"/>
      <c r="R20" s="3"/>
      <c r="S20" s="3" t="s">
        <v>43</v>
      </c>
      <c r="T20" s="3"/>
      <c r="U20" s="3" t="s">
        <v>303</v>
      </c>
      <c r="V20" s="3" t="s">
        <v>50</v>
      </c>
      <c r="W20" s="3"/>
      <c r="X20" s="3" t="s">
        <v>53</v>
      </c>
      <c r="Y20" s="3"/>
      <c r="Z20" s="280"/>
    </row>
    <row r="21" spans="3:26" x14ac:dyDescent="0.15">
      <c r="C21" s="285"/>
      <c r="D21" s="283">
        <v>18</v>
      </c>
      <c r="E21" s="3">
        <v>18</v>
      </c>
      <c r="F21" s="3">
        <v>4</v>
      </c>
      <c r="G21" s="3">
        <v>14</v>
      </c>
      <c r="H21" s="3" t="s">
        <v>1642</v>
      </c>
      <c r="I21" s="3" t="s">
        <v>137</v>
      </c>
      <c r="J21" s="3" t="s">
        <v>154</v>
      </c>
      <c r="K21" s="15"/>
      <c r="L21" s="3" t="s">
        <v>399</v>
      </c>
      <c r="M21" s="3"/>
      <c r="N21" s="3" t="s">
        <v>27</v>
      </c>
      <c r="O21" s="3"/>
      <c r="P21" s="3" t="s">
        <v>13</v>
      </c>
      <c r="Q21" s="3"/>
      <c r="R21" s="3"/>
      <c r="S21" s="3" t="s">
        <v>43</v>
      </c>
      <c r="T21" s="3"/>
      <c r="U21" s="3"/>
      <c r="V21" s="3" t="s">
        <v>397</v>
      </c>
      <c r="W21" s="3"/>
      <c r="X21" s="3" t="s">
        <v>157</v>
      </c>
      <c r="Y21" s="3"/>
      <c r="Z21" s="280"/>
    </row>
    <row r="22" spans="3:26" x14ac:dyDescent="0.15">
      <c r="C22" s="285"/>
      <c r="D22" s="283">
        <v>19</v>
      </c>
      <c r="E22" s="3">
        <v>19</v>
      </c>
      <c r="F22" s="3">
        <v>4</v>
      </c>
      <c r="G22" s="3">
        <v>15</v>
      </c>
      <c r="H22" s="3" t="s">
        <v>1647</v>
      </c>
      <c r="I22" s="3" t="s">
        <v>137</v>
      </c>
      <c r="J22" s="3" t="s">
        <v>368</v>
      </c>
      <c r="K22" s="15"/>
      <c r="L22" s="3" t="s">
        <v>400</v>
      </c>
      <c r="M22" s="3"/>
      <c r="N22" s="3" t="s">
        <v>31</v>
      </c>
      <c r="O22" s="3" t="s">
        <v>309</v>
      </c>
      <c r="P22" s="3" t="s">
        <v>11</v>
      </c>
      <c r="Q22" s="3"/>
      <c r="R22" s="3"/>
      <c r="S22" s="3" t="s">
        <v>43</v>
      </c>
      <c r="T22" s="3"/>
      <c r="U22" s="3" t="s">
        <v>289</v>
      </c>
      <c r="V22" s="3" t="s">
        <v>50</v>
      </c>
      <c r="W22" s="3"/>
      <c r="X22" s="3" t="s">
        <v>53</v>
      </c>
      <c r="Y22" s="3"/>
      <c r="Z22" s="280"/>
    </row>
    <row r="23" spans="3:26" x14ac:dyDescent="0.15">
      <c r="C23" s="285"/>
      <c r="D23" s="283">
        <v>20</v>
      </c>
      <c r="E23" s="3">
        <v>260</v>
      </c>
      <c r="F23" s="3">
        <v>4</v>
      </c>
      <c r="G23" s="3">
        <v>15</v>
      </c>
      <c r="H23" s="3" t="s">
        <v>1677</v>
      </c>
      <c r="I23" s="3" t="s">
        <v>140</v>
      </c>
      <c r="J23" s="3" t="s">
        <v>260</v>
      </c>
      <c r="K23" s="15" t="s">
        <v>378</v>
      </c>
      <c r="L23" s="3" t="s">
        <v>810</v>
      </c>
      <c r="M23" s="3"/>
      <c r="N23" s="3" t="s">
        <v>31</v>
      </c>
      <c r="O23" s="3"/>
      <c r="P23" s="3" t="s">
        <v>12</v>
      </c>
      <c r="Q23" s="3"/>
      <c r="R23" s="3"/>
      <c r="S23" s="3" t="s">
        <v>43</v>
      </c>
      <c r="T23" s="3"/>
      <c r="U23" s="3" t="s">
        <v>308</v>
      </c>
      <c r="V23" s="3" t="s">
        <v>16</v>
      </c>
      <c r="W23" s="3" t="s">
        <v>811</v>
      </c>
      <c r="X23" s="3" t="s">
        <v>53</v>
      </c>
      <c r="Y23" s="3"/>
      <c r="Z23" s="280"/>
    </row>
    <row r="24" spans="3:26" x14ac:dyDescent="0.15">
      <c r="C24" s="285"/>
      <c r="D24" s="283">
        <v>21</v>
      </c>
      <c r="E24" s="3">
        <v>20</v>
      </c>
      <c r="F24" s="3">
        <v>4</v>
      </c>
      <c r="G24" s="3">
        <v>17</v>
      </c>
      <c r="H24" s="3" t="s">
        <v>1648</v>
      </c>
      <c r="I24" s="3" t="s">
        <v>137</v>
      </c>
      <c r="J24" s="3" t="s">
        <v>154</v>
      </c>
      <c r="K24" s="15"/>
      <c r="L24" s="3" t="s">
        <v>401</v>
      </c>
      <c r="M24" s="3"/>
      <c r="N24" s="3" t="s">
        <v>16</v>
      </c>
      <c r="O24" s="3" t="s">
        <v>143</v>
      </c>
      <c r="P24" s="3" t="s">
        <v>143</v>
      </c>
      <c r="Q24" s="3" t="s">
        <v>300</v>
      </c>
      <c r="R24" s="3" t="s">
        <v>402</v>
      </c>
      <c r="S24" s="3" t="s">
        <v>43</v>
      </c>
      <c r="T24" s="3"/>
      <c r="U24" s="3"/>
      <c r="V24" s="3" t="s">
        <v>50</v>
      </c>
      <c r="W24" s="3"/>
      <c r="X24" s="3" t="s">
        <v>157</v>
      </c>
      <c r="Y24" s="3"/>
      <c r="Z24" s="280"/>
    </row>
    <row r="25" spans="3:26" x14ac:dyDescent="0.15">
      <c r="C25" s="285"/>
      <c r="D25" s="283">
        <v>22</v>
      </c>
      <c r="E25" s="3">
        <v>261</v>
      </c>
      <c r="F25" s="3">
        <v>4</v>
      </c>
      <c r="G25" s="3">
        <v>19</v>
      </c>
      <c r="H25" s="3" t="s">
        <v>1764</v>
      </c>
      <c r="I25" s="3" t="s">
        <v>140</v>
      </c>
      <c r="J25" s="3" t="s">
        <v>260</v>
      </c>
      <c r="K25" s="15" t="s">
        <v>469</v>
      </c>
      <c r="L25" s="3" t="s">
        <v>812</v>
      </c>
      <c r="M25" s="3"/>
      <c r="N25" s="3" t="s">
        <v>31</v>
      </c>
      <c r="O25" s="3"/>
      <c r="P25" s="3" t="s">
        <v>13</v>
      </c>
      <c r="Q25" s="3"/>
      <c r="R25" s="3"/>
      <c r="S25" s="3" t="s">
        <v>43</v>
      </c>
      <c r="T25" s="3"/>
      <c r="U25" s="3"/>
      <c r="V25" s="3" t="s">
        <v>50</v>
      </c>
      <c r="W25" s="3"/>
      <c r="X25" s="3" t="s">
        <v>53</v>
      </c>
      <c r="Y25" s="3"/>
      <c r="Z25" s="280"/>
    </row>
    <row r="26" spans="3:26" x14ac:dyDescent="0.15">
      <c r="C26" s="285"/>
      <c r="D26" s="283">
        <v>23</v>
      </c>
      <c r="E26" s="3">
        <v>23</v>
      </c>
      <c r="F26" s="3">
        <v>4</v>
      </c>
      <c r="G26" s="3">
        <v>19</v>
      </c>
      <c r="H26" s="3" t="s">
        <v>143</v>
      </c>
      <c r="I26" s="3" t="s">
        <v>137</v>
      </c>
      <c r="J26" s="3" t="s">
        <v>368</v>
      </c>
      <c r="K26" s="15"/>
      <c r="L26" s="3" t="s">
        <v>406</v>
      </c>
      <c r="M26" s="3"/>
      <c r="N26" s="3" t="s">
        <v>27</v>
      </c>
      <c r="O26" s="3"/>
      <c r="P26" s="3" t="s">
        <v>143</v>
      </c>
      <c r="Q26" s="3"/>
      <c r="R26" s="3"/>
      <c r="S26" s="3"/>
      <c r="T26" s="3" t="s">
        <v>47</v>
      </c>
      <c r="U26" s="3"/>
      <c r="V26" s="3" t="s">
        <v>50</v>
      </c>
      <c r="W26" s="3"/>
      <c r="X26" s="3" t="s">
        <v>53</v>
      </c>
      <c r="Y26" s="3"/>
      <c r="Z26" s="280"/>
    </row>
    <row r="27" spans="3:26" x14ac:dyDescent="0.15">
      <c r="C27" s="285"/>
      <c r="D27" s="283">
        <v>24</v>
      </c>
      <c r="E27" s="3">
        <v>21</v>
      </c>
      <c r="F27" s="3">
        <v>4</v>
      </c>
      <c r="G27" s="3">
        <v>20</v>
      </c>
      <c r="H27" s="3" t="s">
        <v>1649</v>
      </c>
      <c r="I27" s="3" t="s">
        <v>138</v>
      </c>
      <c r="J27" s="3" t="s">
        <v>274</v>
      </c>
      <c r="K27" s="15" t="s">
        <v>380</v>
      </c>
      <c r="L27" s="3" t="s">
        <v>403</v>
      </c>
      <c r="M27" s="3"/>
      <c r="N27" s="3" t="s">
        <v>16</v>
      </c>
      <c r="O27" s="3" t="s">
        <v>404</v>
      </c>
      <c r="P27" s="3" t="s">
        <v>13</v>
      </c>
      <c r="Q27" s="3"/>
      <c r="R27" s="3"/>
      <c r="S27" s="3" t="s">
        <v>43</v>
      </c>
      <c r="T27" s="3"/>
      <c r="U27" s="3" t="s">
        <v>303</v>
      </c>
      <c r="V27" s="3" t="s">
        <v>50</v>
      </c>
      <c r="W27" s="3"/>
      <c r="X27" s="3" t="s">
        <v>53</v>
      </c>
      <c r="Y27" s="3"/>
      <c r="Z27" s="280"/>
    </row>
    <row r="28" spans="3:26" x14ac:dyDescent="0.15">
      <c r="C28" s="285"/>
      <c r="D28" s="283">
        <v>25</v>
      </c>
      <c r="E28" s="3">
        <v>262</v>
      </c>
      <c r="F28" s="3">
        <v>4</v>
      </c>
      <c r="G28" s="3">
        <v>20</v>
      </c>
      <c r="H28" s="3" t="s">
        <v>1652</v>
      </c>
      <c r="I28" s="3" t="s">
        <v>140</v>
      </c>
      <c r="J28" s="3" t="s">
        <v>260</v>
      </c>
      <c r="K28" s="15" t="s">
        <v>378</v>
      </c>
      <c r="L28" s="3" t="s">
        <v>813</v>
      </c>
      <c r="M28" s="3"/>
      <c r="N28" s="3" t="s">
        <v>31</v>
      </c>
      <c r="O28" s="3"/>
      <c r="P28" s="3" t="s">
        <v>12</v>
      </c>
      <c r="Q28" s="3"/>
      <c r="R28" s="3"/>
      <c r="S28" s="3" t="s">
        <v>43</v>
      </c>
      <c r="T28" s="3"/>
      <c r="U28" s="3" t="s">
        <v>308</v>
      </c>
      <c r="V28" s="3" t="s">
        <v>16</v>
      </c>
      <c r="W28" s="3" t="s">
        <v>310</v>
      </c>
      <c r="X28" s="3" t="s">
        <v>53</v>
      </c>
      <c r="Y28" s="3"/>
      <c r="Z28" s="280"/>
    </row>
    <row r="29" spans="3:26" x14ac:dyDescent="0.15">
      <c r="C29" s="285"/>
      <c r="D29" s="283">
        <v>26</v>
      </c>
      <c r="E29" s="3">
        <v>22</v>
      </c>
      <c r="F29" s="3">
        <v>4</v>
      </c>
      <c r="G29" s="3">
        <v>20</v>
      </c>
      <c r="H29" s="3" t="s">
        <v>1650</v>
      </c>
      <c r="I29" s="3" t="s">
        <v>138</v>
      </c>
      <c r="J29" s="3" t="s">
        <v>274</v>
      </c>
      <c r="K29" s="15" t="s">
        <v>376</v>
      </c>
      <c r="L29" s="3" t="s">
        <v>405</v>
      </c>
      <c r="M29" s="3"/>
      <c r="N29" s="3" t="s">
        <v>25</v>
      </c>
      <c r="O29" s="3"/>
      <c r="P29" s="3" t="s">
        <v>13</v>
      </c>
      <c r="Q29" s="3"/>
      <c r="R29" s="3"/>
      <c r="S29" s="3" t="s">
        <v>43</v>
      </c>
      <c r="T29" s="3"/>
      <c r="U29" s="3" t="s">
        <v>308</v>
      </c>
      <c r="V29" s="3" t="s">
        <v>50</v>
      </c>
      <c r="W29" s="3"/>
      <c r="X29" s="3" t="s">
        <v>53</v>
      </c>
      <c r="Y29" s="3"/>
      <c r="Z29" s="280"/>
    </row>
    <row r="30" spans="3:26" x14ac:dyDescent="0.15">
      <c r="C30" s="285"/>
      <c r="D30" s="283">
        <v>27</v>
      </c>
      <c r="E30" s="3">
        <v>24</v>
      </c>
      <c r="F30" s="3">
        <v>4</v>
      </c>
      <c r="G30" s="3">
        <v>20</v>
      </c>
      <c r="H30" s="3" t="s">
        <v>1651</v>
      </c>
      <c r="I30" s="3" t="s">
        <v>136</v>
      </c>
      <c r="J30" s="3" t="s">
        <v>150</v>
      </c>
      <c r="K30" s="15"/>
      <c r="L30" s="3" t="s">
        <v>407</v>
      </c>
      <c r="M30" s="3"/>
      <c r="N30" s="3" t="s">
        <v>31</v>
      </c>
      <c r="O30" s="3"/>
      <c r="P30" s="3" t="s">
        <v>143</v>
      </c>
      <c r="Q30" s="3"/>
      <c r="R30" s="3"/>
      <c r="S30" s="3" t="s">
        <v>43</v>
      </c>
      <c r="T30" s="3"/>
      <c r="U30" s="3" t="s">
        <v>289</v>
      </c>
      <c r="V30" s="3" t="s">
        <v>16</v>
      </c>
      <c r="W30" s="3" t="s">
        <v>408</v>
      </c>
      <c r="X30" s="3" t="s">
        <v>53</v>
      </c>
      <c r="Y30" s="3"/>
      <c r="Z30" s="280"/>
    </row>
    <row r="31" spans="3:26" x14ac:dyDescent="0.15">
      <c r="C31" s="285"/>
      <c r="D31" s="283">
        <v>28</v>
      </c>
      <c r="E31" s="3">
        <v>263</v>
      </c>
      <c r="F31" s="3">
        <v>4</v>
      </c>
      <c r="G31" s="3">
        <v>21</v>
      </c>
      <c r="H31" s="3" t="s">
        <v>1637</v>
      </c>
      <c r="I31" s="3" t="s">
        <v>140</v>
      </c>
      <c r="J31" s="3" t="s">
        <v>260</v>
      </c>
      <c r="K31" s="15" t="s">
        <v>378</v>
      </c>
      <c r="L31" s="3" t="s">
        <v>814</v>
      </c>
      <c r="M31" s="3"/>
      <c r="N31" s="3" t="s">
        <v>24</v>
      </c>
      <c r="O31" s="3"/>
      <c r="P31" s="3" t="s">
        <v>11</v>
      </c>
      <c r="Q31" s="3" t="s">
        <v>33</v>
      </c>
      <c r="R31" s="3" t="s">
        <v>273</v>
      </c>
      <c r="S31" s="3" t="s">
        <v>44</v>
      </c>
      <c r="T31" s="3"/>
      <c r="U31" s="3"/>
      <c r="V31" s="3" t="s">
        <v>456</v>
      </c>
      <c r="W31" s="3"/>
      <c r="X31" s="3" t="s">
        <v>53</v>
      </c>
      <c r="Y31" s="3"/>
      <c r="Z31" s="280"/>
    </row>
    <row r="32" spans="3:26" x14ac:dyDescent="0.15">
      <c r="C32" s="285"/>
      <c r="D32" s="283">
        <v>29</v>
      </c>
      <c r="E32" s="3">
        <v>25</v>
      </c>
      <c r="F32" s="3">
        <v>4</v>
      </c>
      <c r="G32" s="3">
        <v>21</v>
      </c>
      <c r="H32" s="3" t="s">
        <v>1652</v>
      </c>
      <c r="I32" s="3" t="s">
        <v>136</v>
      </c>
      <c r="J32" s="3" t="s">
        <v>150</v>
      </c>
      <c r="K32" s="15"/>
      <c r="L32" s="3" t="s">
        <v>409</v>
      </c>
      <c r="M32" s="3"/>
      <c r="N32" s="3" t="s">
        <v>28</v>
      </c>
      <c r="O32" s="3"/>
      <c r="P32" s="3" t="s">
        <v>13</v>
      </c>
      <c r="Q32" s="3"/>
      <c r="R32" s="3"/>
      <c r="S32" s="3" t="s">
        <v>43</v>
      </c>
      <c r="T32" s="3"/>
      <c r="U32" s="3"/>
      <c r="V32" s="3" t="s">
        <v>50</v>
      </c>
      <c r="W32" s="3"/>
      <c r="X32" s="3" t="s">
        <v>53</v>
      </c>
      <c r="Y32" s="3"/>
      <c r="Z32" s="280"/>
    </row>
    <row r="33" spans="3:26" x14ac:dyDescent="0.15">
      <c r="C33" s="285"/>
      <c r="D33" s="283">
        <v>30</v>
      </c>
      <c r="E33" s="3">
        <v>26</v>
      </c>
      <c r="F33" s="3">
        <v>4</v>
      </c>
      <c r="G33" s="3">
        <v>21</v>
      </c>
      <c r="H33" s="3" t="s">
        <v>1650</v>
      </c>
      <c r="I33" s="3" t="s">
        <v>138</v>
      </c>
      <c r="J33" s="3" t="s">
        <v>367</v>
      </c>
      <c r="K33" s="15"/>
      <c r="L33" s="3" t="s">
        <v>410</v>
      </c>
      <c r="M33" s="3"/>
      <c r="N33" s="3" t="s">
        <v>31</v>
      </c>
      <c r="O33" s="3"/>
      <c r="P33" s="3" t="s">
        <v>11</v>
      </c>
      <c r="Q33" s="3"/>
      <c r="R33" s="3"/>
      <c r="S33" s="3" t="s">
        <v>43</v>
      </c>
      <c r="T33" s="3"/>
      <c r="U33" s="3" t="s">
        <v>289</v>
      </c>
      <c r="V33" s="3" t="s">
        <v>50</v>
      </c>
      <c r="W33" s="3"/>
      <c r="X33" s="3" t="s">
        <v>53</v>
      </c>
      <c r="Y33" s="3"/>
      <c r="Z33" s="280"/>
    </row>
    <row r="34" spans="3:26" x14ac:dyDescent="0.15">
      <c r="C34" s="285"/>
      <c r="D34" s="283">
        <v>31</v>
      </c>
      <c r="E34" s="3">
        <v>32</v>
      </c>
      <c r="F34" s="3">
        <v>4</v>
      </c>
      <c r="G34" s="3">
        <v>21</v>
      </c>
      <c r="H34" s="3" t="s">
        <v>143</v>
      </c>
      <c r="I34" s="3" t="s">
        <v>136</v>
      </c>
      <c r="J34" s="3" t="s">
        <v>153</v>
      </c>
      <c r="K34" s="15"/>
      <c r="L34" s="3" t="s">
        <v>418</v>
      </c>
      <c r="M34" s="3"/>
      <c r="N34" s="3" t="s">
        <v>23</v>
      </c>
      <c r="O34" s="3"/>
      <c r="P34" s="3" t="s">
        <v>143</v>
      </c>
      <c r="Q34" s="3"/>
      <c r="R34" s="3"/>
      <c r="S34" s="3"/>
      <c r="T34" s="3" t="s">
        <v>47</v>
      </c>
      <c r="U34" s="3"/>
      <c r="V34" s="3" t="s">
        <v>52</v>
      </c>
      <c r="W34" s="3"/>
      <c r="X34" s="3" t="s">
        <v>53</v>
      </c>
      <c r="Y34" s="3"/>
      <c r="Z34" s="280"/>
    </row>
    <row r="35" spans="3:26" x14ac:dyDescent="0.15">
      <c r="C35" s="285"/>
      <c r="D35" s="283">
        <v>32</v>
      </c>
      <c r="E35" s="3">
        <v>27</v>
      </c>
      <c r="F35" s="3">
        <v>4</v>
      </c>
      <c r="G35" s="3">
        <v>23</v>
      </c>
      <c r="H35" s="3" t="s">
        <v>1653</v>
      </c>
      <c r="I35" s="3" t="s">
        <v>136</v>
      </c>
      <c r="J35" s="3" t="s">
        <v>248</v>
      </c>
      <c r="K35" s="15"/>
      <c r="L35" s="3" t="s">
        <v>413</v>
      </c>
      <c r="M35" s="3"/>
      <c r="N35" s="3" t="s">
        <v>31</v>
      </c>
      <c r="O35" s="3" t="s">
        <v>270</v>
      </c>
      <c r="P35" s="3" t="s">
        <v>13</v>
      </c>
      <c r="Q35" s="3"/>
      <c r="R35" s="3"/>
      <c r="S35" s="3" t="s">
        <v>43</v>
      </c>
      <c r="T35" s="3"/>
      <c r="U35" s="3" t="s">
        <v>308</v>
      </c>
      <c r="V35" s="3" t="s">
        <v>50</v>
      </c>
      <c r="W35" s="3"/>
      <c r="X35" s="3" t="s">
        <v>53</v>
      </c>
      <c r="Y35" s="3"/>
      <c r="Z35" s="280"/>
    </row>
    <row r="36" spans="3:26" x14ac:dyDescent="0.15">
      <c r="C36" s="285"/>
      <c r="D36" s="283">
        <v>33</v>
      </c>
      <c r="E36" s="3">
        <v>28</v>
      </c>
      <c r="F36" s="3">
        <v>4</v>
      </c>
      <c r="G36" s="3">
        <v>23</v>
      </c>
      <c r="H36" s="3" t="s">
        <v>1654</v>
      </c>
      <c r="I36" s="3" t="s">
        <v>136</v>
      </c>
      <c r="J36" s="3" t="s">
        <v>248</v>
      </c>
      <c r="K36" s="15"/>
      <c r="L36" s="3" t="s">
        <v>414</v>
      </c>
      <c r="M36" s="3"/>
      <c r="N36" s="3" t="s">
        <v>16</v>
      </c>
      <c r="O36" s="3" t="s">
        <v>353</v>
      </c>
      <c r="P36" s="3" t="s">
        <v>143</v>
      </c>
      <c r="Q36" s="3"/>
      <c r="R36" s="3"/>
      <c r="S36" s="3" t="s">
        <v>43</v>
      </c>
      <c r="T36" s="3"/>
      <c r="U36" s="3" t="s">
        <v>308</v>
      </c>
      <c r="V36" s="3" t="s">
        <v>50</v>
      </c>
      <c r="W36" s="3"/>
      <c r="X36" s="3" t="s">
        <v>53</v>
      </c>
      <c r="Y36" s="3"/>
      <c r="Z36" s="280"/>
    </row>
    <row r="37" spans="3:26" x14ac:dyDescent="0.15">
      <c r="C37" s="285"/>
      <c r="D37" s="283">
        <v>34</v>
      </c>
      <c r="E37" s="3">
        <v>29</v>
      </c>
      <c r="F37" s="3">
        <v>4</v>
      </c>
      <c r="G37" s="3">
        <v>24</v>
      </c>
      <c r="H37" s="3" t="s">
        <v>143</v>
      </c>
      <c r="I37" s="3" t="s">
        <v>138</v>
      </c>
      <c r="J37" s="3" t="s">
        <v>265</v>
      </c>
      <c r="K37" s="15"/>
      <c r="L37" s="3" t="s">
        <v>415</v>
      </c>
      <c r="M37" s="3"/>
      <c r="N37" s="3" t="s">
        <v>24</v>
      </c>
      <c r="O37" s="3"/>
      <c r="P37" s="3" t="s">
        <v>143</v>
      </c>
      <c r="Q37" s="3"/>
      <c r="R37" s="3"/>
      <c r="S37" s="3" t="s">
        <v>16</v>
      </c>
      <c r="T37" s="3"/>
      <c r="U37" s="3" t="s">
        <v>416</v>
      </c>
      <c r="V37" s="3" t="s">
        <v>52</v>
      </c>
      <c r="W37" s="3"/>
      <c r="X37" s="3" t="s">
        <v>53</v>
      </c>
      <c r="Y37" s="3"/>
      <c r="Z37" s="280"/>
    </row>
    <row r="38" spans="3:26" x14ac:dyDescent="0.15">
      <c r="C38" s="285"/>
      <c r="D38" s="283">
        <v>35</v>
      </c>
      <c r="E38" s="3">
        <v>33</v>
      </c>
      <c r="F38" s="3">
        <v>4</v>
      </c>
      <c r="G38" s="3">
        <v>25</v>
      </c>
      <c r="H38" s="3" t="s">
        <v>1657</v>
      </c>
      <c r="I38" s="3" t="s">
        <v>137</v>
      </c>
      <c r="J38" s="3" t="s">
        <v>419</v>
      </c>
      <c r="K38" s="15"/>
      <c r="L38" s="3" t="s">
        <v>420</v>
      </c>
      <c r="M38" s="3"/>
      <c r="N38" s="3" t="s">
        <v>144</v>
      </c>
      <c r="O38" s="3"/>
      <c r="P38" s="3" t="s">
        <v>143</v>
      </c>
      <c r="Q38" s="3"/>
      <c r="R38" s="3"/>
      <c r="S38" s="3"/>
      <c r="T38" s="3" t="s">
        <v>47</v>
      </c>
      <c r="U38" s="3" t="s">
        <v>1658</v>
      </c>
      <c r="V38" s="3" t="s">
        <v>52</v>
      </c>
      <c r="W38" s="3"/>
      <c r="X38" s="3" t="s">
        <v>53</v>
      </c>
      <c r="Y38" s="3"/>
      <c r="Z38" s="280"/>
    </row>
    <row r="39" spans="3:26" x14ac:dyDescent="0.15">
      <c r="C39" s="285"/>
      <c r="D39" s="283">
        <v>36</v>
      </c>
      <c r="E39" s="3">
        <v>30</v>
      </c>
      <c r="F39" s="3">
        <v>4</v>
      </c>
      <c r="G39" s="3">
        <v>25</v>
      </c>
      <c r="H39" s="3" t="s">
        <v>1655</v>
      </c>
      <c r="I39" s="3" t="s">
        <v>138</v>
      </c>
      <c r="J39" s="3" t="s">
        <v>274</v>
      </c>
      <c r="K39" s="15" t="s">
        <v>380</v>
      </c>
      <c r="L39" s="3" t="s">
        <v>374</v>
      </c>
      <c r="M39" s="3"/>
      <c r="N39" s="3" t="s">
        <v>16</v>
      </c>
      <c r="O39" s="3" t="s">
        <v>375</v>
      </c>
      <c r="P39" s="3" t="s">
        <v>13</v>
      </c>
      <c r="Q39" s="3"/>
      <c r="R39" s="3"/>
      <c r="S39" s="3" t="s">
        <v>43</v>
      </c>
      <c r="T39" s="3"/>
      <c r="U39" s="3" t="s">
        <v>308</v>
      </c>
      <c r="V39" s="3" t="s">
        <v>50</v>
      </c>
      <c r="W39" s="3"/>
      <c r="X39" s="3" t="s">
        <v>53</v>
      </c>
      <c r="Y39" s="3"/>
      <c r="Z39" s="280"/>
    </row>
    <row r="40" spans="3:26" x14ac:dyDescent="0.15">
      <c r="C40" s="285"/>
      <c r="D40" s="283">
        <v>37</v>
      </c>
      <c r="E40" s="3">
        <v>31</v>
      </c>
      <c r="F40" s="3">
        <v>4</v>
      </c>
      <c r="G40" s="3">
        <v>25</v>
      </c>
      <c r="H40" s="3" t="s">
        <v>1656</v>
      </c>
      <c r="I40" s="3" t="s">
        <v>136</v>
      </c>
      <c r="J40" s="3" t="s">
        <v>248</v>
      </c>
      <c r="K40" s="15"/>
      <c r="L40" s="3" t="s">
        <v>417</v>
      </c>
      <c r="M40" s="3"/>
      <c r="N40" s="3" t="s">
        <v>27</v>
      </c>
      <c r="O40" s="3"/>
      <c r="P40" s="3" t="s">
        <v>13</v>
      </c>
      <c r="Q40" s="3"/>
      <c r="R40" s="3"/>
      <c r="S40" s="3" t="s">
        <v>43</v>
      </c>
      <c r="T40" s="3"/>
      <c r="U40" s="3"/>
      <c r="V40" s="3" t="s">
        <v>50</v>
      </c>
      <c r="W40" s="3"/>
      <c r="X40" s="3" t="s">
        <v>53</v>
      </c>
      <c r="Y40" s="3"/>
      <c r="Z40" s="280"/>
    </row>
    <row r="41" spans="3:26" x14ac:dyDescent="0.15">
      <c r="C41" s="285"/>
      <c r="D41" s="283">
        <v>38</v>
      </c>
      <c r="E41" s="3">
        <v>34</v>
      </c>
      <c r="F41" s="3">
        <v>4</v>
      </c>
      <c r="G41" s="3">
        <v>26</v>
      </c>
      <c r="H41" s="3" t="s">
        <v>1659</v>
      </c>
      <c r="I41" s="3" t="s">
        <v>138</v>
      </c>
      <c r="J41" s="3" t="s">
        <v>274</v>
      </c>
      <c r="K41" s="15" t="s">
        <v>376</v>
      </c>
      <c r="L41" s="3" t="s">
        <v>421</v>
      </c>
      <c r="M41" s="3"/>
      <c r="N41" s="3" t="s">
        <v>27</v>
      </c>
      <c r="O41" s="3"/>
      <c r="P41" s="3" t="s">
        <v>13</v>
      </c>
      <c r="Q41" s="3"/>
      <c r="R41" s="3"/>
      <c r="S41" s="3" t="s">
        <v>43</v>
      </c>
      <c r="T41" s="3"/>
      <c r="U41" s="3"/>
      <c r="V41" s="3" t="s">
        <v>50</v>
      </c>
      <c r="W41" s="3"/>
      <c r="X41" s="3" t="s">
        <v>53</v>
      </c>
      <c r="Y41" s="3"/>
      <c r="Z41" s="280"/>
    </row>
    <row r="42" spans="3:26" x14ac:dyDescent="0.15">
      <c r="C42" s="285"/>
      <c r="D42" s="283">
        <v>39</v>
      </c>
      <c r="E42" s="3">
        <v>35</v>
      </c>
      <c r="F42" s="3">
        <v>4</v>
      </c>
      <c r="G42" s="3">
        <v>27</v>
      </c>
      <c r="H42" s="3" t="s">
        <v>1646</v>
      </c>
      <c r="I42" s="3" t="s">
        <v>138</v>
      </c>
      <c r="J42" s="3" t="s">
        <v>265</v>
      </c>
      <c r="K42" s="15"/>
      <c r="L42" s="3" t="s">
        <v>422</v>
      </c>
      <c r="M42" s="3"/>
      <c r="N42" s="3" t="s">
        <v>16</v>
      </c>
      <c r="O42" s="3" t="s">
        <v>353</v>
      </c>
      <c r="P42" s="3" t="s">
        <v>12</v>
      </c>
      <c r="Q42" s="3"/>
      <c r="R42" s="3"/>
      <c r="S42" s="3" t="s">
        <v>43</v>
      </c>
      <c r="T42" s="3"/>
      <c r="U42" s="3"/>
      <c r="V42" s="3" t="s">
        <v>50</v>
      </c>
      <c r="W42" s="3"/>
      <c r="X42" s="3" t="s">
        <v>53</v>
      </c>
      <c r="Y42" s="3"/>
      <c r="Z42" s="280"/>
    </row>
    <row r="43" spans="3:26" x14ac:dyDescent="0.15">
      <c r="C43" s="285"/>
      <c r="D43" s="283">
        <v>40</v>
      </c>
      <c r="E43" s="3">
        <v>36</v>
      </c>
      <c r="F43" s="3">
        <v>4</v>
      </c>
      <c r="G43" s="3">
        <v>27</v>
      </c>
      <c r="H43" s="3" t="s">
        <v>1646</v>
      </c>
      <c r="I43" s="3" t="s">
        <v>138</v>
      </c>
      <c r="J43" s="3" t="s">
        <v>265</v>
      </c>
      <c r="K43" s="15"/>
      <c r="L43" s="3" t="s">
        <v>425</v>
      </c>
      <c r="M43" s="3"/>
      <c r="N43" s="3" t="s">
        <v>16</v>
      </c>
      <c r="O43" s="3" t="s">
        <v>423</v>
      </c>
      <c r="P43" s="3" t="s">
        <v>12</v>
      </c>
      <c r="Q43" s="3"/>
      <c r="R43" s="3"/>
      <c r="S43" s="3" t="s">
        <v>43</v>
      </c>
      <c r="T43" s="3" t="s">
        <v>251</v>
      </c>
      <c r="U43" s="3"/>
      <c r="V43" s="3" t="s">
        <v>50</v>
      </c>
      <c r="W43" s="3"/>
      <c r="X43" s="3" t="s">
        <v>53</v>
      </c>
      <c r="Y43" s="3"/>
      <c r="Z43" s="280"/>
    </row>
    <row r="44" spans="3:26" x14ac:dyDescent="0.15">
      <c r="C44" s="285"/>
      <c r="D44" s="283">
        <v>41</v>
      </c>
      <c r="E44" s="3">
        <v>37</v>
      </c>
      <c r="F44" s="3">
        <v>4</v>
      </c>
      <c r="G44" s="3">
        <v>27</v>
      </c>
      <c r="H44" s="3" t="s">
        <v>1660</v>
      </c>
      <c r="I44" s="3" t="s">
        <v>138</v>
      </c>
      <c r="J44" s="3" t="s">
        <v>265</v>
      </c>
      <c r="K44" s="15"/>
      <c r="L44" s="3" t="s">
        <v>424</v>
      </c>
      <c r="M44" s="3"/>
      <c r="N44" s="3" t="s">
        <v>31</v>
      </c>
      <c r="O44" s="3" t="s">
        <v>426</v>
      </c>
      <c r="P44" s="3" t="s">
        <v>12</v>
      </c>
      <c r="Q44" s="3"/>
      <c r="R44" s="3"/>
      <c r="S44" s="3" t="s">
        <v>43</v>
      </c>
      <c r="T44" s="3"/>
      <c r="U44" s="3"/>
      <c r="V44" s="3" t="s">
        <v>50</v>
      </c>
      <c r="W44" s="3"/>
      <c r="X44" s="3" t="s">
        <v>53</v>
      </c>
      <c r="Y44" s="3"/>
      <c r="Z44" s="280"/>
    </row>
    <row r="45" spans="3:26" x14ac:dyDescent="0.15">
      <c r="C45" s="285"/>
      <c r="D45" s="283">
        <v>42</v>
      </c>
      <c r="E45" s="3">
        <v>38</v>
      </c>
      <c r="F45" s="3">
        <v>4</v>
      </c>
      <c r="G45" s="3">
        <v>27</v>
      </c>
      <c r="H45" s="3" t="s">
        <v>1661</v>
      </c>
      <c r="I45" s="3" t="s">
        <v>138</v>
      </c>
      <c r="J45" s="3" t="s">
        <v>265</v>
      </c>
      <c r="K45" s="15"/>
      <c r="L45" s="3" t="s">
        <v>427</v>
      </c>
      <c r="M45" s="3"/>
      <c r="N45" s="3" t="s">
        <v>27</v>
      </c>
      <c r="O45" s="3"/>
      <c r="P45" s="3" t="s">
        <v>12</v>
      </c>
      <c r="Q45" s="3"/>
      <c r="R45" s="3"/>
      <c r="S45" s="3" t="s">
        <v>43</v>
      </c>
      <c r="T45" s="3"/>
      <c r="U45" s="3"/>
      <c r="V45" s="3" t="s">
        <v>50</v>
      </c>
      <c r="W45" s="3"/>
      <c r="X45" s="3" t="s">
        <v>53</v>
      </c>
      <c r="Y45" s="3"/>
      <c r="Z45" s="280"/>
    </row>
    <row r="46" spans="3:26" x14ac:dyDescent="0.15">
      <c r="C46" s="285"/>
      <c r="D46" s="283">
        <v>43</v>
      </c>
      <c r="E46" s="3">
        <v>39</v>
      </c>
      <c r="F46" s="3">
        <v>4</v>
      </c>
      <c r="G46" s="3">
        <v>28</v>
      </c>
      <c r="H46" s="3" t="s">
        <v>1662</v>
      </c>
      <c r="I46" s="3" t="s">
        <v>137</v>
      </c>
      <c r="J46" s="3" t="s">
        <v>156</v>
      </c>
      <c r="K46" s="15"/>
      <c r="L46" s="3" t="s">
        <v>428</v>
      </c>
      <c r="M46" s="3"/>
      <c r="N46" s="3" t="s">
        <v>31</v>
      </c>
      <c r="O46" s="3"/>
      <c r="P46" s="3" t="s">
        <v>143</v>
      </c>
      <c r="Q46" s="3"/>
      <c r="R46" s="3"/>
      <c r="S46" s="3" t="s">
        <v>43</v>
      </c>
      <c r="T46" s="3"/>
      <c r="U46" s="3" t="s">
        <v>308</v>
      </c>
      <c r="V46" s="3" t="s">
        <v>50</v>
      </c>
      <c r="W46" s="3"/>
      <c r="X46" s="3" t="s">
        <v>53</v>
      </c>
      <c r="Y46" s="3"/>
      <c r="Z46" s="280"/>
    </row>
    <row r="47" spans="3:26" x14ac:dyDescent="0.15">
      <c r="C47" s="285"/>
      <c r="D47" s="283">
        <v>44</v>
      </c>
      <c r="E47" s="3">
        <v>40</v>
      </c>
      <c r="F47" s="3">
        <v>4</v>
      </c>
      <c r="G47" s="3">
        <v>28</v>
      </c>
      <c r="H47" s="3" t="s">
        <v>1641</v>
      </c>
      <c r="I47" s="3" t="s">
        <v>137</v>
      </c>
      <c r="J47" s="3" t="s">
        <v>156</v>
      </c>
      <c r="K47" s="15"/>
      <c r="L47" s="3" t="s">
        <v>429</v>
      </c>
      <c r="M47" s="3"/>
      <c r="N47" s="3" t="s">
        <v>16</v>
      </c>
      <c r="O47" s="3" t="s">
        <v>430</v>
      </c>
      <c r="P47" s="3" t="s">
        <v>143</v>
      </c>
      <c r="Q47" s="3"/>
      <c r="R47" s="3"/>
      <c r="S47" s="3" t="s">
        <v>43</v>
      </c>
      <c r="T47" s="3"/>
      <c r="U47" s="3"/>
      <c r="V47" s="3" t="s">
        <v>50</v>
      </c>
      <c r="W47" s="3"/>
      <c r="X47" s="3" t="s">
        <v>53</v>
      </c>
      <c r="Y47" s="3"/>
      <c r="Z47" s="280"/>
    </row>
    <row r="48" spans="3:26" x14ac:dyDescent="0.15">
      <c r="C48" s="285"/>
      <c r="D48" s="283">
        <v>45</v>
      </c>
      <c r="E48" s="3">
        <v>41</v>
      </c>
      <c r="F48" s="3">
        <v>4</v>
      </c>
      <c r="G48" s="3">
        <v>30</v>
      </c>
      <c r="H48" s="3" t="s">
        <v>1663</v>
      </c>
      <c r="I48" s="3" t="s">
        <v>137</v>
      </c>
      <c r="J48" s="3" t="s">
        <v>164</v>
      </c>
      <c r="K48" s="15"/>
      <c r="L48" s="3" t="s">
        <v>484</v>
      </c>
      <c r="M48" s="3"/>
      <c r="N48" s="3" t="s">
        <v>31</v>
      </c>
      <c r="O48" s="3" t="s">
        <v>431</v>
      </c>
      <c r="P48" s="3" t="s">
        <v>12</v>
      </c>
      <c r="Q48" s="3"/>
      <c r="R48" s="3"/>
      <c r="S48" s="3" t="s">
        <v>43</v>
      </c>
      <c r="T48" s="3"/>
      <c r="U48" s="3" t="s">
        <v>308</v>
      </c>
      <c r="V48" s="3" t="s">
        <v>432</v>
      </c>
      <c r="W48" s="3"/>
      <c r="X48" s="3" t="s">
        <v>53</v>
      </c>
      <c r="Y48" s="3"/>
      <c r="Z48" s="280"/>
    </row>
    <row r="49" spans="3:26" x14ac:dyDescent="0.15">
      <c r="C49" s="285"/>
      <c r="D49" s="283">
        <v>46</v>
      </c>
      <c r="E49" s="3">
        <v>42</v>
      </c>
      <c r="F49" s="3">
        <v>4</v>
      </c>
      <c r="G49" s="3">
        <v>30</v>
      </c>
      <c r="H49" s="3" t="s">
        <v>1664</v>
      </c>
      <c r="I49" s="3" t="s">
        <v>137</v>
      </c>
      <c r="J49" s="3" t="s">
        <v>152</v>
      </c>
      <c r="K49" s="15"/>
      <c r="L49" s="3" t="s">
        <v>433</v>
      </c>
      <c r="M49" s="3"/>
      <c r="N49" s="3" t="s">
        <v>31</v>
      </c>
      <c r="O49" s="3" t="s">
        <v>434</v>
      </c>
      <c r="P49" s="3" t="s">
        <v>143</v>
      </c>
      <c r="Q49" s="3"/>
      <c r="R49" s="3"/>
      <c r="S49" s="3" t="s">
        <v>43</v>
      </c>
      <c r="T49" s="3"/>
      <c r="U49" s="3" t="s">
        <v>289</v>
      </c>
      <c r="V49" s="3" t="s">
        <v>50</v>
      </c>
      <c r="W49" s="3"/>
      <c r="X49" s="3" t="s">
        <v>53</v>
      </c>
      <c r="Y49" s="3"/>
      <c r="Z49" s="280"/>
    </row>
    <row r="50" spans="3:26" x14ac:dyDescent="0.15">
      <c r="C50" s="285"/>
      <c r="D50" s="283">
        <v>47</v>
      </c>
      <c r="E50" s="3">
        <v>43</v>
      </c>
      <c r="F50" s="3">
        <v>5</v>
      </c>
      <c r="G50" s="3">
        <v>1</v>
      </c>
      <c r="H50" s="3" t="s">
        <v>1665</v>
      </c>
      <c r="I50" s="3" t="s">
        <v>137</v>
      </c>
      <c r="J50" s="3" t="s">
        <v>435</v>
      </c>
      <c r="K50" s="15"/>
      <c r="L50" s="3" t="s">
        <v>436</v>
      </c>
      <c r="M50" s="3"/>
      <c r="N50" s="3" t="s">
        <v>27</v>
      </c>
      <c r="O50" s="3" t="s">
        <v>437</v>
      </c>
      <c r="P50" s="3" t="s">
        <v>143</v>
      </c>
      <c r="Q50" s="3"/>
      <c r="R50" s="3"/>
      <c r="S50" s="3" t="s">
        <v>43</v>
      </c>
      <c r="T50" s="3"/>
      <c r="U50" s="3"/>
      <c r="V50" s="3" t="s">
        <v>50</v>
      </c>
      <c r="W50" s="3"/>
      <c r="X50" s="3" t="s">
        <v>53</v>
      </c>
      <c r="Y50" s="3"/>
      <c r="Z50" s="280"/>
    </row>
    <row r="51" spans="3:26" x14ac:dyDescent="0.15">
      <c r="C51" s="285"/>
      <c r="D51" s="283">
        <v>48</v>
      </c>
      <c r="E51" s="3">
        <v>44</v>
      </c>
      <c r="F51" s="3">
        <v>5</v>
      </c>
      <c r="G51" s="3">
        <v>1</v>
      </c>
      <c r="H51" s="3" t="s">
        <v>1665</v>
      </c>
      <c r="I51" s="3" t="s">
        <v>138</v>
      </c>
      <c r="J51" s="3" t="s">
        <v>274</v>
      </c>
      <c r="K51" s="15" t="s">
        <v>380</v>
      </c>
      <c r="L51" s="3" t="s">
        <v>438</v>
      </c>
      <c r="M51" s="3"/>
      <c r="N51" s="3" t="s">
        <v>16</v>
      </c>
      <c r="O51" s="3" t="s">
        <v>439</v>
      </c>
      <c r="P51" s="3"/>
      <c r="Q51" s="3" t="s">
        <v>37</v>
      </c>
      <c r="R51" s="3" t="s">
        <v>301</v>
      </c>
      <c r="S51" s="3" t="s">
        <v>43</v>
      </c>
      <c r="T51" s="3"/>
      <c r="U51" s="3" t="s">
        <v>308</v>
      </c>
      <c r="V51" s="3" t="s">
        <v>310</v>
      </c>
      <c r="W51" s="3"/>
      <c r="X51" s="3" t="s">
        <v>53</v>
      </c>
      <c r="Y51" s="3"/>
      <c r="Z51" s="280"/>
    </row>
    <row r="52" spans="3:26" x14ac:dyDescent="0.15">
      <c r="C52" s="285"/>
      <c r="D52" s="283">
        <v>49</v>
      </c>
      <c r="E52" s="3">
        <v>45</v>
      </c>
      <c r="F52" s="3">
        <v>5</v>
      </c>
      <c r="G52" s="3">
        <v>2</v>
      </c>
      <c r="H52" s="3" t="s">
        <v>1666</v>
      </c>
      <c r="I52" s="3" t="s">
        <v>137</v>
      </c>
      <c r="J52" s="3" t="s">
        <v>154</v>
      </c>
      <c r="K52" s="15"/>
      <c r="L52" s="3" t="s">
        <v>440</v>
      </c>
      <c r="M52" s="3"/>
      <c r="N52" s="3" t="s">
        <v>31</v>
      </c>
      <c r="O52" s="3"/>
      <c r="P52" s="3" t="s">
        <v>143</v>
      </c>
      <c r="Q52" s="3"/>
      <c r="R52" s="3"/>
      <c r="S52" s="3" t="s">
        <v>43</v>
      </c>
      <c r="T52" s="3"/>
      <c r="U52" s="3"/>
      <c r="V52" s="3" t="s">
        <v>310</v>
      </c>
      <c r="W52" s="3"/>
      <c r="X52" s="3" t="s">
        <v>157</v>
      </c>
      <c r="Y52" s="3"/>
      <c r="Z52" s="280"/>
    </row>
    <row r="53" spans="3:26" x14ac:dyDescent="0.15">
      <c r="C53" s="285"/>
      <c r="D53" s="283">
        <v>50</v>
      </c>
      <c r="E53" s="3">
        <v>46</v>
      </c>
      <c r="F53" s="3">
        <v>5</v>
      </c>
      <c r="G53" s="3">
        <v>2</v>
      </c>
      <c r="H53" s="3" t="s">
        <v>1667</v>
      </c>
      <c r="I53" s="3" t="s">
        <v>138</v>
      </c>
      <c r="J53" s="3" t="s">
        <v>274</v>
      </c>
      <c r="K53" s="15" t="s">
        <v>380</v>
      </c>
      <c r="L53" s="3" t="s">
        <v>441</v>
      </c>
      <c r="M53" s="3"/>
      <c r="N53" s="3" t="s">
        <v>16</v>
      </c>
      <c r="O53" s="3" t="s">
        <v>375</v>
      </c>
      <c r="P53" s="3" t="s">
        <v>13</v>
      </c>
      <c r="Q53" s="3"/>
      <c r="R53" s="3"/>
      <c r="S53" s="3" t="s">
        <v>43</v>
      </c>
      <c r="T53" s="3"/>
      <c r="U53" s="3" t="s">
        <v>308</v>
      </c>
      <c r="V53" s="3" t="s">
        <v>50</v>
      </c>
      <c r="W53" s="3"/>
      <c r="X53" s="3" t="s">
        <v>53</v>
      </c>
      <c r="Y53" s="3"/>
      <c r="Z53" s="280"/>
    </row>
    <row r="54" spans="3:26" x14ac:dyDescent="0.15">
      <c r="C54" s="285"/>
      <c r="D54" s="283">
        <v>51</v>
      </c>
      <c r="E54" s="3">
        <v>47</v>
      </c>
      <c r="F54" s="3">
        <v>5</v>
      </c>
      <c r="G54" s="3">
        <v>2</v>
      </c>
      <c r="H54" s="3" t="s">
        <v>1668</v>
      </c>
      <c r="I54" s="3" t="s">
        <v>140</v>
      </c>
      <c r="J54" s="3" t="s">
        <v>260</v>
      </c>
      <c r="K54" s="15" t="s">
        <v>378</v>
      </c>
      <c r="L54" s="3" t="s">
        <v>442</v>
      </c>
      <c r="M54" s="3"/>
      <c r="N54" s="3" t="s">
        <v>24</v>
      </c>
      <c r="O54" s="3"/>
      <c r="P54" s="3" t="s">
        <v>13</v>
      </c>
      <c r="Q54" s="3"/>
      <c r="R54" s="3"/>
      <c r="S54" s="3" t="s">
        <v>43</v>
      </c>
      <c r="T54" s="3"/>
      <c r="U54" s="3" t="s">
        <v>308</v>
      </c>
      <c r="V54" s="3" t="s">
        <v>443</v>
      </c>
      <c r="W54" s="3"/>
      <c r="X54" s="3" t="s">
        <v>53</v>
      </c>
      <c r="Y54" s="3"/>
      <c r="Z54" s="280"/>
    </row>
    <row r="55" spans="3:26" x14ac:dyDescent="0.15">
      <c r="C55" s="285"/>
      <c r="D55" s="283">
        <v>52</v>
      </c>
      <c r="E55" s="3">
        <v>48</v>
      </c>
      <c r="F55" s="3">
        <v>5</v>
      </c>
      <c r="G55" s="3">
        <v>2</v>
      </c>
      <c r="H55" s="3" t="s">
        <v>1669</v>
      </c>
      <c r="I55" s="3" t="s">
        <v>138</v>
      </c>
      <c r="J55" s="3" t="s">
        <v>274</v>
      </c>
      <c r="K55" s="15" t="s">
        <v>380</v>
      </c>
      <c r="L55" s="3" t="s">
        <v>444</v>
      </c>
      <c r="M55" s="3"/>
      <c r="N55" s="3" t="s">
        <v>28</v>
      </c>
      <c r="O55" s="3" t="s">
        <v>445</v>
      </c>
      <c r="P55" s="3" t="s">
        <v>11</v>
      </c>
      <c r="Q55" s="3"/>
      <c r="R55" s="3"/>
      <c r="S55" s="3" t="s">
        <v>43</v>
      </c>
      <c r="T55" s="3"/>
      <c r="U55" s="3"/>
      <c r="V55" s="3" t="s">
        <v>50</v>
      </c>
      <c r="W55" s="3"/>
      <c r="X55" s="3" t="s">
        <v>53</v>
      </c>
      <c r="Y55" s="3"/>
      <c r="Z55" s="280"/>
    </row>
    <row r="56" spans="3:26" x14ac:dyDescent="0.15">
      <c r="C56" s="285"/>
      <c r="D56" s="283">
        <v>53</v>
      </c>
      <c r="E56" s="3">
        <v>62</v>
      </c>
      <c r="F56" s="3">
        <v>5</v>
      </c>
      <c r="G56" s="3">
        <v>5</v>
      </c>
      <c r="H56" s="3" t="s">
        <v>1659</v>
      </c>
      <c r="I56" s="3" t="s">
        <v>140</v>
      </c>
      <c r="J56" s="3" t="s">
        <v>260</v>
      </c>
      <c r="K56" s="15" t="s">
        <v>103</v>
      </c>
      <c r="L56" s="3" t="s">
        <v>468</v>
      </c>
      <c r="M56" s="3"/>
      <c r="N56" s="3" t="s">
        <v>31</v>
      </c>
      <c r="O56" s="3"/>
      <c r="P56" s="3" t="s">
        <v>13</v>
      </c>
      <c r="Q56" s="3"/>
      <c r="R56" s="3"/>
      <c r="S56" s="3" t="s">
        <v>43</v>
      </c>
      <c r="T56" s="3"/>
      <c r="U56" s="3" t="s">
        <v>308</v>
      </c>
      <c r="V56" s="3" t="s">
        <v>50</v>
      </c>
      <c r="W56" s="3"/>
      <c r="X56" s="3" t="s">
        <v>53</v>
      </c>
      <c r="Y56" s="3"/>
      <c r="Z56" s="280"/>
    </row>
    <row r="57" spans="3:26" x14ac:dyDescent="0.15">
      <c r="C57" s="285"/>
      <c r="D57" s="283">
        <v>54</v>
      </c>
      <c r="E57" s="3">
        <v>64</v>
      </c>
      <c r="F57" s="3">
        <v>5</v>
      </c>
      <c r="G57" s="3">
        <v>5</v>
      </c>
      <c r="H57" s="3" t="s">
        <v>1680</v>
      </c>
      <c r="I57" s="3" t="s">
        <v>140</v>
      </c>
      <c r="J57" s="3" t="s">
        <v>260</v>
      </c>
      <c r="K57" s="15" t="s">
        <v>471</v>
      </c>
      <c r="L57" s="3" t="s">
        <v>472</v>
      </c>
      <c r="M57" s="3"/>
      <c r="N57" s="3" t="s">
        <v>31</v>
      </c>
      <c r="O57" s="3"/>
      <c r="P57" s="3" t="s">
        <v>12</v>
      </c>
      <c r="Q57" s="3"/>
      <c r="R57" s="3"/>
      <c r="S57" s="3" t="s">
        <v>43</v>
      </c>
      <c r="T57" s="3"/>
      <c r="U57" s="3" t="s">
        <v>289</v>
      </c>
      <c r="V57" s="3" t="s">
        <v>50</v>
      </c>
      <c r="W57" s="3"/>
      <c r="X57" s="3" t="s">
        <v>53</v>
      </c>
      <c r="Y57" s="3"/>
      <c r="Z57" s="280"/>
    </row>
    <row r="58" spans="3:26" x14ac:dyDescent="0.15">
      <c r="C58" s="285"/>
      <c r="D58" s="283">
        <v>55</v>
      </c>
      <c r="E58" s="3">
        <v>49</v>
      </c>
      <c r="F58" s="3">
        <v>5</v>
      </c>
      <c r="G58" s="3">
        <v>5</v>
      </c>
      <c r="H58" s="3" t="s">
        <v>1649</v>
      </c>
      <c r="I58" s="3" t="s">
        <v>137</v>
      </c>
      <c r="J58" s="3" t="s">
        <v>419</v>
      </c>
      <c r="K58" s="15"/>
      <c r="L58" s="3" t="s">
        <v>446</v>
      </c>
      <c r="M58" s="3"/>
      <c r="N58" s="3" t="s">
        <v>16</v>
      </c>
      <c r="O58" s="3" t="s">
        <v>447</v>
      </c>
      <c r="P58" s="3" t="s">
        <v>143</v>
      </c>
      <c r="Q58" s="3"/>
      <c r="R58" s="3"/>
      <c r="S58" s="3" t="s">
        <v>43</v>
      </c>
      <c r="T58" s="3"/>
      <c r="U58" s="3"/>
      <c r="V58" s="3" t="s">
        <v>52</v>
      </c>
      <c r="W58" s="3"/>
      <c r="X58" s="3" t="s">
        <v>53</v>
      </c>
      <c r="Y58" s="3"/>
      <c r="Z58" s="280"/>
    </row>
    <row r="59" spans="3:26" x14ac:dyDescent="0.15">
      <c r="C59" s="285"/>
      <c r="D59" s="283">
        <v>56</v>
      </c>
      <c r="E59" s="3">
        <v>63</v>
      </c>
      <c r="F59" s="3">
        <v>5</v>
      </c>
      <c r="G59" s="3">
        <v>5</v>
      </c>
      <c r="H59" s="3" t="s">
        <v>1657</v>
      </c>
      <c r="I59" s="3" t="s">
        <v>140</v>
      </c>
      <c r="J59" s="3" t="s">
        <v>260</v>
      </c>
      <c r="K59" s="15" t="s">
        <v>469</v>
      </c>
      <c r="L59" s="3" t="s">
        <v>470</v>
      </c>
      <c r="M59" s="3"/>
      <c r="N59" s="3" t="s">
        <v>144</v>
      </c>
      <c r="O59" s="3"/>
      <c r="P59" s="3" t="s">
        <v>143</v>
      </c>
      <c r="Q59" s="3"/>
      <c r="R59" s="3"/>
      <c r="S59" s="3" t="s">
        <v>43</v>
      </c>
      <c r="T59" s="3"/>
      <c r="U59" s="3" t="s">
        <v>308</v>
      </c>
      <c r="V59" s="3" t="s">
        <v>50</v>
      </c>
      <c r="W59" s="3"/>
      <c r="X59" s="3" t="s">
        <v>53</v>
      </c>
      <c r="Y59" s="3"/>
      <c r="Z59" s="280"/>
    </row>
    <row r="60" spans="3:26" x14ac:dyDescent="0.15">
      <c r="C60" s="285"/>
      <c r="D60" s="283">
        <v>57</v>
      </c>
      <c r="E60" s="3">
        <v>50</v>
      </c>
      <c r="F60" s="3">
        <v>5</v>
      </c>
      <c r="G60" s="3">
        <v>5</v>
      </c>
      <c r="H60" s="3" t="s">
        <v>1670</v>
      </c>
      <c r="I60" s="3" t="s">
        <v>138</v>
      </c>
      <c r="J60" s="3" t="s">
        <v>274</v>
      </c>
      <c r="K60" s="15" t="s">
        <v>380</v>
      </c>
      <c r="L60" s="3" t="s">
        <v>451</v>
      </c>
      <c r="M60" s="3"/>
      <c r="N60" s="3" t="s">
        <v>31</v>
      </c>
      <c r="O60" s="3" t="s">
        <v>452</v>
      </c>
      <c r="P60" s="3" t="s">
        <v>13</v>
      </c>
      <c r="Q60" s="3"/>
      <c r="R60" s="3"/>
      <c r="S60" s="3" t="s">
        <v>43</v>
      </c>
      <c r="T60" s="3"/>
      <c r="U60" s="3"/>
      <c r="V60" s="3" t="s">
        <v>50</v>
      </c>
      <c r="W60" s="3"/>
      <c r="X60" s="3" t="s">
        <v>53</v>
      </c>
      <c r="Y60" s="3"/>
      <c r="Z60" s="280"/>
    </row>
    <row r="61" spans="3:26" x14ac:dyDescent="0.15">
      <c r="C61" s="285"/>
      <c r="D61" s="283">
        <v>58</v>
      </c>
      <c r="E61" s="3">
        <v>51</v>
      </c>
      <c r="F61" s="3">
        <v>5</v>
      </c>
      <c r="G61" s="3">
        <v>6</v>
      </c>
      <c r="H61" s="3" t="s">
        <v>1646</v>
      </c>
      <c r="I61" s="3" t="s">
        <v>138</v>
      </c>
      <c r="J61" s="3" t="s">
        <v>274</v>
      </c>
      <c r="K61" s="15" t="s">
        <v>376</v>
      </c>
      <c r="L61" s="3" t="s">
        <v>448</v>
      </c>
      <c r="M61" s="3"/>
      <c r="N61" s="3" t="s">
        <v>16</v>
      </c>
      <c r="O61" s="3" t="s">
        <v>449</v>
      </c>
      <c r="P61" s="3" t="s">
        <v>143</v>
      </c>
      <c r="Q61" s="3"/>
      <c r="R61" s="3"/>
      <c r="S61" s="3" t="s">
        <v>44</v>
      </c>
      <c r="T61" s="3" t="s">
        <v>49</v>
      </c>
      <c r="U61" s="3" t="s">
        <v>1671</v>
      </c>
      <c r="V61" s="3" t="s">
        <v>52</v>
      </c>
      <c r="W61" s="3" t="s">
        <v>450</v>
      </c>
      <c r="X61" s="3" t="s">
        <v>157</v>
      </c>
      <c r="Y61" s="3"/>
      <c r="Z61" s="280"/>
    </row>
    <row r="62" spans="3:26" x14ac:dyDescent="0.15">
      <c r="C62" s="285"/>
      <c r="D62" s="283">
        <v>59</v>
      </c>
      <c r="E62" s="3">
        <v>52</v>
      </c>
      <c r="F62" s="3">
        <v>5</v>
      </c>
      <c r="G62" s="3">
        <v>6</v>
      </c>
      <c r="H62" s="3" t="s">
        <v>1672</v>
      </c>
      <c r="I62" s="3" t="s">
        <v>138</v>
      </c>
      <c r="J62" s="3" t="s">
        <v>265</v>
      </c>
      <c r="K62" s="15" t="s">
        <v>94</v>
      </c>
      <c r="L62" s="3" t="s">
        <v>455</v>
      </c>
      <c r="M62" s="3"/>
      <c r="N62" s="3" t="s">
        <v>31</v>
      </c>
      <c r="O62" s="3" t="s">
        <v>270</v>
      </c>
      <c r="P62" s="3" t="s">
        <v>13</v>
      </c>
      <c r="Q62" s="3"/>
      <c r="R62" s="3"/>
      <c r="S62" s="3" t="s">
        <v>43</v>
      </c>
      <c r="T62" s="3"/>
      <c r="U62" s="3" t="s">
        <v>289</v>
      </c>
      <c r="V62" s="3" t="s">
        <v>456</v>
      </c>
      <c r="W62" s="3"/>
      <c r="X62" s="3" t="s">
        <v>53</v>
      </c>
      <c r="Y62" s="3"/>
      <c r="Z62" s="280"/>
    </row>
    <row r="63" spans="3:26" x14ac:dyDescent="0.15">
      <c r="C63" s="285"/>
      <c r="D63" s="283">
        <v>60</v>
      </c>
      <c r="E63" s="3">
        <v>53</v>
      </c>
      <c r="F63" s="3">
        <v>5</v>
      </c>
      <c r="G63" s="3">
        <v>6</v>
      </c>
      <c r="H63" s="3" t="s">
        <v>1647</v>
      </c>
      <c r="I63" s="3" t="s">
        <v>137</v>
      </c>
      <c r="J63" s="3" t="s">
        <v>156</v>
      </c>
      <c r="K63" s="15"/>
      <c r="L63" s="3" t="s">
        <v>453</v>
      </c>
      <c r="M63" s="3"/>
      <c r="N63" s="3" t="s">
        <v>16</v>
      </c>
      <c r="O63" s="3" t="s">
        <v>454</v>
      </c>
      <c r="P63" s="3" t="s">
        <v>13</v>
      </c>
      <c r="Q63" s="3"/>
      <c r="R63" s="3"/>
      <c r="S63" s="3" t="s">
        <v>43</v>
      </c>
      <c r="T63" s="3"/>
      <c r="U63" s="3" t="s">
        <v>308</v>
      </c>
      <c r="V63" s="3" t="s">
        <v>50</v>
      </c>
      <c r="W63" s="3"/>
      <c r="X63" s="3" t="s">
        <v>53</v>
      </c>
      <c r="Y63" s="3"/>
      <c r="Z63" s="280"/>
    </row>
    <row r="64" spans="3:26" x14ac:dyDescent="0.15">
      <c r="C64" s="285"/>
      <c r="D64" s="283">
        <v>61</v>
      </c>
      <c r="E64" s="3">
        <v>54</v>
      </c>
      <c r="F64" s="3">
        <v>5</v>
      </c>
      <c r="G64" s="3">
        <v>6</v>
      </c>
      <c r="H64" s="3" t="s">
        <v>1673</v>
      </c>
      <c r="I64" s="3" t="s">
        <v>137</v>
      </c>
      <c r="J64" s="3" t="s">
        <v>152</v>
      </c>
      <c r="K64" s="15"/>
      <c r="L64" s="3" t="s">
        <v>457</v>
      </c>
      <c r="M64" s="3"/>
      <c r="N64" s="3" t="s">
        <v>31</v>
      </c>
      <c r="O64" s="3" t="s">
        <v>318</v>
      </c>
      <c r="P64" s="3" t="s">
        <v>143</v>
      </c>
      <c r="Q64" s="3"/>
      <c r="R64" s="3"/>
      <c r="S64" s="3" t="s">
        <v>43</v>
      </c>
      <c r="T64" s="3"/>
      <c r="U64" s="3"/>
      <c r="V64" s="3" t="s">
        <v>50</v>
      </c>
      <c r="W64" s="3"/>
      <c r="X64" s="3" t="s">
        <v>53</v>
      </c>
      <c r="Y64" s="3"/>
      <c r="Z64" s="280"/>
    </row>
    <row r="65" spans="3:26" x14ac:dyDescent="0.15">
      <c r="C65" s="285"/>
      <c r="D65" s="283">
        <v>62</v>
      </c>
      <c r="E65" s="3">
        <v>65</v>
      </c>
      <c r="F65" s="3">
        <v>5</v>
      </c>
      <c r="G65" s="3">
        <v>6</v>
      </c>
      <c r="H65" s="3" t="s">
        <v>1669</v>
      </c>
      <c r="I65" s="3" t="s">
        <v>140</v>
      </c>
      <c r="J65" s="3" t="s">
        <v>260</v>
      </c>
      <c r="K65" s="15" t="s">
        <v>356</v>
      </c>
      <c r="L65" s="3" t="s">
        <v>473</v>
      </c>
      <c r="M65" s="3"/>
      <c r="N65" s="3" t="s">
        <v>27</v>
      </c>
      <c r="O65" s="3"/>
      <c r="P65" s="3" t="s">
        <v>13</v>
      </c>
      <c r="Q65" s="3"/>
      <c r="R65" s="3"/>
      <c r="S65" s="3" t="s">
        <v>43</v>
      </c>
      <c r="T65" s="3"/>
      <c r="U65" s="3"/>
      <c r="V65" s="3" t="s">
        <v>397</v>
      </c>
      <c r="W65" s="3"/>
      <c r="X65" s="3" t="s">
        <v>53</v>
      </c>
      <c r="Y65" s="3"/>
      <c r="Z65" s="280"/>
    </row>
    <row r="66" spans="3:26" x14ac:dyDescent="0.15">
      <c r="C66" s="285"/>
      <c r="D66" s="283">
        <v>63</v>
      </c>
      <c r="E66" s="3">
        <v>60</v>
      </c>
      <c r="F66" s="3">
        <v>5</v>
      </c>
      <c r="G66" s="3">
        <v>6</v>
      </c>
      <c r="H66" s="3" t="s">
        <v>1678</v>
      </c>
      <c r="I66" s="3" t="s">
        <v>137</v>
      </c>
      <c r="J66" s="3" t="s">
        <v>463</v>
      </c>
      <c r="K66" s="15"/>
      <c r="L66" s="3" t="s">
        <v>464</v>
      </c>
      <c r="M66" s="3"/>
      <c r="N66" s="3" t="s">
        <v>31</v>
      </c>
      <c r="O66" s="3" t="s">
        <v>465</v>
      </c>
      <c r="P66" s="3" t="s">
        <v>13</v>
      </c>
      <c r="Q66" s="3"/>
      <c r="R66" s="3"/>
      <c r="S66" s="3" t="s">
        <v>43</v>
      </c>
      <c r="T66" s="3"/>
      <c r="U66" s="3" t="s">
        <v>289</v>
      </c>
      <c r="V66" s="3" t="s">
        <v>456</v>
      </c>
      <c r="W66" s="3"/>
      <c r="X66" s="3" t="s">
        <v>53</v>
      </c>
      <c r="Y66" s="3"/>
      <c r="Z66" s="280"/>
    </row>
    <row r="67" spans="3:26" x14ac:dyDescent="0.15">
      <c r="C67" s="285"/>
      <c r="D67" s="283">
        <v>64</v>
      </c>
      <c r="E67" s="3">
        <v>56</v>
      </c>
      <c r="F67" s="3">
        <v>5</v>
      </c>
      <c r="G67" s="3">
        <v>6</v>
      </c>
      <c r="H67" s="3" t="s">
        <v>1675</v>
      </c>
      <c r="I67" s="3" t="s">
        <v>137</v>
      </c>
      <c r="J67" s="3" t="s">
        <v>152</v>
      </c>
      <c r="K67" s="15"/>
      <c r="L67" s="3" t="s">
        <v>459</v>
      </c>
      <c r="M67" s="3"/>
      <c r="N67" s="3" t="s">
        <v>31</v>
      </c>
      <c r="O67" s="3"/>
      <c r="P67" s="3" t="s">
        <v>143</v>
      </c>
      <c r="Q67" s="3"/>
      <c r="R67" s="3"/>
      <c r="S67" s="3" t="s">
        <v>43</v>
      </c>
      <c r="T67" s="3"/>
      <c r="U67" s="3"/>
      <c r="V67" s="3" t="s">
        <v>50</v>
      </c>
      <c r="W67" s="3"/>
      <c r="X67" s="3" t="s">
        <v>53</v>
      </c>
      <c r="Y67" s="3"/>
      <c r="Z67" s="280"/>
    </row>
    <row r="68" spans="3:26" x14ac:dyDescent="0.15">
      <c r="C68" s="285"/>
      <c r="D68" s="283">
        <v>65</v>
      </c>
      <c r="E68" s="3">
        <v>55</v>
      </c>
      <c r="F68" s="3">
        <v>5</v>
      </c>
      <c r="G68" s="3">
        <v>7</v>
      </c>
      <c r="H68" s="3" t="s">
        <v>1674</v>
      </c>
      <c r="I68" s="3" t="s">
        <v>138</v>
      </c>
      <c r="J68" s="3" t="s">
        <v>274</v>
      </c>
      <c r="K68" s="15" t="s">
        <v>376</v>
      </c>
      <c r="L68" s="3" t="s">
        <v>458</v>
      </c>
      <c r="M68" s="3"/>
      <c r="N68" s="3" t="s">
        <v>31</v>
      </c>
      <c r="O68" s="3"/>
      <c r="P68" s="3" t="s">
        <v>12</v>
      </c>
      <c r="Q68" s="3"/>
      <c r="R68" s="3"/>
      <c r="S68" s="3" t="s">
        <v>43</v>
      </c>
      <c r="T68" s="3"/>
      <c r="U68" s="3"/>
      <c r="V68" s="3" t="s">
        <v>50</v>
      </c>
      <c r="W68" s="3"/>
      <c r="X68" s="3" t="s">
        <v>53</v>
      </c>
      <c r="Y68" s="3"/>
      <c r="Z68" s="280"/>
    </row>
    <row r="69" spans="3:26" x14ac:dyDescent="0.15">
      <c r="C69" s="285"/>
      <c r="D69" s="283">
        <v>66</v>
      </c>
      <c r="E69" s="3">
        <v>57</v>
      </c>
      <c r="F69" s="3">
        <v>5</v>
      </c>
      <c r="G69" s="3">
        <v>7</v>
      </c>
      <c r="H69" s="3" t="s">
        <v>1676</v>
      </c>
      <c r="I69" s="3" t="s">
        <v>138</v>
      </c>
      <c r="J69" s="3" t="s">
        <v>367</v>
      </c>
      <c r="K69" s="15"/>
      <c r="L69" s="3" t="s">
        <v>460</v>
      </c>
      <c r="M69" s="3"/>
      <c r="N69" s="3" t="s">
        <v>31</v>
      </c>
      <c r="O69" s="3"/>
      <c r="P69" s="3"/>
      <c r="Q69" s="3" t="s">
        <v>34</v>
      </c>
      <c r="R69" s="3" t="s">
        <v>301</v>
      </c>
      <c r="S69" s="3" t="s">
        <v>43</v>
      </c>
      <c r="T69" s="3"/>
      <c r="U69" s="3"/>
      <c r="V69" s="3" t="s">
        <v>50</v>
      </c>
      <c r="W69" s="3"/>
      <c r="X69" s="3" t="s">
        <v>53</v>
      </c>
      <c r="Y69" s="3"/>
      <c r="Z69" s="280"/>
    </row>
    <row r="70" spans="3:26" x14ac:dyDescent="0.15">
      <c r="C70" s="285"/>
      <c r="D70" s="283">
        <v>67</v>
      </c>
      <c r="E70" s="3">
        <v>59</v>
      </c>
      <c r="F70" s="3">
        <v>5</v>
      </c>
      <c r="G70" s="3">
        <v>7</v>
      </c>
      <c r="H70" s="3" t="s">
        <v>1677</v>
      </c>
      <c r="I70" s="3" t="s">
        <v>136</v>
      </c>
      <c r="J70" s="3" t="s">
        <v>150</v>
      </c>
      <c r="K70" s="15"/>
      <c r="L70" s="3" t="s">
        <v>462</v>
      </c>
      <c r="M70" s="3"/>
      <c r="N70" s="3" t="s">
        <v>31</v>
      </c>
      <c r="O70" s="3"/>
      <c r="P70" s="3" t="s">
        <v>143</v>
      </c>
      <c r="Q70" s="3"/>
      <c r="R70" s="3"/>
      <c r="S70" s="3" t="s">
        <v>43</v>
      </c>
      <c r="T70" s="3"/>
      <c r="U70" s="3" t="s">
        <v>289</v>
      </c>
      <c r="V70" s="3" t="s">
        <v>50</v>
      </c>
      <c r="W70" s="3"/>
      <c r="X70" s="3" t="s">
        <v>53</v>
      </c>
      <c r="Y70" s="3"/>
      <c r="Z70" s="280"/>
    </row>
    <row r="71" spans="3:26" x14ac:dyDescent="0.15">
      <c r="C71" s="285"/>
      <c r="D71" s="283">
        <v>68</v>
      </c>
      <c r="E71" s="3">
        <v>61</v>
      </c>
      <c r="F71" s="3">
        <v>5</v>
      </c>
      <c r="G71" s="3">
        <v>8</v>
      </c>
      <c r="H71" s="3" t="s">
        <v>1679</v>
      </c>
      <c r="I71" s="3" t="s">
        <v>136</v>
      </c>
      <c r="J71" s="3" t="s">
        <v>153</v>
      </c>
      <c r="K71" s="15"/>
      <c r="L71" s="3" t="s">
        <v>466</v>
      </c>
      <c r="M71" s="3"/>
      <c r="N71" s="3" t="s">
        <v>23</v>
      </c>
      <c r="O71" s="3" t="s">
        <v>467</v>
      </c>
      <c r="P71" s="3" t="s">
        <v>13</v>
      </c>
      <c r="Q71" s="3"/>
      <c r="R71" s="3"/>
      <c r="S71" s="3" t="s">
        <v>43</v>
      </c>
      <c r="T71" s="3"/>
      <c r="U71" s="3"/>
      <c r="V71" s="3" t="s">
        <v>50</v>
      </c>
      <c r="W71" s="3"/>
      <c r="X71" s="3" t="s">
        <v>53</v>
      </c>
      <c r="Y71" s="3"/>
      <c r="Z71" s="280"/>
    </row>
    <row r="72" spans="3:26" x14ac:dyDescent="0.15">
      <c r="C72" s="285"/>
      <c r="D72" s="283">
        <v>69</v>
      </c>
      <c r="E72" s="3">
        <v>58</v>
      </c>
      <c r="F72" s="3">
        <v>5</v>
      </c>
      <c r="G72" s="3">
        <v>9</v>
      </c>
      <c r="H72" s="3" t="s">
        <v>1660</v>
      </c>
      <c r="I72" s="3" t="s">
        <v>138</v>
      </c>
      <c r="J72" s="3" t="s">
        <v>274</v>
      </c>
      <c r="K72" s="15" t="s">
        <v>380</v>
      </c>
      <c r="L72" s="3" t="s">
        <v>461</v>
      </c>
      <c r="M72" s="3"/>
      <c r="N72" s="3" t="s">
        <v>31</v>
      </c>
      <c r="O72" s="3"/>
      <c r="P72" s="3" t="s">
        <v>13</v>
      </c>
      <c r="Q72" s="3"/>
      <c r="R72" s="3"/>
      <c r="S72" s="3" t="s">
        <v>43</v>
      </c>
      <c r="T72" s="3"/>
      <c r="U72" s="3"/>
      <c r="V72" s="3" t="s">
        <v>50</v>
      </c>
      <c r="W72" s="3"/>
      <c r="X72" s="3" t="s">
        <v>53</v>
      </c>
      <c r="Y72" s="3"/>
      <c r="Z72" s="280"/>
    </row>
    <row r="73" spans="3:26" x14ac:dyDescent="0.15">
      <c r="C73" s="285"/>
      <c r="D73" s="283">
        <v>70</v>
      </c>
      <c r="E73" s="3">
        <v>66</v>
      </c>
      <c r="F73" s="3">
        <v>5</v>
      </c>
      <c r="G73" s="3">
        <v>9</v>
      </c>
      <c r="H73" s="3" t="s">
        <v>1631</v>
      </c>
      <c r="I73" s="3" t="s">
        <v>138</v>
      </c>
      <c r="J73" s="3" t="s">
        <v>274</v>
      </c>
      <c r="K73" s="15" t="s">
        <v>376</v>
      </c>
      <c r="L73" s="3" t="s">
        <v>474</v>
      </c>
      <c r="M73" s="3"/>
      <c r="N73" s="3" t="s">
        <v>27</v>
      </c>
      <c r="O73" s="3"/>
      <c r="P73" s="3" t="s">
        <v>13</v>
      </c>
      <c r="Q73" s="3"/>
      <c r="R73" s="3"/>
      <c r="S73" s="3" t="s">
        <v>43</v>
      </c>
      <c r="T73" s="3"/>
      <c r="U73" s="3"/>
      <c r="V73" s="3" t="s">
        <v>50</v>
      </c>
      <c r="W73" s="3"/>
      <c r="X73" s="3" t="s">
        <v>53</v>
      </c>
      <c r="Y73" s="3"/>
      <c r="Z73" s="280"/>
    </row>
    <row r="74" spans="3:26" x14ac:dyDescent="0.15">
      <c r="C74" s="285"/>
      <c r="D74" s="283">
        <v>71</v>
      </c>
      <c r="E74" s="3">
        <v>67</v>
      </c>
      <c r="F74" s="3">
        <v>5</v>
      </c>
      <c r="G74" s="3">
        <v>10</v>
      </c>
      <c r="H74" s="3" t="s">
        <v>1681</v>
      </c>
      <c r="I74" s="3" t="s">
        <v>140</v>
      </c>
      <c r="J74" s="3" t="s">
        <v>260</v>
      </c>
      <c r="K74" s="15" t="s">
        <v>356</v>
      </c>
      <c r="L74" s="3" t="s">
        <v>475</v>
      </c>
      <c r="M74" s="3"/>
      <c r="N74" s="3" t="s">
        <v>16</v>
      </c>
      <c r="O74" s="3" t="s">
        <v>476</v>
      </c>
      <c r="P74" s="3" t="s">
        <v>143</v>
      </c>
      <c r="Q74" s="3"/>
      <c r="R74" s="3"/>
      <c r="S74" s="3" t="s">
        <v>43</v>
      </c>
      <c r="T74" s="3"/>
      <c r="U74" s="3"/>
      <c r="V74" s="3" t="s">
        <v>50</v>
      </c>
      <c r="W74" s="3"/>
      <c r="X74" s="3" t="s">
        <v>53</v>
      </c>
      <c r="Y74" s="3"/>
      <c r="Z74" s="280"/>
    </row>
    <row r="75" spans="3:26" x14ac:dyDescent="0.15">
      <c r="C75" s="285"/>
      <c r="D75" s="283">
        <v>72</v>
      </c>
      <c r="E75" s="3">
        <v>68</v>
      </c>
      <c r="F75" s="3">
        <v>5</v>
      </c>
      <c r="G75" s="3">
        <v>10</v>
      </c>
      <c r="H75" s="3" t="s">
        <v>1682</v>
      </c>
      <c r="I75" s="3" t="s">
        <v>140</v>
      </c>
      <c r="J75" s="3" t="s">
        <v>260</v>
      </c>
      <c r="K75" s="15" t="s">
        <v>471</v>
      </c>
      <c r="L75" s="3" t="s">
        <v>477</v>
      </c>
      <c r="M75" s="3"/>
      <c r="N75" s="3" t="s">
        <v>31</v>
      </c>
      <c r="O75" s="3"/>
      <c r="P75" s="3" t="s">
        <v>12</v>
      </c>
      <c r="Q75" s="3"/>
      <c r="R75" s="3"/>
      <c r="S75" s="3" t="s">
        <v>43</v>
      </c>
      <c r="T75" s="3"/>
      <c r="U75" s="3"/>
      <c r="V75" s="3" t="s">
        <v>478</v>
      </c>
      <c r="W75" s="3"/>
      <c r="X75" s="3" t="s">
        <v>53</v>
      </c>
      <c r="Y75" s="3"/>
      <c r="Z75" s="280"/>
    </row>
    <row r="76" spans="3:26" x14ac:dyDescent="0.15">
      <c r="C76" s="285"/>
      <c r="D76" s="283">
        <v>73</v>
      </c>
      <c r="E76" s="3">
        <v>69</v>
      </c>
      <c r="F76" s="3">
        <v>5</v>
      </c>
      <c r="G76" s="3">
        <v>11</v>
      </c>
      <c r="H76" s="3" t="s">
        <v>1674</v>
      </c>
      <c r="I76" s="3" t="s">
        <v>138</v>
      </c>
      <c r="J76" s="3" t="s">
        <v>367</v>
      </c>
      <c r="K76" s="15"/>
      <c r="L76" s="3" t="s">
        <v>479</v>
      </c>
      <c r="M76" s="3"/>
      <c r="N76" s="3" t="s">
        <v>16</v>
      </c>
      <c r="O76" s="3" t="s">
        <v>480</v>
      </c>
      <c r="P76" s="3" t="s">
        <v>12</v>
      </c>
      <c r="Q76" s="3"/>
      <c r="R76" s="3"/>
      <c r="S76" s="3" t="s">
        <v>43</v>
      </c>
      <c r="T76" s="3"/>
      <c r="U76" s="3"/>
      <c r="V76" s="3" t="s">
        <v>50</v>
      </c>
      <c r="W76" s="3"/>
      <c r="X76" s="3" t="s">
        <v>53</v>
      </c>
      <c r="Y76" s="3"/>
      <c r="Z76" s="280"/>
    </row>
    <row r="77" spans="3:26" x14ac:dyDescent="0.15">
      <c r="C77" s="285"/>
      <c r="D77" s="283">
        <v>74</v>
      </c>
      <c r="E77" s="3">
        <v>70</v>
      </c>
      <c r="F77" s="3">
        <v>5</v>
      </c>
      <c r="G77" s="3">
        <v>11</v>
      </c>
      <c r="H77" s="3" t="s">
        <v>1683</v>
      </c>
      <c r="I77" s="3" t="s">
        <v>138</v>
      </c>
      <c r="J77" s="3" t="s">
        <v>274</v>
      </c>
      <c r="K77" s="15" t="s">
        <v>380</v>
      </c>
      <c r="L77" s="3" t="s">
        <v>481</v>
      </c>
      <c r="M77" s="3"/>
      <c r="N77" s="3" t="s">
        <v>16</v>
      </c>
      <c r="O77" s="3" t="s">
        <v>482</v>
      </c>
      <c r="P77" s="3" t="s">
        <v>143</v>
      </c>
      <c r="Q77" s="3"/>
      <c r="R77" s="3"/>
      <c r="S77" s="3"/>
      <c r="T77" s="3" t="s">
        <v>47</v>
      </c>
      <c r="U77" s="3" t="s">
        <v>1684</v>
      </c>
      <c r="V77" s="3" t="s">
        <v>50</v>
      </c>
      <c r="W77" s="3"/>
      <c r="X77" s="3" t="s">
        <v>53</v>
      </c>
      <c r="Y77" s="3"/>
      <c r="Z77" s="280"/>
    </row>
    <row r="78" spans="3:26" x14ac:dyDescent="0.15">
      <c r="C78" s="285"/>
      <c r="D78" s="283">
        <v>75</v>
      </c>
      <c r="E78" s="3">
        <v>72</v>
      </c>
      <c r="F78" s="3">
        <v>5</v>
      </c>
      <c r="G78" s="3">
        <v>12</v>
      </c>
      <c r="H78" s="3" t="s">
        <v>1686</v>
      </c>
      <c r="I78" s="3" t="s">
        <v>137</v>
      </c>
      <c r="J78" s="3" t="s">
        <v>58</v>
      </c>
      <c r="K78" s="15"/>
      <c r="L78" s="3" t="s">
        <v>485</v>
      </c>
      <c r="M78" s="3"/>
      <c r="N78" s="3" t="s">
        <v>24</v>
      </c>
      <c r="O78" s="3"/>
      <c r="P78" s="3" t="s">
        <v>143</v>
      </c>
      <c r="Q78" s="3"/>
      <c r="R78" s="3"/>
      <c r="S78" s="3" t="s">
        <v>43</v>
      </c>
      <c r="T78" s="3"/>
      <c r="U78" s="3" t="s">
        <v>308</v>
      </c>
      <c r="V78" s="3" t="s">
        <v>50</v>
      </c>
      <c r="W78" s="3"/>
      <c r="X78" s="3" t="s">
        <v>53</v>
      </c>
      <c r="Y78" s="3"/>
      <c r="Z78" s="280"/>
    </row>
    <row r="79" spans="3:26" x14ac:dyDescent="0.15">
      <c r="C79" s="285"/>
      <c r="D79" s="283">
        <v>76</v>
      </c>
      <c r="E79" s="3">
        <v>71</v>
      </c>
      <c r="F79" s="3">
        <v>5</v>
      </c>
      <c r="G79" s="3">
        <v>12</v>
      </c>
      <c r="H79" s="3" t="s">
        <v>1685</v>
      </c>
      <c r="I79" s="3" t="s">
        <v>136</v>
      </c>
      <c r="J79" s="3" t="s">
        <v>153</v>
      </c>
      <c r="K79" s="15"/>
      <c r="L79" s="3" t="s">
        <v>483</v>
      </c>
      <c r="M79" s="3"/>
      <c r="N79" s="3" t="s">
        <v>31</v>
      </c>
      <c r="O79" s="3"/>
      <c r="P79" s="3" t="s">
        <v>12</v>
      </c>
      <c r="Q79" s="3"/>
      <c r="R79" s="3"/>
      <c r="S79" s="3" t="s">
        <v>43</v>
      </c>
      <c r="T79" s="3"/>
      <c r="U79" s="3" t="s">
        <v>289</v>
      </c>
      <c r="V79" s="3" t="s">
        <v>50</v>
      </c>
      <c r="W79" s="3"/>
      <c r="X79" s="3" t="s">
        <v>53</v>
      </c>
      <c r="Y79" s="3"/>
      <c r="Z79" s="280"/>
    </row>
    <row r="80" spans="3:26" x14ac:dyDescent="0.15">
      <c r="C80" s="285"/>
      <c r="D80" s="283">
        <v>77</v>
      </c>
      <c r="E80" s="3">
        <v>73</v>
      </c>
      <c r="F80" s="3">
        <v>5</v>
      </c>
      <c r="G80" s="3">
        <v>12</v>
      </c>
      <c r="H80" s="3" t="s">
        <v>1677</v>
      </c>
      <c r="I80" s="3" t="s">
        <v>140</v>
      </c>
      <c r="J80" s="3" t="s">
        <v>68</v>
      </c>
      <c r="K80" s="15"/>
      <c r="L80" s="3" t="s">
        <v>486</v>
      </c>
      <c r="M80" s="3"/>
      <c r="N80" s="3" t="s">
        <v>31</v>
      </c>
      <c r="O80" s="3"/>
      <c r="P80" s="3" t="s">
        <v>13</v>
      </c>
      <c r="Q80" s="3"/>
      <c r="R80" s="3"/>
      <c r="S80" s="3" t="s">
        <v>43</v>
      </c>
      <c r="T80" s="3"/>
      <c r="U80" s="3" t="s">
        <v>308</v>
      </c>
      <c r="V80" s="3" t="s">
        <v>397</v>
      </c>
      <c r="W80" s="3"/>
      <c r="X80" s="3" t="s">
        <v>53</v>
      </c>
      <c r="Y80" s="3"/>
      <c r="Z80" s="280"/>
    </row>
    <row r="81" spans="3:26" x14ac:dyDescent="0.15">
      <c r="C81" s="285"/>
      <c r="D81" s="283">
        <v>78</v>
      </c>
      <c r="E81" s="3">
        <v>74</v>
      </c>
      <c r="F81" s="3">
        <v>5</v>
      </c>
      <c r="G81" s="3">
        <v>13</v>
      </c>
      <c r="H81" s="3" t="s">
        <v>1665</v>
      </c>
      <c r="I81" s="3" t="s">
        <v>138</v>
      </c>
      <c r="J81" s="3" t="s">
        <v>87</v>
      </c>
      <c r="K81" s="15"/>
      <c r="L81" s="3" t="s">
        <v>487</v>
      </c>
      <c r="M81" s="3"/>
      <c r="N81" s="3" t="s">
        <v>27</v>
      </c>
      <c r="O81" s="3"/>
      <c r="P81" s="3" t="s">
        <v>143</v>
      </c>
      <c r="Q81" s="3"/>
      <c r="R81" s="3"/>
      <c r="S81" s="3" t="s">
        <v>43</v>
      </c>
      <c r="T81" s="3"/>
      <c r="U81" s="3"/>
      <c r="V81" s="3" t="s">
        <v>1687</v>
      </c>
      <c r="W81" s="3"/>
      <c r="X81" s="3" t="s">
        <v>53</v>
      </c>
      <c r="Y81" s="3"/>
      <c r="Z81" s="280"/>
    </row>
    <row r="82" spans="3:26" x14ac:dyDescent="0.15">
      <c r="C82" s="285"/>
      <c r="D82" s="283">
        <v>79</v>
      </c>
      <c r="E82" s="3">
        <v>75</v>
      </c>
      <c r="F82" s="3">
        <v>5</v>
      </c>
      <c r="G82" s="3">
        <v>13</v>
      </c>
      <c r="H82" s="3" t="s">
        <v>1657</v>
      </c>
      <c r="I82" s="3" t="s">
        <v>140</v>
      </c>
      <c r="J82" s="3" t="s">
        <v>260</v>
      </c>
      <c r="K82" s="15" t="s">
        <v>107</v>
      </c>
      <c r="L82" s="3" t="s">
        <v>488</v>
      </c>
      <c r="M82" s="3"/>
      <c r="N82" s="3" t="s">
        <v>16</v>
      </c>
      <c r="O82" s="3" t="s">
        <v>489</v>
      </c>
      <c r="P82" s="3" t="s">
        <v>13</v>
      </c>
      <c r="Q82" s="3"/>
      <c r="R82" s="3"/>
      <c r="S82" s="3" t="s">
        <v>43</v>
      </c>
      <c r="T82" s="3"/>
      <c r="U82" s="3"/>
      <c r="V82" s="3" t="s">
        <v>50</v>
      </c>
      <c r="W82" s="3"/>
      <c r="X82" s="3" t="s">
        <v>53</v>
      </c>
      <c r="Y82" s="3"/>
      <c r="Z82" s="280"/>
    </row>
    <row r="83" spans="3:26" x14ac:dyDescent="0.15">
      <c r="C83" s="285"/>
      <c r="D83" s="283">
        <v>80</v>
      </c>
      <c r="E83" s="3">
        <v>76</v>
      </c>
      <c r="F83" s="3">
        <v>5</v>
      </c>
      <c r="G83" s="3">
        <v>13</v>
      </c>
      <c r="H83" s="3" t="s">
        <v>1688</v>
      </c>
      <c r="I83" s="3" t="s">
        <v>268</v>
      </c>
      <c r="J83" s="3" t="s">
        <v>71</v>
      </c>
      <c r="K83" s="15"/>
      <c r="L83" s="3" t="s">
        <v>490</v>
      </c>
      <c r="M83" s="3"/>
      <c r="N83" s="3" t="s">
        <v>23</v>
      </c>
      <c r="O83" s="3"/>
      <c r="P83" s="3" t="s">
        <v>143</v>
      </c>
      <c r="Q83" s="3"/>
      <c r="R83" s="3"/>
      <c r="S83" s="3" t="s">
        <v>43</v>
      </c>
      <c r="T83" s="3" t="s">
        <v>47</v>
      </c>
      <c r="U83" s="3" t="s">
        <v>308</v>
      </c>
      <c r="V83" s="3" t="s">
        <v>50</v>
      </c>
      <c r="W83" s="3" t="s">
        <v>530</v>
      </c>
      <c r="X83" s="3" t="s">
        <v>53</v>
      </c>
      <c r="Y83" s="3"/>
      <c r="Z83" s="280"/>
    </row>
    <row r="84" spans="3:26" x14ac:dyDescent="0.15">
      <c r="C84" s="285"/>
      <c r="D84" s="283">
        <v>81</v>
      </c>
      <c r="E84" s="3">
        <v>77</v>
      </c>
      <c r="F84" s="3">
        <v>5</v>
      </c>
      <c r="G84" s="3">
        <v>14</v>
      </c>
      <c r="H84" s="3" t="s">
        <v>1689</v>
      </c>
      <c r="I84" s="3" t="s">
        <v>140</v>
      </c>
      <c r="J84" s="3" t="s">
        <v>260</v>
      </c>
      <c r="K84" s="15" t="s">
        <v>469</v>
      </c>
      <c r="L84" s="3" t="s">
        <v>491</v>
      </c>
      <c r="M84" s="3"/>
      <c r="N84" s="3" t="s">
        <v>31</v>
      </c>
      <c r="O84" s="3"/>
      <c r="P84" s="3" t="s">
        <v>13</v>
      </c>
      <c r="Q84" s="3"/>
      <c r="R84" s="3"/>
      <c r="S84" s="3" t="s">
        <v>43</v>
      </c>
      <c r="T84" s="3"/>
      <c r="U84" s="3" t="s">
        <v>537</v>
      </c>
      <c r="V84" s="3" t="s">
        <v>50</v>
      </c>
      <c r="W84" s="3"/>
      <c r="X84" s="3" t="s">
        <v>53</v>
      </c>
      <c r="Y84" s="3"/>
      <c r="Z84" s="280"/>
    </row>
    <row r="85" spans="3:26" x14ac:dyDescent="0.15">
      <c r="C85" s="285"/>
      <c r="D85" s="283">
        <v>82</v>
      </c>
      <c r="E85" s="3">
        <v>186</v>
      </c>
      <c r="F85" s="3">
        <v>5</v>
      </c>
      <c r="G85" s="3">
        <v>14</v>
      </c>
      <c r="H85" s="3" t="s">
        <v>1665</v>
      </c>
      <c r="I85" s="3" t="s">
        <v>139</v>
      </c>
      <c r="J85" s="3" t="s">
        <v>277</v>
      </c>
      <c r="K85" s="15"/>
      <c r="L85" s="3" t="s">
        <v>694</v>
      </c>
      <c r="M85" s="3"/>
      <c r="N85" s="3" t="s">
        <v>28</v>
      </c>
      <c r="O85" s="3"/>
      <c r="P85" s="3" t="s">
        <v>13</v>
      </c>
      <c r="Q85" s="3"/>
      <c r="R85" s="3"/>
      <c r="S85" s="3" t="s">
        <v>43</v>
      </c>
      <c r="T85" s="3" t="s">
        <v>47</v>
      </c>
      <c r="U85" s="3" t="s">
        <v>1658</v>
      </c>
      <c r="V85" s="3" t="s">
        <v>16</v>
      </c>
      <c r="W85" s="3" t="s">
        <v>695</v>
      </c>
      <c r="X85" s="3" t="s">
        <v>53</v>
      </c>
      <c r="Y85" s="3"/>
      <c r="Z85" s="280"/>
    </row>
    <row r="86" spans="3:26" x14ac:dyDescent="0.15">
      <c r="C86" s="285"/>
      <c r="D86" s="283">
        <v>83</v>
      </c>
      <c r="E86" s="3">
        <v>80</v>
      </c>
      <c r="F86" s="3">
        <v>5</v>
      </c>
      <c r="G86" s="3">
        <v>14</v>
      </c>
      <c r="H86" s="3" t="s">
        <v>1692</v>
      </c>
      <c r="I86" s="3" t="s">
        <v>139</v>
      </c>
      <c r="J86" s="3" t="s">
        <v>277</v>
      </c>
      <c r="K86" s="15"/>
      <c r="L86" s="3" t="s">
        <v>495</v>
      </c>
      <c r="M86" s="3"/>
      <c r="N86" s="3" t="s">
        <v>28</v>
      </c>
      <c r="O86" s="3"/>
      <c r="P86" s="3" t="s">
        <v>143</v>
      </c>
      <c r="Q86" s="3"/>
      <c r="R86" s="3"/>
      <c r="S86" s="3"/>
      <c r="T86" s="3" t="s">
        <v>47</v>
      </c>
      <c r="U86" s="3" t="s">
        <v>1693</v>
      </c>
      <c r="V86" s="3" t="s">
        <v>50</v>
      </c>
      <c r="W86" s="3"/>
      <c r="X86" s="3" t="s">
        <v>53</v>
      </c>
      <c r="Y86" s="3"/>
      <c r="Z86" s="280"/>
    </row>
    <row r="87" spans="3:26" x14ac:dyDescent="0.15">
      <c r="C87" s="285"/>
      <c r="D87" s="283">
        <v>84</v>
      </c>
      <c r="E87" s="3">
        <v>81</v>
      </c>
      <c r="F87" s="3">
        <v>5</v>
      </c>
      <c r="G87" s="3">
        <v>14</v>
      </c>
      <c r="H87" s="3" t="s">
        <v>1694</v>
      </c>
      <c r="I87" s="3" t="s">
        <v>137</v>
      </c>
      <c r="J87" s="3" t="s">
        <v>84</v>
      </c>
      <c r="K87" s="15"/>
      <c r="L87" s="3" t="s">
        <v>496</v>
      </c>
      <c r="M87" s="3"/>
      <c r="N87" s="3" t="s">
        <v>31</v>
      </c>
      <c r="O87" s="3"/>
      <c r="P87" s="3"/>
      <c r="Q87" s="3" t="s">
        <v>300</v>
      </c>
      <c r="R87" s="3" t="s">
        <v>301</v>
      </c>
      <c r="S87" s="3" t="s">
        <v>43</v>
      </c>
      <c r="T87" s="3"/>
      <c r="U87" s="3"/>
      <c r="V87" s="3" t="s">
        <v>50</v>
      </c>
      <c r="W87" s="3"/>
      <c r="X87" s="3" t="s">
        <v>53</v>
      </c>
      <c r="Y87" s="3"/>
      <c r="Z87" s="280"/>
    </row>
    <row r="88" spans="3:26" x14ac:dyDescent="0.15">
      <c r="C88" s="285"/>
      <c r="D88" s="283">
        <v>85</v>
      </c>
      <c r="E88" s="3">
        <v>82</v>
      </c>
      <c r="F88" s="3">
        <v>5</v>
      </c>
      <c r="G88" s="3">
        <v>15</v>
      </c>
      <c r="H88" s="3" t="s">
        <v>1695</v>
      </c>
      <c r="I88" s="3" t="s">
        <v>137</v>
      </c>
      <c r="J88" s="3" t="s">
        <v>84</v>
      </c>
      <c r="K88" s="15"/>
      <c r="L88" s="3" t="s">
        <v>497</v>
      </c>
      <c r="M88" s="3"/>
      <c r="N88" s="3" t="s">
        <v>31</v>
      </c>
      <c r="O88" s="3"/>
      <c r="P88" s="3" t="s">
        <v>143</v>
      </c>
      <c r="Q88" s="3"/>
      <c r="R88" s="3"/>
      <c r="S88" s="3" t="s">
        <v>43</v>
      </c>
      <c r="T88" s="3"/>
      <c r="U88" s="3"/>
      <c r="V88" s="3" t="s">
        <v>50</v>
      </c>
      <c r="W88" s="3"/>
      <c r="X88" s="3" t="s">
        <v>53</v>
      </c>
      <c r="Y88" s="3"/>
      <c r="Z88" s="280"/>
    </row>
    <row r="89" spans="3:26" x14ac:dyDescent="0.15">
      <c r="C89" s="285"/>
      <c r="D89" s="283">
        <v>86</v>
      </c>
      <c r="E89" s="3">
        <v>83</v>
      </c>
      <c r="F89" s="3">
        <v>5</v>
      </c>
      <c r="G89" s="3">
        <v>15</v>
      </c>
      <c r="H89" s="3" t="s">
        <v>1667</v>
      </c>
      <c r="I89" s="3" t="s">
        <v>137</v>
      </c>
      <c r="J89" s="3" t="s">
        <v>368</v>
      </c>
      <c r="K89" s="15"/>
      <c r="L89" s="3" t="s">
        <v>540</v>
      </c>
      <c r="M89" s="3"/>
      <c r="N89" s="3" t="s">
        <v>144</v>
      </c>
      <c r="O89" s="3"/>
      <c r="P89" s="3"/>
      <c r="Q89" s="3" t="s">
        <v>34</v>
      </c>
      <c r="R89" s="3" t="s">
        <v>301</v>
      </c>
      <c r="S89" s="3" t="s">
        <v>43</v>
      </c>
      <c r="T89" s="3"/>
      <c r="U89" s="3" t="s">
        <v>308</v>
      </c>
      <c r="V89" s="3" t="s">
        <v>51</v>
      </c>
      <c r="W89" s="3" t="s">
        <v>531</v>
      </c>
      <c r="X89" s="3" t="s">
        <v>53</v>
      </c>
      <c r="Y89" s="3"/>
      <c r="Z89" s="280"/>
    </row>
    <row r="90" spans="3:26" x14ac:dyDescent="0.15">
      <c r="C90" s="285"/>
      <c r="D90" s="283">
        <v>87</v>
      </c>
      <c r="E90" s="3">
        <v>78</v>
      </c>
      <c r="F90" s="3">
        <v>5</v>
      </c>
      <c r="G90" s="3">
        <v>15</v>
      </c>
      <c r="H90" s="3" t="s">
        <v>1690</v>
      </c>
      <c r="I90" s="3" t="s">
        <v>140</v>
      </c>
      <c r="J90" s="3" t="s">
        <v>260</v>
      </c>
      <c r="K90" s="15" t="s">
        <v>469</v>
      </c>
      <c r="L90" s="3" t="s">
        <v>492</v>
      </c>
      <c r="M90" s="3"/>
      <c r="N90" s="3" t="s">
        <v>31</v>
      </c>
      <c r="O90" s="3"/>
      <c r="P90" s="3" t="s">
        <v>12</v>
      </c>
      <c r="Q90" s="3"/>
      <c r="R90" s="3"/>
      <c r="S90" s="3" t="s">
        <v>43</v>
      </c>
      <c r="T90" s="3"/>
      <c r="U90" s="3" t="s">
        <v>308</v>
      </c>
      <c r="V90" s="3" t="s">
        <v>50</v>
      </c>
      <c r="W90" s="3"/>
      <c r="X90" s="3" t="s">
        <v>53</v>
      </c>
      <c r="Y90" s="3" t="s">
        <v>493</v>
      </c>
      <c r="Z90" s="280"/>
    </row>
    <row r="91" spans="3:26" x14ac:dyDescent="0.15">
      <c r="C91" s="285"/>
      <c r="D91" s="283">
        <v>88</v>
      </c>
      <c r="E91" s="3">
        <v>84</v>
      </c>
      <c r="F91" s="3">
        <v>5</v>
      </c>
      <c r="G91" s="3">
        <v>15</v>
      </c>
      <c r="H91" s="3" t="s">
        <v>1692</v>
      </c>
      <c r="I91" s="3" t="s">
        <v>138</v>
      </c>
      <c r="J91" s="3" t="s">
        <v>70</v>
      </c>
      <c r="K91" s="15" t="s">
        <v>98</v>
      </c>
      <c r="L91" s="3" t="s">
        <v>541</v>
      </c>
      <c r="M91" s="3"/>
      <c r="N91" s="3" t="s">
        <v>31</v>
      </c>
      <c r="O91" s="3" t="s">
        <v>312</v>
      </c>
      <c r="P91" s="3" t="s">
        <v>13</v>
      </c>
      <c r="Q91" s="3"/>
      <c r="R91" s="3"/>
      <c r="S91" s="3" t="s">
        <v>43</v>
      </c>
      <c r="T91" s="3"/>
      <c r="U91" s="3" t="s">
        <v>289</v>
      </c>
      <c r="V91" s="3" t="s">
        <v>50</v>
      </c>
      <c r="W91" s="3"/>
      <c r="X91" s="3" t="s">
        <v>53</v>
      </c>
      <c r="Y91" s="3"/>
      <c r="Z91" s="280"/>
    </row>
    <row r="92" spans="3:26" x14ac:dyDescent="0.15">
      <c r="C92" s="285"/>
      <c r="D92" s="283">
        <v>89</v>
      </c>
      <c r="E92" s="3">
        <v>85</v>
      </c>
      <c r="F92" s="3">
        <v>5</v>
      </c>
      <c r="G92" s="3">
        <v>15</v>
      </c>
      <c r="H92" s="3" t="s">
        <v>1696</v>
      </c>
      <c r="I92" s="3" t="s">
        <v>137</v>
      </c>
      <c r="J92" s="3" t="s">
        <v>84</v>
      </c>
      <c r="K92" s="15"/>
      <c r="L92" s="3" t="s">
        <v>542</v>
      </c>
      <c r="M92" s="3"/>
      <c r="N92" s="3" t="s">
        <v>27</v>
      </c>
      <c r="O92" s="3"/>
      <c r="P92" s="3" t="s">
        <v>143</v>
      </c>
      <c r="Q92" s="3"/>
      <c r="R92" s="3"/>
      <c r="S92" s="3" t="s">
        <v>43</v>
      </c>
      <c r="T92" s="3"/>
      <c r="U92" s="3"/>
      <c r="V92" s="3" t="s">
        <v>50</v>
      </c>
      <c r="W92" s="3"/>
      <c r="X92" s="3" t="s">
        <v>53</v>
      </c>
      <c r="Y92" s="3"/>
      <c r="Z92" s="280"/>
    </row>
    <row r="93" spans="3:26" x14ac:dyDescent="0.15">
      <c r="C93" s="285"/>
      <c r="D93" s="283">
        <v>90</v>
      </c>
      <c r="E93" s="3">
        <v>86</v>
      </c>
      <c r="F93" s="3">
        <v>5</v>
      </c>
      <c r="G93" s="3">
        <v>15</v>
      </c>
      <c r="H93" s="3" t="s">
        <v>1696</v>
      </c>
      <c r="I93" s="3" t="s">
        <v>138</v>
      </c>
      <c r="J93" s="3" t="s">
        <v>86</v>
      </c>
      <c r="K93" s="15"/>
      <c r="L93" s="3" t="s">
        <v>498</v>
      </c>
      <c r="M93" s="3"/>
      <c r="N93" s="3" t="s">
        <v>16</v>
      </c>
      <c r="O93" s="3" t="s">
        <v>503</v>
      </c>
      <c r="P93" s="3" t="s">
        <v>13</v>
      </c>
      <c r="Q93" s="3"/>
      <c r="R93" s="3"/>
      <c r="S93" s="3" t="s">
        <v>44</v>
      </c>
      <c r="T93" s="3"/>
      <c r="U93" s="3" t="s">
        <v>499</v>
      </c>
      <c r="V93" s="3" t="s">
        <v>50</v>
      </c>
      <c r="W93" s="3" t="s">
        <v>500</v>
      </c>
      <c r="X93" s="3" t="s">
        <v>158</v>
      </c>
      <c r="Y93" s="3"/>
      <c r="Z93" s="280"/>
    </row>
    <row r="94" spans="3:26" x14ac:dyDescent="0.15">
      <c r="C94" s="285"/>
      <c r="D94" s="283">
        <v>91</v>
      </c>
      <c r="E94" s="3">
        <v>87</v>
      </c>
      <c r="F94" s="3">
        <v>5</v>
      </c>
      <c r="G94" s="3">
        <v>15</v>
      </c>
      <c r="H94" s="3" t="s">
        <v>1696</v>
      </c>
      <c r="I94" s="3" t="s">
        <v>138</v>
      </c>
      <c r="J94" s="3" t="s">
        <v>86</v>
      </c>
      <c r="K94" s="15"/>
      <c r="L94" s="3" t="s">
        <v>501</v>
      </c>
      <c r="M94" s="3"/>
      <c r="N94" s="3" t="s">
        <v>23</v>
      </c>
      <c r="O94" s="3"/>
      <c r="P94" s="3" t="s">
        <v>13</v>
      </c>
      <c r="Q94" s="3"/>
      <c r="R94" s="3"/>
      <c r="S94" s="3" t="s">
        <v>43</v>
      </c>
      <c r="T94" s="3"/>
      <c r="U94" s="3" t="s">
        <v>502</v>
      </c>
      <c r="V94" s="3" t="s">
        <v>50</v>
      </c>
      <c r="W94" s="3"/>
      <c r="X94" s="3" t="s">
        <v>53</v>
      </c>
      <c r="Y94" s="3"/>
      <c r="Z94" s="280"/>
    </row>
    <row r="95" spans="3:26" x14ac:dyDescent="0.15">
      <c r="C95" s="285"/>
      <c r="D95" s="283">
        <v>92</v>
      </c>
      <c r="E95" s="3">
        <v>79</v>
      </c>
      <c r="F95" s="3">
        <v>5</v>
      </c>
      <c r="G95" s="3">
        <v>15</v>
      </c>
      <c r="H95" s="3" t="s">
        <v>1691</v>
      </c>
      <c r="I95" s="3" t="s">
        <v>140</v>
      </c>
      <c r="J95" s="3" t="s">
        <v>68</v>
      </c>
      <c r="K95" s="15" t="s">
        <v>105</v>
      </c>
      <c r="L95" s="3" t="s">
        <v>538</v>
      </c>
      <c r="M95" s="3"/>
      <c r="N95" s="3" t="s">
        <v>31</v>
      </c>
      <c r="O95" s="3" t="s">
        <v>539</v>
      </c>
      <c r="P95" s="3" t="s">
        <v>13</v>
      </c>
      <c r="Q95" s="3"/>
      <c r="R95" s="3"/>
      <c r="S95" s="3" t="s">
        <v>43</v>
      </c>
      <c r="T95" s="3"/>
      <c r="U95" s="3" t="s">
        <v>308</v>
      </c>
      <c r="V95" s="3" t="s">
        <v>494</v>
      </c>
      <c r="W95" s="3"/>
      <c r="X95" s="3" t="s">
        <v>53</v>
      </c>
      <c r="Y95" s="3"/>
      <c r="Z95" s="280"/>
    </row>
    <row r="96" spans="3:26" x14ac:dyDescent="0.15">
      <c r="C96" s="285"/>
      <c r="D96" s="283">
        <v>93</v>
      </c>
      <c r="E96" s="3">
        <v>89</v>
      </c>
      <c r="F96" s="3">
        <v>5</v>
      </c>
      <c r="G96" s="3">
        <v>16</v>
      </c>
      <c r="H96" s="3" t="s">
        <v>1633</v>
      </c>
      <c r="I96" s="3" t="s">
        <v>136</v>
      </c>
      <c r="J96" s="3" t="s">
        <v>153</v>
      </c>
      <c r="K96" s="15"/>
      <c r="L96" s="3" t="s">
        <v>544</v>
      </c>
      <c r="M96" s="3"/>
      <c r="N96" s="3" t="s">
        <v>31</v>
      </c>
      <c r="O96" s="3" t="s">
        <v>543</v>
      </c>
      <c r="P96" s="3" t="s">
        <v>11</v>
      </c>
      <c r="Q96" s="3"/>
      <c r="R96" s="3"/>
      <c r="S96" s="3" t="s">
        <v>43</v>
      </c>
      <c r="T96" s="3"/>
      <c r="U96" s="3" t="s">
        <v>308</v>
      </c>
      <c r="V96" s="3" t="s">
        <v>50</v>
      </c>
      <c r="W96" s="3" t="s">
        <v>530</v>
      </c>
      <c r="X96" s="3" t="s">
        <v>53</v>
      </c>
      <c r="Y96" s="3"/>
      <c r="Z96" s="280"/>
    </row>
    <row r="97" spans="3:26" x14ac:dyDescent="0.15">
      <c r="C97" s="285"/>
      <c r="D97" s="283">
        <v>94</v>
      </c>
      <c r="E97" s="3">
        <v>90</v>
      </c>
      <c r="F97" s="3">
        <v>5</v>
      </c>
      <c r="G97" s="3">
        <v>16</v>
      </c>
      <c r="H97" s="3" t="s">
        <v>1696</v>
      </c>
      <c r="I97" s="3" t="s">
        <v>140</v>
      </c>
      <c r="J97" s="3" t="s">
        <v>68</v>
      </c>
      <c r="K97" s="15" t="s">
        <v>107</v>
      </c>
      <c r="L97" s="3" t="s">
        <v>545</v>
      </c>
      <c r="M97" s="3"/>
      <c r="N97" s="3" t="s">
        <v>31</v>
      </c>
      <c r="O97" s="3"/>
      <c r="P97" s="3" t="s">
        <v>13</v>
      </c>
      <c r="Q97" s="3"/>
      <c r="R97" s="3"/>
      <c r="S97" s="3" t="s">
        <v>43</v>
      </c>
      <c r="T97" s="3"/>
      <c r="U97" s="3" t="s">
        <v>308</v>
      </c>
      <c r="V97" s="3" t="s">
        <v>16</v>
      </c>
      <c r="W97" s="3" t="s">
        <v>506</v>
      </c>
      <c r="X97" s="3" t="s">
        <v>53</v>
      </c>
      <c r="Y97" s="3"/>
      <c r="Z97" s="280"/>
    </row>
    <row r="98" spans="3:26" x14ac:dyDescent="0.15">
      <c r="C98" s="285"/>
      <c r="D98" s="283">
        <v>95</v>
      </c>
      <c r="E98" s="3">
        <v>88</v>
      </c>
      <c r="F98" s="3">
        <v>5</v>
      </c>
      <c r="G98" s="3">
        <v>16</v>
      </c>
      <c r="H98" s="3" t="s">
        <v>269</v>
      </c>
      <c r="I98" s="3" t="s">
        <v>140</v>
      </c>
      <c r="J98" s="3" t="s">
        <v>260</v>
      </c>
      <c r="K98" s="15" t="s">
        <v>471</v>
      </c>
      <c r="L98" s="3" t="s">
        <v>341</v>
      </c>
      <c r="M98" s="3"/>
      <c r="N98" s="3" t="s">
        <v>28</v>
      </c>
      <c r="O98" s="3" t="s">
        <v>507</v>
      </c>
      <c r="P98" s="3" t="s">
        <v>143</v>
      </c>
      <c r="Q98" s="3"/>
      <c r="R98" s="3"/>
      <c r="S98" s="3"/>
      <c r="T98" s="3" t="s">
        <v>47</v>
      </c>
      <c r="U98" s="3" t="s">
        <v>1658</v>
      </c>
      <c r="V98" s="3" t="s">
        <v>16</v>
      </c>
      <c r="W98" s="3" t="s">
        <v>505</v>
      </c>
      <c r="X98" s="3" t="s">
        <v>53</v>
      </c>
      <c r="Y98" s="3"/>
      <c r="Z98" s="280"/>
    </row>
    <row r="99" spans="3:26" x14ac:dyDescent="0.15">
      <c r="C99" s="285"/>
      <c r="D99" s="283">
        <v>96</v>
      </c>
      <c r="E99" s="3">
        <v>99</v>
      </c>
      <c r="F99" s="3">
        <v>5</v>
      </c>
      <c r="G99" s="3">
        <v>17</v>
      </c>
      <c r="H99" s="3" t="s">
        <v>1700</v>
      </c>
      <c r="I99" s="3" t="s">
        <v>137</v>
      </c>
      <c r="J99" s="3" t="s">
        <v>152</v>
      </c>
      <c r="K99" s="15"/>
      <c r="L99" s="3" t="s">
        <v>519</v>
      </c>
      <c r="M99" s="3"/>
      <c r="N99" s="3" t="s">
        <v>31</v>
      </c>
      <c r="O99" s="3" t="s">
        <v>312</v>
      </c>
      <c r="P99" s="3" t="s">
        <v>143</v>
      </c>
      <c r="Q99" s="3"/>
      <c r="R99" s="3"/>
      <c r="S99" s="3" t="s">
        <v>43</v>
      </c>
      <c r="T99" s="3"/>
      <c r="U99" s="3" t="s">
        <v>514</v>
      </c>
      <c r="V99" s="3" t="s">
        <v>456</v>
      </c>
      <c r="W99" s="3"/>
      <c r="X99" s="3" t="s">
        <v>53</v>
      </c>
      <c r="Y99" s="3"/>
      <c r="Z99" s="280"/>
    </row>
    <row r="100" spans="3:26" x14ac:dyDescent="0.15">
      <c r="C100" s="285"/>
      <c r="D100" s="283">
        <v>97</v>
      </c>
      <c r="E100" s="3">
        <v>91</v>
      </c>
      <c r="F100" s="3">
        <v>5</v>
      </c>
      <c r="G100" s="3">
        <v>17</v>
      </c>
      <c r="H100" s="3" t="s">
        <v>1697</v>
      </c>
      <c r="I100" s="3" t="s">
        <v>140</v>
      </c>
      <c r="J100" s="3" t="s">
        <v>260</v>
      </c>
      <c r="K100" s="15" t="s">
        <v>378</v>
      </c>
      <c r="L100" s="3" t="s">
        <v>508</v>
      </c>
      <c r="M100" s="3"/>
      <c r="N100" s="3" t="s">
        <v>31</v>
      </c>
      <c r="O100" s="3"/>
      <c r="P100" s="3" t="s">
        <v>11</v>
      </c>
      <c r="Q100" s="3"/>
      <c r="R100" s="3"/>
      <c r="S100" s="3" t="s">
        <v>43</v>
      </c>
      <c r="T100" s="3"/>
      <c r="U100" s="3" t="s">
        <v>308</v>
      </c>
      <c r="V100" s="3" t="s">
        <v>50</v>
      </c>
      <c r="W100" s="3" t="s">
        <v>310</v>
      </c>
      <c r="X100" s="3" t="s">
        <v>53</v>
      </c>
      <c r="Y100" s="3"/>
      <c r="Z100" s="280"/>
    </row>
    <row r="101" spans="3:26" x14ac:dyDescent="0.15">
      <c r="C101" s="285"/>
      <c r="D101" s="283">
        <v>98</v>
      </c>
      <c r="E101" s="3">
        <v>92</v>
      </c>
      <c r="F101" s="3">
        <v>5</v>
      </c>
      <c r="G101" s="3">
        <v>18</v>
      </c>
      <c r="H101" s="3" t="s">
        <v>1638</v>
      </c>
      <c r="I101" s="3" t="s">
        <v>138</v>
      </c>
      <c r="J101" s="3" t="s">
        <v>274</v>
      </c>
      <c r="K101" s="15" t="s">
        <v>275</v>
      </c>
      <c r="L101" s="3" t="s">
        <v>546</v>
      </c>
      <c r="M101" s="3"/>
      <c r="N101" s="3" t="s">
        <v>31</v>
      </c>
      <c r="O101" s="3" t="s">
        <v>392</v>
      </c>
      <c r="P101" s="3" t="s">
        <v>13</v>
      </c>
      <c r="Q101" s="3"/>
      <c r="R101" s="3"/>
      <c r="S101" s="3" t="s">
        <v>43</v>
      </c>
      <c r="T101" s="3"/>
      <c r="U101" s="3" t="s">
        <v>289</v>
      </c>
      <c r="V101" s="3" t="s">
        <v>50</v>
      </c>
      <c r="W101" s="3" t="s">
        <v>509</v>
      </c>
      <c r="X101" s="3" t="s">
        <v>53</v>
      </c>
      <c r="Y101" s="3"/>
      <c r="Z101" s="280"/>
    </row>
    <row r="102" spans="3:26" x14ac:dyDescent="0.15">
      <c r="C102" s="285"/>
      <c r="D102" s="283">
        <v>99</v>
      </c>
      <c r="E102" s="3">
        <v>93</v>
      </c>
      <c r="F102" s="3">
        <v>5</v>
      </c>
      <c r="G102" s="3">
        <v>18</v>
      </c>
      <c r="H102" s="3" t="s">
        <v>1666</v>
      </c>
      <c r="I102" s="3" t="s">
        <v>137</v>
      </c>
      <c r="J102" s="3" t="s">
        <v>368</v>
      </c>
      <c r="K102" s="15"/>
      <c r="L102" s="3" t="s">
        <v>510</v>
      </c>
      <c r="M102" s="3"/>
      <c r="N102" s="3" t="s">
        <v>31</v>
      </c>
      <c r="O102" s="3" t="s">
        <v>392</v>
      </c>
      <c r="P102" s="3"/>
      <c r="Q102" s="3" t="s">
        <v>40</v>
      </c>
      <c r="R102" s="3" t="s">
        <v>301</v>
      </c>
      <c r="S102" s="3" t="s">
        <v>43</v>
      </c>
      <c r="T102" s="3"/>
      <c r="U102" s="3" t="s">
        <v>289</v>
      </c>
      <c r="V102" s="3" t="s">
        <v>50</v>
      </c>
      <c r="W102" s="3" t="s">
        <v>408</v>
      </c>
      <c r="X102" s="3" t="s">
        <v>53</v>
      </c>
      <c r="Y102" s="3"/>
      <c r="Z102" s="280"/>
    </row>
    <row r="103" spans="3:26" x14ac:dyDescent="0.15">
      <c r="C103" s="285"/>
      <c r="D103" s="283">
        <v>100</v>
      </c>
      <c r="E103" s="3">
        <v>97</v>
      </c>
      <c r="F103" s="3">
        <v>5</v>
      </c>
      <c r="G103" s="3">
        <v>18</v>
      </c>
      <c r="H103" s="3" t="s">
        <v>1666</v>
      </c>
      <c r="I103" s="3" t="s">
        <v>137</v>
      </c>
      <c r="J103" s="3" t="s">
        <v>156</v>
      </c>
      <c r="K103" s="15"/>
      <c r="L103" s="3" t="s">
        <v>515</v>
      </c>
      <c r="M103" s="3"/>
      <c r="N103" s="3" t="s">
        <v>16</v>
      </c>
      <c r="O103" s="3" t="s">
        <v>516</v>
      </c>
      <c r="P103" s="3" t="s">
        <v>13</v>
      </c>
      <c r="Q103" s="3"/>
      <c r="R103" s="3"/>
      <c r="S103" s="3" t="s">
        <v>43</v>
      </c>
      <c r="T103" s="3"/>
      <c r="U103" s="3" t="s">
        <v>517</v>
      </c>
      <c r="V103" s="3" t="s">
        <v>50</v>
      </c>
      <c r="W103" s="3" t="s">
        <v>518</v>
      </c>
      <c r="X103" s="3" t="s">
        <v>53</v>
      </c>
      <c r="Y103" s="3"/>
      <c r="Z103" s="280"/>
    </row>
    <row r="104" spans="3:26" x14ac:dyDescent="0.15">
      <c r="C104" s="285"/>
      <c r="D104" s="283">
        <v>101</v>
      </c>
      <c r="E104" s="3">
        <v>118</v>
      </c>
      <c r="F104" s="3">
        <v>5</v>
      </c>
      <c r="G104" s="3">
        <v>18</v>
      </c>
      <c r="H104" s="3" t="s">
        <v>1711</v>
      </c>
      <c r="I104" s="3" t="s">
        <v>136</v>
      </c>
      <c r="J104" s="3" t="s">
        <v>153</v>
      </c>
      <c r="K104" s="15"/>
      <c r="L104" s="3" t="s">
        <v>561</v>
      </c>
      <c r="M104" s="3"/>
      <c r="N104" s="3" t="s">
        <v>31</v>
      </c>
      <c r="O104" s="3" t="s">
        <v>562</v>
      </c>
      <c r="P104" s="3" t="s">
        <v>143</v>
      </c>
      <c r="Q104" s="3"/>
      <c r="R104" s="3"/>
      <c r="S104" s="3" t="s">
        <v>43</v>
      </c>
      <c r="T104" s="3"/>
      <c r="U104" s="3" t="s">
        <v>514</v>
      </c>
      <c r="V104" s="3" t="s">
        <v>52</v>
      </c>
      <c r="W104" s="3"/>
      <c r="X104" s="3" t="s">
        <v>53</v>
      </c>
      <c r="Y104" s="3"/>
      <c r="Z104" s="280"/>
    </row>
    <row r="105" spans="3:26" x14ac:dyDescent="0.15">
      <c r="C105" s="285"/>
      <c r="D105" s="283">
        <v>102</v>
      </c>
      <c r="E105" s="3">
        <v>94</v>
      </c>
      <c r="F105" s="3">
        <v>5</v>
      </c>
      <c r="G105" s="3">
        <v>19</v>
      </c>
      <c r="H105" s="3" t="s">
        <v>1674</v>
      </c>
      <c r="I105" s="3" t="s">
        <v>138</v>
      </c>
      <c r="J105" s="3" t="s">
        <v>274</v>
      </c>
      <c r="K105" s="15" t="s">
        <v>99</v>
      </c>
      <c r="L105" s="3" t="s">
        <v>441</v>
      </c>
      <c r="M105" s="3"/>
      <c r="N105" s="3" t="s">
        <v>24</v>
      </c>
      <c r="O105" s="3"/>
      <c r="P105" s="3"/>
      <c r="Q105" s="3" t="s">
        <v>37</v>
      </c>
      <c r="R105" s="3" t="s">
        <v>301</v>
      </c>
      <c r="S105" s="3" t="s">
        <v>45</v>
      </c>
      <c r="T105" s="3"/>
      <c r="U105" s="3" t="s">
        <v>511</v>
      </c>
      <c r="V105" s="3" t="s">
        <v>50</v>
      </c>
      <c r="W105" s="3" t="s">
        <v>323</v>
      </c>
      <c r="X105" s="3" t="s">
        <v>53</v>
      </c>
      <c r="Y105" s="3"/>
      <c r="Z105" s="280"/>
    </row>
    <row r="106" spans="3:26" x14ac:dyDescent="0.15">
      <c r="C106" s="285"/>
      <c r="D106" s="283">
        <v>103</v>
      </c>
      <c r="E106" s="3">
        <v>95</v>
      </c>
      <c r="F106" s="3">
        <v>5</v>
      </c>
      <c r="G106" s="3">
        <v>19</v>
      </c>
      <c r="H106" s="3" t="s">
        <v>1657</v>
      </c>
      <c r="I106" s="3" t="s">
        <v>138</v>
      </c>
      <c r="J106" s="3" t="s">
        <v>274</v>
      </c>
      <c r="K106" s="15" t="s">
        <v>376</v>
      </c>
      <c r="L106" s="3" t="s">
        <v>512</v>
      </c>
      <c r="M106" s="3"/>
      <c r="N106" s="3" t="s">
        <v>31</v>
      </c>
      <c r="O106" s="3"/>
      <c r="P106" s="3" t="s">
        <v>143</v>
      </c>
      <c r="Q106" s="3"/>
      <c r="R106" s="3"/>
      <c r="S106" s="3" t="s">
        <v>43</v>
      </c>
      <c r="T106" s="3"/>
      <c r="U106" s="3" t="s">
        <v>308</v>
      </c>
      <c r="V106" s="3" t="s">
        <v>50</v>
      </c>
      <c r="W106" s="3" t="s">
        <v>513</v>
      </c>
      <c r="X106" s="3" t="s">
        <v>53</v>
      </c>
      <c r="Y106" s="3"/>
      <c r="Z106" s="280"/>
    </row>
    <row r="107" spans="3:26" x14ac:dyDescent="0.15">
      <c r="C107" s="285"/>
      <c r="D107" s="283">
        <v>104</v>
      </c>
      <c r="E107" s="3">
        <v>96</v>
      </c>
      <c r="F107" s="3">
        <v>5</v>
      </c>
      <c r="G107" s="3">
        <v>19</v>
      </c>
      <c r="H107" s="3" t="s">
        <v>1670</v>
      </c>
      <c r="I107" s="3" t="s">
        <v>138</v>
      </c>
      <c r="J107" s="3" t="s">
        <v>274</v>
      </c>
      <c r="K107" s="15" t="s">
        <v>376</v>
      </c>
      <c r="L107" s="3" t="s">
        <v>458</v>
      </c>
      <c r="M107" s="3"/>
      <c r="N107" s="3" t="s">
        <v>31</v>
      </c>
      <c r="O107" s="3"/>
      <c r="P107" s="3" t="s">
        <v>143</v>
      </c>
      <c r="Q107" s="3"/>
      <c r="R107" s="3"/>
      <c r="S107" s="3" t="s">
        <v>43</v>
      </c>
      <c r="T107" s="3"/>
      <c r="U107" s="3" t="s">
        <v>514</v>
      </c>
      <c r="V107" s="3" t="s">
        <v>50</v>
      </c>
      <c r="W107" s="3" t="s">
        <v>513</v>
      </c>
      <c r="X107" s="3" t="s">
        <v>53</v>
      </c>
      <c r="Y107" s="3"/>
      <c r="Z107" s="280"/>
    </row>
    <row r="108" spans="3:26" x14ac:dyDescent="0.15">
      <c r="C108" s="285"/>
      <c r="D108" s="283">
        <v>105</v>
      </c>
      <c r="E108" s="3">
        <v>98</v>
      </c>
      <c r="F108" s="3">
        <v>5</v>
      </c>
      <c r="G108" s="3">
        <v>19</v>
      </c>
      <c r="H108" s="3" t="s">
        <v>1698</v>
      </c>
      <c r="I108" s="3" t="s">
        <v>137</v>
      </c>
      <c r="J108" s="3" t="s">
        <v>156</v>
      </c>
      <c r="K108" s="15"/>
      <c r="L108" s="3" t="s">
        <v>547</v>
      </c>
      <c r="M108" s="3"/>
      <c r="N108" s="3" t="s">
        <v>27</v>
      </c>
      <c r="O108" s="3"/>
      <c r="P108" s="3" t="s">
        <v>13</v>
      </c>
      <c r="Q108" s="3"/>
      <c r="R108" s="3"/>
      <c r="S108" s="3" t="s">
        <v>43</v>
      </c>
      <c r="T108" s="3"/>
      <c r="U108" s="3"/>
      <c r="V108" s="3" t="s">
        <v>50</v>
      </c>
      <c r="W108" s="3" t="s">
        <v>1699</v>
      </c>
      <c r="X108" s="3" t="s">
        <v>53</v>
      </c>
      <c r="Y108" s="3"/>
      <c r="Z108" s="280"/>
    </row>
    <row r="109" spans="3:26" x14ac:dyDescent="0.15">
      <c r="C109" s="285"/>
      <c r="D109" s="283">
        <v>106</v>
      </c>
      <c r="E109" s="3">
        <v>101</v>
      </c>
      <c r="F109" s="3">
        <v>5</v>
      </c>
      <c r="G109" s="3">
        <v>19</v>
      </c>
      <c r="H109" s="3" t="s">
        <v>1631</v>
      </c>
      <c r="I109" s="3" t="s">
        <v>136</v>
      </c>
      <c r="J109" s="3" t="s">
        <v>150</v>
      </c>
      <c r="K109" s="15"/>
      <c r="L109" s="3" t="s">
        <v>523</v>
      </c>
      <c r="M109" s="3"/>
      <c r="N109" s="3" t="s">
        <v>16</v>
      </c>
      <c r="O109" s="3" t="s">
        <v>353</v>
      </c>
      <c r="P109" s="3" t="s">
        <v>13</v>
      </c>
      <c r="Q109" s="3"/>
      <c r="R109" s="3"/>
      <c r="S109" s="3" t="s">
        <v>43</v>
      </c>
      <c r="T109" s="3" t="s">
        <v>46</v>
      </c>
      <c r="U109" s="3"/>
      <c r="V109" s="3" t="s">
        <v>50</v>
      </c>
      <c r="W109" s="3"/>
      <c r="X109" s="3" t="s">
        <v>53</v>
      </c>
      <c r="Y109" s="3"/>
      <c r="Z109" s="280"/>
    </row>
    <row r="110" spans="3:26" x14ac:dyDescent="0.15">
      <c r="C110" s="285"/>
      <c r="D110" s="283">
        <v>107</v>
      </c>
      <c r="E110" s="3">
        <v>102</v>
      </c>
      <c r="F110" s="3">
        <v>5</v>
      </c>
      <c r="G110" s="3">
        <v>19</v>
      </c>
      <c r="H110" s="3" t="s">
        <v>1633</v>
      </c>
      <c r="I110" s="3" t="s">
        <v>138</v>
      </c>
      <c r="J110" s="3" t="s">
        <v>274</v>
      </c>
      <c r="K110" s="15" t="s">
        <v>380</v>
      </c>
      <c r="L110" s="3" t="s">
        <v>524</v>
      </c>
      <c r="M110" s="3"/>
      <c r="N110" s="3" t="s">
        <v>26</v>
      </c>
      <c r="O110" s="3" t="s">
        <v>1702</v>
      </c>
      <c r="P110" s="3"/>
      <c r="Q110" s="3" t="s">
        <v>34</v>
      </c>
      <c r="R110" s="3" t="s">
        <v>301</v>
      </c>
      <c r="S110" s="3" t="s">
        <v>43</v>
      </c>
      <c r="T110" s="3"/>
      <c r="U110" s="3"/>
      <c r="V110" s="3" t="s">
        <v>50</v>
      </c>
      <c r="W110" s="3"/>
      <c r="X110" s="3" t="s">
        <v>53</v>
      </c>
      <c r="Y110" s="3"/>
      <c r="Z110" s="280"/>
    </row>
    <row r="111" spans="3:26" x14ac:dyDescent="0.15">
      <c r="C111" s="285"/>
      <c r="D111" s="283">
        <v>108</v>
      </c>
      <c r="E111" s="3">
        <v>103</v>
      </c>
      <c r="F111" s="3">
        <v>5</v>
      </c>
      <c r="G111" s="3">
        <v>19</v>
      </c>
      <c r="H111" s="3" t="s">
        <v>1703</v>
      </c>
      <c r="I111" s="3" t="s">
        <v>138</v>
      </c>
      <c r="J111" s="3" t="s">
        <v>265</v>
      </c>
      <c r="K111" s="15"/>
      <c r="L111" s="3" t="s">
        <v>525</v>
      </c>
      <c r="M111" s="3"/>
      <c r="N111" s="3" t="s">
        <v>31</v>
      </c>
      <c r="O111" s="3" t="s">
        <v>270</v>
      </c>
      <c r="P111" s="3" t="s">
        <v>12</v>
      </c>
      <c r="Q111" s="3"/>
      <c r="R111" s="3"/>
      <c r="S111" s="3" t="s">
        <v>43</v>
      </c>
      <c r="T111" s="3" t="s">
        <v>251</v>
      </c>
      <c r="U111" s="3"/>
      <c r="V111" s="3" t="s">
        <v>310</v>
      </c>
      <c r="W111" s="3"/>
      <c r="X111" s="3" t="s">
        <v>53</v>
      </c>
      <c r="Y111" s="3"/>
      <c r="Z111" s="280"/>
    </row>
    <row r="112" spans="3:26" x14ac:dyDescent="0.15">
      <c r="C112" s="285"/>
      <c r="D112" s="283">
        <v>109</v>
      </c>
      <c r="E112" s="3">
        <v>104</v>
      </c>
      <c r="F112" s="3">
        <v>5</v>
      </c>
      <c r="G112" s="3">
        <v>19</v>
      </c>
      <c r="H112" s="3" t="s">
        <v>1704</v>
      </c>
      <c r="I112" s="3" t="s">
        <v>138</v>
      </c>
      <c r="J112" s="3" t="s">
        <v>274</v>
      </c>
      <c r="K112" s="15" t="s">
        <v>380</v>
      </c>
      <c r="L112" s="3" t="s">
        <v>526</v>
      </c>
      <c r="M112" s="3"/>
      <c r="N112" s="3" t="s">
        <v>26</v>
      </c>
      <c r="O112" s="3"/>
      <c r="P112" s="3" t="s">
        <v>13</v>
      </c>
      <c r="Q112" s="3"/>
      <c r="R112" s="3"/>
      <c r="S112" s="3" t="s">
        <v>43</v>
      </c>
      <c r="T112" s="3"/>
      <c r="U112" s="3"/>
      <c r="V112" s="3" t="s">
        <v>50</v>
      </c>
      <c r="W112" s="3" t="s">
        <v>529</v>
      </c>
      <c r="X112" s="3" t="s">
        <v>53</v>
      </c>
      <c r="Y112" s="3"/>
      <c r="Z112" s="280"/>
    </row>
    <row r="113" spans="3:26" x14ac:dyDescent="0.15">
      <c r="C113" s="285"/>
      <c r="D113" s="283">
        <v>110</v>
      </c>
      <c r="E113" s="3">
        <v>141</v>
      </c>
      <c r="F113" s="3">
        <v>5</v>
      </c>
      <c r="G113" s="3">
        <v>19</v>
      </c>
      <c r="H113" s="3" t="s">
        <v>1724</v>
      </c>
      <c r="I113" s="3" t="s">
        <v>138</v>
      </c>
      <c r="J113" s="3" t="s">
        <v>265</v>
      </c>
      <c r="K113" s="15"/>
      <c r="L113" s="3" t="s">
        <v>616</v>
      </c>
      <c r="M113" s="3"/>
      <c r="N113" s="3" t="s">
        <v>27</v>
      </c>
      <c r="O113" s="3"/>
      <c r="P113" s="3" t="s">
        <v>12</v>
      </c>
      <c r="Q113" s="3"/>
      <c r="R113" s="3"/>
      <c r="S113" s="3" t="s">
        <v>43</v>
      </c>
      <c r="T113" s="3"/>
      <c r="U113" s="3"/>
      <c r="V113" s="3" t="s">
        <v>16</v>
      </c>
      <c r="W113" s="3" t="s">
        <v>602</v>
      </c>
      <c r="X113" s="3" t="s">
        <v>53</v>
      </c>
      <c r="Y113" s="3"/>
      <c r="Z113" s="280"/>
    </row>
    <row r="114" spans="3:26" x14ac:dyDescent="0.15">
      <c r="C114" s="285"/>
      <c r="D114" s="283">
        <v>111</v>
      </c>
      <c r="E114" s="3">
        <v>105</v>
      </c>
      <c r="F114" s="3">
        <v>5</v>
      </c>
      <c r="G114" s="3">
        <v>19</v>
      </c>
      <c r="H114" s="3" t="s">
        <v>1669</v>
      </c>
      <c r="I114" s="3" t="s">
        <v>137</v>
      </c>
      <c r="J114" s="3" t="s">
        <v>152</v>
      </c>
      <c r="K114" s="15"/>
      <c r="L114" s="3" t="s">
        <v>548</v>
      </c>
      <c r="M114" s="3"/>
      <c r="N114" s="3" t="s">
        <v>25</v>
      </c>
      <c r="O114" s="3"/>
      <c r="P114" s="3"/>
      <c r="Q114" s="3" t="s">
        <v>300</v>
      </c>
      <c r="R114" s="3" t="s">
        <v>301</v>
      </c>
      <c r="S114" s="3" t="s">
        <v>44</v>
      </c>
      <c r="T114" s="3"/>
      <c r="U114" s="3" t="s">
        <v>1705</v>
      </c>
      <c r="V114" s="3" t="s">
        <v>397</v>
      </c>
      <c r="W114" s="3"/>
      <c r="X114" s="3" t="s">
        <v>53</v>
      </c>
      <c r="Y114" s="3"/>
      <c r="Z114" s="280"/>
    </row>
    <row r="115" spans="3:26" x14ac:dyDescent="0.15">
      <c r="C115" s="285"/>
      <c r="D115" s="283">
        <v>112</v>
      </c>
      <c r="E115" s="3">
        <v>106</v>
      </c>
      <c r="F115" s="3">
        <v>5</v>
      </c>
      <c r="G115" s="3">
        <v>19</v>
      </c>
      <c r="H115" s="3" t="s">
        <v>1679</v>
      </c>
      <c r="I115" s="3" t="s">
        <v>140</v>
      </c>
      <c r="J115" s="3" t="s">
        <v>260</v>
      </c>
      <c r="K115" s="15" t="s">
        <v>103</v>
      </c>
      <c r="L115" s="3" t="s">
        <v>527</v>
      </c>
      <c r="M115" s="3"/>
      <c r="N115" s="3" t="s">
        <v>31</v>
      </c>
      <c r="O115" s="3"/>
      <c r="P115" s="3" t="s">
        <v>143</v>
      </c>
      <c r="Q115" s="3"/>
      <c r="R115" s="3"/>
      <c r="S115" s="3" t="s">
        <v>43</v>
      </c>
      <c r="T115" s="3"/>
      <c r="U115" s="3" t="s">
        <v>308</v>
      </c>
      <c r="V115" s="3" t="s">
        <v>16</v>
      </c>
      <c r="W115" s="3" t="s">
        <v>549</v>
      </c>
      <c r="X115" s="3" t="s">
        <v>53</v>
      </c>
      <c r="Y115" s="3"/>
      <c r="Z115" s="280"/>
    </row>
    <row r="116" spans="3:26" x14ac:dyDescent="0.15">
      <c r="C116" s="285"/>
      <c r="D116" s="283">
        <v>113</v>
      </c>
      <c r="E116" s="3">
        <v>100</v>
      </c>
      <c r="F116" s="3">
        <v>5</v>
      </c>
      <c r="G116" s="3">
        <v>19</v>
      </c>
      <c r="H116" s="3" t="s">
        <v>1701</v>
      </c>
      <c r="I116" s="3" t="s">
        <v>141</v>
      </c>
      <c r="J116" s="3" t="s">
        <v>159</v>
      </c>
      <c r="K116" s="15" t="s">
        <v>520</v>
      </c>
      <c r="L116" s="3" t="s">
        <v>521</v>
      </c>
      <c r="M116" s="3"/>
      <c r="N116" s="3" t="s">
        <v>31</v>
      </c>
      <c r="O116" s="3"/>
      <c r="P116" s="3" t="s">
        <v>143</v>
      </c>
      <c r="Q116" s="3"/>
      <c r="R116" s="3"/>
      <c r="S116" s="3" t="s">
        <v>43</v>
      </c>
      <c r="T116" s="3"/>
      <c r="U116" s="3" t="s">
        <v>522</v>
      </c>
      <c r="V116" s="3" t="s">
        <v>50</v>
      </c>
      <c r="W116" s="3"/>
      <c r="X116" s="3" t="s">
        <v>53</v>
      </c>
      <c r="Y116" s="3"/>
      <c r="Z116" s="280"/>
    </row>
    <row r="117" spans="3:26" x14ac:dyDescent="0.15">
      <c r="C117" s="285"/>
      <c r="D117" s="283">
        <v>114</v>
      </c>
      <c r="E117" s="3">
        <v>107</v>
      </c>
      <c r="F117" s="3">
        <v>5</v>
      </c>
      <c r="G117" s="3">
        <v>19</v>
      </c>
      <c r="H117" s="3" t="s">
        <v>1701</v>
      </c>
      <c r="I117" s="3" t="s">
        <v>138</v>
      </c>
      <c r="J117" s="3" t="s">
        <v>274</v>
      </c>
      <c r="K117" s="15" t="s">
        <v>376</v>
      </c>
      <c r="L117" s="3" t="s">
        <v>528</v>
      </c>
      <c r="M117" s="3"/>
      <c r="N117" s="3" t="s">
        <v>31</v>
      </c>
      <c r="O117" s="3" t="s">
        <v>392</v>
      </c>
      <c r="P117" s="3" t="s">
        <v>13</v>
      </c>
      <c r="Q117" s="3"/>
      <c r="R117" s="3"/>
      <c r="S117" s="3" t="s">
        <v>43</v>
      </c>
      <c r="T117" s="3"/>
      <c r="U117" s="3"/>
      <c r="V117" s="3" t="s">
        <v>50</v>
      </c>
      <c r="W117" s="3" t="s">
        <v>1699</v>
      </c>
      <c r="X117" s="3" t="s">
        <v>53</v>
      </c>
      <c r="Y117" s="3"/>
      <c r="Z117" s="280"/>
    </row>
    <row r="118" spans="3:26" x14ac:dyDescent="0.15">
      <c r="C118" s="285"/>
      <c r="D118" s="283">
        <v>115</v>
      </c>
      <c r="E118" s="3">
        <v>112</v>
      </c>
      <c r="F118" s="3">
        <v>5</v>
      </c>
      <c r="G118" s="3">
        <v>19</v>
      </c>
      <c r="H118" s="3" t="s">
        <v>1707</v>
      </c>
      <c r="I118" s="3" t="s">
        <v>137</v>
      </c>
      <c r="J118" s="3" t="s">
        <v>368</v>
      </c>
      <c r="K118" s="15"/>
      <c r="L118" s="3" t="s">
        <v>551</v>
      </c>
      <c r="M118" s="3"/>
      <c r="N118" s="3" t="s">
        <v>31</v>
      </c>
      <c r="O118" s="3" t="s">
        <v>392</v>
      </c>
      <c r="P118" s="3" t="s">
        <v>13</v>
      </c>
      <c r="Q118" s="3"/>
      <c r="R118" s="3"/>
      <c r="S118" s="3" t="s">
        <v>43</v>
      </c>
      <c r="T118" s="3"/>
      <c r="U118" s="3"/>
      <c r="V118" s="3" t="s">
        <v>310</v>
      </c>
      <c r="W118" s="3"/>
      <c r="X118" s="3" t="s">
        <v>53</v>
      </c>
      <c r="Y118" s="3"/>
      <c r="Z118" s="280"/>
    </row>
    <row r="119" spans="3:26" x14ac:dyDescent="0.15">
      <c r="C119" s="285"/>
      <c r="D119" s="283">
        <v>116</v>
      </c>
      <c r="E119" s="3">
        <v>120</v>
      </c>
      <c r="F119" s="3">
        <v>5</v>
      </c>
      <c r="G119" s="3">
        <v>19</v>
      </c>
      <c r="H119" s="3" t="s">
        <v>1713</v>
      </c>
      <c r="I119" s="3" t="s">
        <v>141</v>
      </c>
      <c r="J119" s="3" t="s">
        <v>565</v>
      </c>
      <c r="K119" s="15" t="s">
        <v>520</v>
      </c>
      <c r="L119" s="3" t="s">
        <v>566</v>
      </c>
      <c r="M119" s="3"/>
      <c r="N119" s="3" t="s">
        <v>31</v>
      </c>
      <c r="O119" s="3"/>
      <c r="P119" s="3" t="s">
        <v>143</v>
      </c>
      <c r="Q119" s="3"/>
      <c r="R119" s="3"/>
      <c r="S119" s="3" t="s">
        <v>43</v>
      </c>
      <c r="T119" s="3"/>
      <c r="U119" s="3" t="s">
        <v>567</v>
      </c>
      <c r="V119" s="3" t="s">
        <v>50</v>
      </c>
      <c r="W119" s="3"/>
      <c r="X119" s="3" t="s">
        <v>53</v>
      </c>
      <c r="Y119" s="3"/>
      <c r="Z119" s="280"/>
    </row>
    <row r="120" spans="3:26" x14ac:dyDescent="0.15">
      <c r="C120" s="285"/>
      <c r="D120" s="283">
        <v>117</v>
      </c>
      <c r="E120" s="3">
        <v>135</v>
      </c>
      <c r="F120" s="3">
        <v>5</v>
      </c>
      <c r="G120" s="3">
        <v>20</v>
      </c>
      <c r="H120" s="3" t="s">
        <v>1721</v>
      </c>
      <c r="I120" s="3" t="s">
        <v>137</v>
      </c>
      <c r="J120" s="3" t="s">
        <v>463</v>
      </c>
      <c r="K120" s="15"/>
      <c r="L120" s="3" t="s">
        <v>593</v>
      </c>
      <c r="M120" s="3"/>
      <c r="N120" s="3" t="s">
        <v>144</v>
      </c>
      <c r="O120" s="3"/>
      <c r="P120" s="3" t="s">
        <v>143</v>
      </c>
      <c r="Q120" s="3"/>
      <c r="R120" s="3"/>
      <c r="S120" s="3" t="s">
        <v>43</v>
      </c>
      <c r="T120" s="3"/>
      <c r="U120" s="3" t="s">
        <v>594</v>
      </c>
      <c r="V120" s="3" t="s">
        <v>50</v>
      </c>
      <c r="W120" s="3" t="s">
        <v>310</v>
      </c>
      <c r="X120" s="3" t="s">
        <v>53</v>
      </c>
      <c r="Y120" s="3"/>
      <c r="Z120" s="280"/>
    </row>
    <row r="121" spans="3:26" x14ac:dyDescent="0.15">
      <c r="C121" s="285"/>
      <c r="D121" s="283">
        <v>118</v>
      </c>
      <c r="E121" s="3">
        <v>108</v>
      </c>
      <c r="F121" s="3">
        <v>5</v>
      </c>
      <c r="G121" s="3">
        <v>20</v>
      </c>
      <c r="H121" s="3" t="s">
        <v>1640</v>
      </c>
      <c r="I121" s="3" t="s">
        <v>138</v>
      </c>
      <c r="J121" s="3" t="s">
        <v>274</v>
      </c>
      <c r="K121" s="15" t="s">
        <v>380</v>
      </c>
      <c r="L121" s="3" t="s">
        <v>526</v>
      </c>
      <c r="M121" s="3"/>
      <c r="N121" s="3" t="s">
        <v>31</v>
      </c>
      <c r="O121" s="3"/>
      <c r="P121" s="3" t="s">
        <v>13</v>
      </c>
      <c r="Q121" s="3"/>
      <c r="R121" s="3"/>
      <c r="S121" s="3"/>
      <c r="T121" s="3" t="s">
        <v>46</v>
      </c>
      <c r="U121" s="3" t="s">
        <v>550</v>
      </c>
      <c r="V121" s="3" t="s">
        <v>50</v>
      </c>
      <c r="W121" s="3" t="s">
        <v>1699</v>
      </c>
      <c r="X121" s="3" t="s">
        <v>53</v>
      </c>
      <c r="Y121" s="3"/>
      <c r="Z121" s="280"/>
    </row>
    <row r="122" spans="3:26" x14ac:dyDescent="0.15">
      <c r="C122" s="285"/>
      <c r="D122" s="283">
        <v>119</v>
      </c>
      <c r="E122" s="3">
        <v>110</v>
      </c>
      <c r="F122" s="3">
        <v>5</v>
      </c>
      <c r="G122" s="3">
        <v>20</v>
      </c>
      <c r="H122" s="3" t="s">
        <v>1706</v>
      </c>
      <c r="I122" s="3" t="s">
        <v>140</v>
      </c>
      <c r="J122" s="3" t="s">
        <v>260</v>
      </c>
      <c r="K122" s="15" t="s">
        <v>469</v>
      </c>
      <c r="L122" s="3" t="s">
        <v>534</v>
      </c>
      <c r="M122" s="3"/>
      <c r="N122" s="3" t="s">
        <v>27</v>
      </c>
      <c r="O122" s="3"/>
      <c r="P122" s="3" t="s">
        <v>13</v>
      </c>
      <c r="Q122" s="3"/>
      <c r="R122" s="3"/>
      <c r="S122" s="3" t="s">
        <v>43</v>
      </c>
      <c r="T122" s="3"/>
      <c r="U122" s="3" t="s">
        <v>535</v>
      </c>
      <c r="V122" s="3" t="s">
        <v>50</v>
      </c>
      <c r="W122" s="3"/>
      <c r="X122" s="3" t="s">
        <v>53</v>
      </c>
      <c r="Y122" s="3"/>
      <c r="Z122" s="280"/>
    </row>
    <row r="123" spans="3:26" x14ac:dyDescent="0.15">
      <c r="C123" s="285"/>
      <c r="D123" s="283">
        <v>120</v>
      </c>
      <c r="E123" s="3">
        <v>142</v>
      </c>
      <c r="F123" s="3">
        <v>5</v>
      </c>
      <c r="G123" s="3">
        <v>20</v>
      </c>
      <c r="H123" s="3" t="s">
        <v>1725</v>
      </c>
      <c r="I123" s="3" t="s">
        <v>138</v>
      </c>
      <c r="J123" s="3" t="s">
        <v>265</v>
      </c>
      <c r="K123" s="15"/>
      <c r="L123" s="3" t="s">
        <v>617</v>
      </c>
      <c r="M123" s="3"/>
      <c r="N123" s="3" t="s">
        <v>27</v>
      </c>
      <c r="O123" s="3"/>
      <c r="P123" s="3" t="s">
        <v>13</v>
      </c>
      <c r="Q123" s="3"/>
      <c r="R123" s="3"/>
      <c r="S123" s="3" t="s">
        <v>43</v>
      </c>
      <c r="T123" s="3"/>
      <c r="U123" s="3"/>
      <c r="V123" s="3" t="s">
        <v>50</v>
      </c>
      <c r="W123" s="3" t="s">
        <v>310</v>
      </c>
      <c r="X123" s="3" t="s">
        <v>53</v>
      </c>
      <c r="Y123" s="3"/>
      <c r="Z123" s="280"/>
    </row>
    <row r="124" spans="3:26" x14ac:dyDescent="0.15">
      <c r="C124" s="285"/>
      <c r="D124" s="283">
        <v>121</v>
      </c>
      <c r="E124" s="3">
        <v>264</v>
      </c>
      <c r="F124" s="3">
        <v>5</v>
      </c>
      <c r="G124" s="3">
        <v>20</v>
      </c>
      <c r="H124" s="3" t="s">
        <v>1652</v>
      </c>
      <c r="I124" s="3" t="s">
        <v>138</v>
      </c>
      <c r="J124" s="3" t="s">
        <v>265</v>
      </c>
      <c r="K124" s="15"/>
      <c r="L124" s="3" t="s">
        <v>909</v>
      </c>
      <c r="M124" s="3"/>
      <c r="N124" s="3" t="s">
        <v>27</v>
      </c>
      <c r="O124" s="3"/>
      <c r="P124" s="3" t="s">
        <v>13</v>
      </c>
      <c r="Q124" s="3"/>
      <c r="R124" s="3"/>
      <c r="S124" s="3" t="s">
        <v>43</v>
      </c>
      <c r="T124" s="3"/>
      <c r="U124" s="3"/>
      <c r="V124" s="3" t="s">
        <v>50</v>
      </c>
      <c r="W124" s="3" t="s">
        <v>310</v>
      </c>
      <c r="X124" s="3" t="s">
        <v>53</v>
      </c>
      <c r="Y124" s="3"/>
      <c r="Z124" s="280"/>
    </row>
    <row r="125" spans="3:26" x14ac:dyDescent="0.15">
      <c r="C125" s="285"/>
      <c r="D125" s="283">
        <v>122</v>
      </c>
      <c r="E125" s="3">
        <v>109</v>
      </c>
      <c r="F125" s="3">
        <v>5</v>
      </c>
      <c r="G125" s="3">
        <v>20</v>
      </c>
      <c r="H125" s="3" t="s">
        <v>1666</v>
      </c>
      <c r="I125" s="3" t="s">
        <v>137</v>
      </c>
      <c r="J125" s="3" t="s">
        <v>84</v>
      </c>
      <c r="K125" s="15"/>
      <c r="L125" s="3" t="s">
        <v>532</v>
      </c>
      <c r="M125" s="3"/>
      <c r="N125" s="3" t="s">
        <v>31</v>
      </c>
      <c r="O125" s="3" t="s">
        <v>533</v>
      </c>
      <c r="P125" s="3" t="s">
        <v>13</v>
      </c>
      <c r="Q125" s="3"/>
      <c r="R125" s="3"/>
      <c r="S125" s="3" t="s">
        <v>43</v>
      </c>
      <c r="T125" s="3"/>
      <c r="U125" s="3" t="s">
        <v>514</v>
      </c>
      <c r="V125" s="3" t="s">
        <v>50</v>
      </c>
      <c r="W125" s="3"/>
      <c r="X125" s="3" t="s">
        <v>53</v>
      </c>
      <c r="Y125" s="3"/>
      <c r="Z125" s="280"/>
    </row>
    <row r="126" spans="3:26" x14ac:dyDescent="0.15">
      <c r="C126" s="285"/>
      <c r="D126" s="283">
        <v>123</v>
      </c>
      <c r="E126" s="3">
        <v>111</v>
      </c>
      <c r="F126" s="3">
        <v>5</v>
      </c>
      <c r="G126" s="3">
        <v>20</v>
      </c>
      <c r="H126" s="3" t="s">
        <v>1641</v>
      </c>
      <c r="I126" s="3" t="s">
        <v>140</v>
      </c>
      <c r="J126" s="3" t="s">
        <v>260</v>
      </c>
      <c r="K126" s="15" t="s">
        <v>103</v>
      </c>
      <c r="L126" s="3" t="s">
        <v>536</v>
      </c>
      <c r="M126" s="3"/>
      <c r="N126" s="3" t="s">
        <v>31</v>
      </c>
      <c r="O126" s="3"/>
      <c r="P126" s="3" t="s">
        <v>143</v>
      </c>
      <c r="Q126" s="3"/>
      <c r="R126" s="3"/>
      <c r="S126" s="3" t="s">
        <v>43</v>
      </c>
      <c r="T126" s="3"/>
      <c r="U126" s="3"/>
      <c r="V126" s="3" t="s">
        <v>50</v>
      </c>
      <c r="W126" s="3"/>
      <c r="X126" s="3" t="s">
        <v>53</v>
      </c>
      <c r="Y126" s="3"/>
      <c r="Z126" s="280"/>
    </row>
    <row r="127" spans="3:26" x14ac:dyDescent="0.15">
      <c r="C127" s="285"/>
      <c r="D127" s="283">
        <v>124</v>
      </c>
      <c r="E127" s="3">
        <v>121</v>
      </c>
      <c r="F127" s="3">
        <v>5</v>
      </c>
      <c r="G127" s="3">
        <v>20</v>
      </c>
      <c r="H127" s="3" t="s">
        <v>1641</v>
      </c>
      <c r="I127" s="3" t="s">
        <v>137</v>
      </c>
      <c r="J127" s="3" t="s">
        <v>156</v>
      </c>
      <c r="K127" s="15"/>
      <c r="L127" s="3" t="s">
        <v>568</v>
      </c>
      <c r="M127" s="3"/>
      <c r="N127" s="3" t="s">
        <v>31</v>
      </c>
      <c r="O127" s="3" t="s">
        <v>309</v>
      </c>
      <c r="P127" s="3" t="s">
        <v>143</v>
      </c>
      <c r="Q127" s="3"/>
      <c r="R127" s="3"/>
      <c r="S127" s="3" t="s">
        <v>43</v>
      </c>
      <c r="T127" s="3"/>
      <c r="U127" s="3" t="s">
        <v>308</v>
      </c>
      <c r="V127" s="3" t="s">
        <v>50</v>
      </c>
      <c r="W127" s="3"/>
      <c r="X127" s="3" t="s">
        <v>53</v>
      </c>
      <c r="Y127" s="3"/>
      <c r="Z127" s="280"/>
    </row>
    <row r="128" spans="3:26" x14ac:dyDescent="0.15">
      <c r="C128" s="285"/>
      <c r="D128" s="283">
        <v>125</v>
      </c>
      <c r="E128" s="3">
        <v>114</v>
      </c>
      <c r="F128" s="3">
        <v>5</v>
      </c>
      <c r="G128" s="3">
        <v>20</v>
      </c>
      <c r="H128" s="3" t="s">
        <v>1708</v>
      </c>
      <c r="I128" s="3" t="s">
        <v>137</v>
      </c>
      <c r="J128" s="3" t="s">
        <v>435</v>
      </c>
      <c r="K128" s="15"/>
      <c r="L128" s="3" t="s">
        <v>554</v>
      </c>
      <c r="M128" s="3"/>
      <c r="N128" s="3" t="s">
        <v>16</v>
      </c>
      <c r="O128" s="3" t="s">
        <v>555</v>
      </c>
      <c r="P128" s="3" t="s">
        <v>13</v>
      </c>
      <c r="Q128" s="3"/>
      <c r="R128" s="3"/>
      <c r="S128" s="3" t="s">
        <v>43</v>
      </c>
      <c r="T128" s="3"/>
      <c r="U128" s="3" t="s">
        <v>308</v>
      </c>
      <c r="V128" s="3" t="s">
        <v>50</v>
      </c>
      <c r="W128" s="3"/>
      <c r="X128" s="3" t="s">
        <v>53</v>
      </c>
      <c r="Y128" s="3"/>
      <c r="Z128" s="280"/>
    </row>
    <row r="129" spans="3:26" x14ac:dyDescent="0.15">
      <c r="C129" s="285"/>
      <c r="D129" s="283">
        <v>126</v>
      </c>
      <c r="E129" s="3">
        <v>113</v>
      </c>
      <c r="F129" s="3">
        <v>5</v>
      </c>
      <c r="G129" s="3">
        <v>20</v>
      </c>
      <c r="H129" s="3" t="s">
        <v>255</v>
      </c>
      <c r="I129" s="3" t="s">
        <v>137</v>
      </c>
      <c r="J129" s="3" t="s">
        <v>368</v>
      </c>
      <c r="K129" s="15"/>
      <c r="L129" s="3" t="s">
        <v>552</v>
      </c>
      <c r="M129" s="3"/>
      <c r="N129" s="3" t="s">
        <v>25</v>
      </c>
      <c r="O129" s="3"/>
      <c r="P129" s="3" t="s">
        <v>143</v>
      </c>
      <c r="Q129" s="3"/>
      <c r="R129" s="3"/>
      <c r="S129" s="3"/>
      <c r="T129" s="3" t="s">
        <v>49</v>
      </c>
      <c r="U129" s="3" t="s">
        <v>553</v>
      </c>
      <c r="V129" s="3" t="s">
        <v>310</v>
      </c>
      <c r="W129" s="3"/>
      <c r="X129" s="3" t="s">
        <v>53</v>
      </c>
      <c r="Y129" s="3"/>
      <c r="Z129" s="280"/>
    </row>
    <row r="130" spans="3:26" x14ac:dyDescent="0.15">
      <c r="C130" s="285"/>
      <c r="D130" s="283">
        <v>127</v>
      </c>
      <c r="E130" s="3">
        <v>115</v>
      </c>
      <c r="F130" s="3">
        <v>5</v>
      </c>
      <c r="G130" s="3">
        <v>21</v>
      </c>
      <c r="H130" s="3" t="s">
        <v>1709</v>
      </c>
      <c r="I130" s="3" t="s">
        <v>140</v>
      </c>
      <c r="J130" s="3" t="s">
        <v>260</v>
      </c>
      <c r="K130" s="15" t="s">
        <v>356</v>
      </c>
      <c r="L130" s="3" t="s">
        <v>556</v>
      </c>
      <c r="M130" s="3"/>
      <c r="N130" s="3" t="s">
        <v>31</v>
      </c>
      <c r="O130" s="3"/>
      <c r="P130" s="3" t="s">
        <v>13</v>
      </c>
      <c r="Q130" s="3"/>
      <c r="R130" s="3"/>
      <c r="S130" s="3" t="s">
        <v>43</v>
      </c>
      <c r="T130" s="3"/>
      <c r="U130" s="3"/>
      <c r="V130" s="3" t="s">
        <v>397</v>
      </c>
      <c r="W130" s="3"/>
      <c r="X130" s="3" t="s">
        <v>53</v>
      </c>
      <c r="Y130" s="3"/>
      <c r="Z130" s="280"/>
    </row>
    <row r="131" spans="3:26" x14ac:dyDescent="0.15">
      <c r="C131" s="285"/>
      <c r="D131" s="283">
        <v>128</v>
      </c>
      <c r="E131" s="3">
        <v>119</v>
      </c>
      <c r="F131" s="3">
        <v>5</v>
      </c>
      <c r="G131" s="3">
        <v>22</v>
      </c>
      <c r="H131" s="3" t="s">
        <v>1712</v>
      </c>
      <c r="I131" s="3" t="s">
        <v>138</v>
      </c>
      <c r="J131" s="3" t="s">
        <v>274</v>
      </c>
      <c r="K131" s="15" t="s">
        <v>380</v>
      </c>
      <c r="L131" s="3" t="s">
        <v>563</v>
      </c>
      <c r="M131" s="3"/>
      <c r="N131" s="3" t="s">
        <v>16</v>
      </c>
      <c r="O131" s="3" t="s">
        <v>564</v>
      </c>
      <c r="P131" s="3" t="s">
        <v>12</v>
      </c>
      <c r="Q131" s="3"/>
      <c r="R131" s="3"/>
      <c r="S131" s="3" t="s">
        <v>43</v>
      </c>
      <c r="T131" s="3"/>
      <c r="U131" s="3"/>
      <c r="V131" s="3" t="s">
        <v>50</v>
      </c>
      <c r="W131" s="3"/>
      <c r="X131" s="3" t="s">
        <v>158</v>
      </c>
      <c r="Y131" s="3"/>
      <c r="Z131" s="280"/>
    </row>
    <row r="132" spans="3:26" x14ac:dyDescent="0.15">
      <c r="C132" s="285"/>
      <c r="D132" s="283">
        <v>129</v>
      </c>
      <c r="E132" s="3">
        <v>116</v>
      </c>
      <c r="F132" s="3">
        <v>5</v>
      </c>
      <c r="G132" s="3">
        <v>22</v>
      </c>
      <c r="H132" s="3" t="s">
        <v>1661</v>
      </c>
      <c r="I132" s="3" t="s">
        <v>136</v>
      </c>
      <c r="J132" s="3" t="s">
        <v>153</v>
      </c>
      <c r="K132" s="15"/>
      <c r="L132" s="3" t="s">
        <v>557</v>
      </c>
      <c r="M132" s="3"/>
      <c r="N132" s="3" t="s">
        <v>31</v>
      </c>
      <c r="O132" s="3" t="s">
        <v>558</v>
      </c>
      <c r="P132" s="3" t="s">
        <v>13</v>
      </c>
      <c r="Q132" s="3"/>
      <c r="R132" s="3"/>
      <c r="S132" s="3" t="s">
        <v>43</v>
      </c>
      <c r="T132" s="3"/>
      <c r="U132" s="3"/>
      <c r="V132" s="3" t="s">
        <v>50</v>
      </c>
      <c r="W132" s="3"/>
      <c r="X132" s="3" t="s">
        <v>53</v>
      </c>
      <c r="Y132" s="3"/>
      <c r="Z132" s="280"/>
    </row>
    <row r="133" spans="3:26" x14ac:dyDescent="0.15">
      <c r="C133" s="285"/>
      <c r="D133" s="283">
        <v>130</v>
      </c>
      <c r="E133" s="3">
        <v>136</v>
      </c>
      <c r="F133" s="3">
        <v>5</v>
      </c>
      <c r="G133" s="3">
        <v>22</v>
      </c>
      <c r="H133" s="3" t="s">
        <v>1638</v>
      </c>
      <c r="I133" s="3" t="s">
        <v>137</v>
      </c>
      <c r="J133" s="3" t="s">
        <v>463</v>
      </c>
      <c r="K133" s="15"/>
      <c r="L133" s="3" t="s">
        <v>595</v>
      </c>
      <c r="M133" s="3"/>
      <c r="N133" s="3" t="s">
        <v>144</v>
      </c>
      <c r="O133" s="3"/>
      <c r="P133" s="3" t="s">
        <v>143</v>
      </c>
      <c r="Q133" s="3"/>
      <c r="R133" s="3"/>
      <c r="S133" s="3" t="s">
        <v>43</v>
      </c>
      <c r="T133" s="3"/>
      <c r="U133" s="3"/>
      <c r="V133" s="3" t="s">
        <v>50</v>
      </c>
      <c r="W133" s="3" t="s">
        <v>310</v>
      </c>
      <c r="X133" s="3" t="s">
        <v>53</v>
      </c>
      <c r="Y133" s="3"/>
      <c r="Z133" s="280"/>
    </row>
    <row r="134" spans="3:26" x14ac:dyDescent="0.15">
      <c r="C134" s="285"/>
      <c r="D134" s="283">
        <v>131</v>
      </c>
      <c r="E134" s="3">
        <v>133</v>
      </c>
      <c r="F134" s="3">
        <v>5</v>
      </c>
      <c r="G134" s="3">
        <v>22</v>
      </c>
      <c r="H134" s="3" t="s">
        <v>1679</v>
      </c>
      <c r="I134" s="3" t="s">
        <v>137</v>
      </c>
      <c r="J134" s="3" t="s">
        <v>368</v>
      </c>
      <c r="K134" s="15"/>
      <c r="L134" s="3" t="s">
        <v>586</v>
      </c>
      <c r="M134" s="3"/>
      <c r="N134" s="3" t="s">
        <v>31</v>
      </c>
      <c r="O134" s="3" t="s">
        <v>592</v>
      </c>
      <c r="P134" s="3" t="s">
        <v>143</v>
      </c>
      <c r="Q134" s="3"/>
      <c r="R134" s="3"/>
      <c r="S134" s="3" t="s">
        <v>43</v>
      </c>
      <c r="T134" s="3"/>
      <c r="U134" s="3"/>
      <c r="V134" s="3" t="s">
        <v>456</v>
      </c>
      <c r="W134" s="3"/>
      <c r="X134" s="3" t="s">
        <v>53</v>
      </c>
      <c r="Y134" s="3"/>
      <c r="Z134" s="280"/>
    </row>
    <row r="135" spans="3:26" x14ac:dyDescent="0.15">
      <c r="C135" s="285"/>
      <c r="D135" s="283">
        <v>132</v>
      </c>
      <c r="E135" s="3">
        <v>117</v>
      </c>
      <c r="F135" s="3">
        <v>5</v>
      </c>
      <c r="G135" s="3">
        <v>23</v>
      </c>
      <c r="H135" s="3" t="s">
        <v>1710</v>
      </c>
      <c r="I135" s="3" t="s">
        <v>141</v>
      </c>
      <c r="J135" s="3" t="s">
        <v>159</v>
      </c>
      <c r="K135" s="15" t="s">
        <v>559</v>
      </c>
      <c r="L135" s="3" t="s">
        <v>560</v>
      </c>
      <c r="M135" s="3"/>
      <c r="N135" s="3" t="s">
        <v>31</v>
      </c>
      <c r="O135" s="3"/>
      <c r="P135" s="3" t="s">
        <v>143</v>
      </c>
      <c r="Q135" s="3"/>
      <c r="R135" s="3"/>
      <c r="S135" s="3" t="s">
        <v>43</v>
      </c>
      <c r="T135" s="3"/>
      <c r="U135" s="3"/>
      <c r="V135" s="3" t="s">
        <v>310</v>
      </c>
      <c r="W135" s="3"/>
      <c r="X135" s="3" t="s">
        <v>53</v>
      </c>
      <c r="Y135" s="3"/>
      <c r="Z135" s="280"/>
    </row>
    <row r="136" spans="3:26" x14ac:dyDescent="0.15">
      <c r="C136" s="285"/>
      <c r="D136" s="283">
        <v>133</v>
      </c>
      <c r="E136" s="3">
        <v>265</v>
      </c>
      <c r="F136" s="3">
        <v>5</v>
      </c>
      <c r="G136" s="3">
        <v>23</v>
      </c>
      <c r="H136" s="3" t="s">
        <v>1765</v>
      </c>
      <c r="I136" s="3" t="s">
        <v>140</v>
      </c>
      <c r="J136" s="3" t="s">
        <v>260</v>
      </c>
      <c r="K136" s="15" t="s">
        <v>469</v>
      </c>
      <c r="L136" s="3" t="s">
        <v>815</v>
      </c>
      <c r="M136" s="3"/>
      <c r="N136" s="3" t="s">
        <v>31</v>
      </c>
      <c r="O136" s="3" t="s">
        <v>816</v>
      </c>
      <c r="P136" s="3" t="s">
        <v>11</v>
      </c>
      <c r="Q136" s="3"/>
      <c r="R136" s="3"/>
      <c r="S136" s="3" t="s">
        <v>43</v>
      </c>
      <c r="T136" s="3"/>
      <c r="U136" s="3" t="s">
        <v>308</v>
      </c>
      <c r="V136" s="3" t="s">
        <v>16</v>
      </c>
      <c r="W136" s="3" t="s">
        <v>625</v>
      </c>
      <c r="X136" s="3" t="s">
        <v>53</v>
      </c>
      <c r="Y136" s="3"/>
      <c r="Z136" s="280"/>
    </row>
    <row r="137" spans="3:26" x14ac:dyDescent="0.15">
      <c r="C137" s="285"/>
      <c r="D137" s="283">
        <v>134</v>
      </c>
      <c r="E137" s="3">
        <v>122</v>
      </c>
      <c r="F137" s="3">
        <v>5</v>
      </c>
      <c r="G137" s="3">
        <v>23</v>
      </c>
      <c r="H137" s="3" t="s">
        <v>1714</v>
      </c>
      <c r="I137" s="3" t="s">
        <v>141</v>
      </c>
      <c r="J137" s="3" t="s">
        <v>159</v>
      </c>
      <c r="K137" s="15" t="s">
        <v>520</v>
      </c>
      <c r="L137" s="3" t="s">
        <v>589</v>
      </c>
      <c r="M137" s="3"/>
      <c r="N137" s="3" t="s">
        <v>31</v>
      </c>
      <c r="O137" s="3"/>
      <c r="P137" s="3" t="s">
        <v>143</v>
      </c>
      <c r="Q137" s="3"/>
      <c r="R137" s="3"/>
      <c r="S137" s="3" t="s">
        <v>43</v>
      </c>
      <c r="T137" s="3"/>
      <c r="U137" s="3" t="s">
        <v>567</v>
      </c>
      <c r="V137" s="3" t="s">
        <v>50</v>
      </c>
      <c r="W137" s="3"/>
      <c r="X137" s="3" t="s">
        <v>53</v>
      </c>
      <c r="Y137" s="3"/>
      <c r="Z137" s="280"/>
    </row>
    <row r="138" spans="3:26" x14ac:dyDescent="0.15">
      <c r="C138" s="285"/>
      <c r="D138" s="283">
        <v>135</v>
      </c>
      <c r="E138" s="3">
        <v>123</v>
      </c>
      <c r="F138" s="3">
        <v>5</v>
      </c>
      <c r="G138" s="3">
        <v>23</v>
      </c>
      <c r="H138" s="3" t="s">
        <v>1715</v>
      </c>
      <c r="I138" s="3" t="s">
        <v>137</v>
      </c>
      <c r="J138" s="3" t="s">
        <v>156</v>
      </c>
      <c r="K138" s="15"/>
      <c r="L138" s="3" t="s">
        <v>569</v>
      </c>
      <c r="M138" s="3"/>
      <c r="N138" s="3" t="s">
        <v>16</v>
      </c>
      <c r="O138" s="3" t="s">
        <v>570</v>
      </c>
      <c r="P138" s="3" t="s">
        <v>143</v>
      </c>
      <c r="Q138" s="3"/>
      <c r="R138" s="3"/>
      <c r="S138" s="3" t="s">
        <v>43</v>
      </c>
      <c r="T138" s="3"/>
      <c r="U138" s="3"/>
      <c r="V138" s="3" t="s">
        <v>50</v>
      </c>
      <c r="W138" s="3" t="s">
        <v>1699</v>
      </c>
      <c r="X138" s="3" t="s">
        <v>53</v>
      </c>
      <c r="Y138" s="3"/>
      <c r="Z138" s="280"/>
    </row>
    <row r="139" spans="3:26" x14ac:dyDescent="0.15">
      <c r="C139" s="285"/>
      <c r="D139" s="283">
        <v>136</v>
      </c>
      <c r="E139" s="3">
        <v>124</v>
      </c>
      <c r="F139" s="3">
        <v>5</v>
      </c>
      <c r="G139" s="3">
        <v>23</v>
      </c>
      <c r="H139" s="3" t="s">
        <v>1716</v>
      </c>
      <c r="I139" s="3" t="s">
        <v>137</v>
      </c>
      <c r="J139" s="3" t="s">
        <v>368</v>
      </c>
      <c r="K139" s="15"/>
      <c r="L139" s="3" t="s">
        <v>590</v>
      </c>
      <c r="M139" s="3"/>
      <c r="N139" s="3" t="s">
        <v>16</v>
      </c>
      <c r="O139" s="3" t="s">
        <v>571</v>
      </c>
      <c r="P139" s="3" t="s">
        <v>13</v>
      </c>
      <c r="Q139" s="3"/>
      <c r="R139" s="3"/>
      <c r="S139" s="3" t="s">
        <v>43</v>
      </c>
      <c r="T139" s="3"/>
      <c r="U139" s="3"/>
      <c r="V139" s="3" t="s">
        <v>50</v>
      </c>
      <c r="W139" s="3" t="s">
        <v>1699</v>
      </c>
      <c r="X139" s="3" t="s">
        <v>53</v>
      </c>
      <c r="Y139" s="3"/>
      <c r="Z139" s="280"/>
    </row>
    <row r="140" spans="3:26" x14ac:dyDescent="0.15">
      <c r="C140" s="285"/>
      <c r="D140" s="283">
        <v>137</v>
      </c>
      <c r="E140" s="3">
        <v>125</v>
      </c>
      <c r="F140" s="3">
        <v>5</v>
      </c>
      <c r="G140" s="3">
        <v>23</v>
      </c>
      <c r="H140" s="3" t="s">
        <v>1679</v>
      </c>
      <c r="I140" s="3" t="s">
        <v>140</v>
      </c>
      <c r="J140" s="3" t="s">
        <v>260</v>
      </c>
      <c r="K140" s="15" t="s">
        <v>103</v>
      </c>
      <c r="L140" s="3" t="s">
        <v>572</v>
      </c>
      <c r="M140" s="3"/>
      <c r="N140" s="3" t="s">
        <v>28</v>
      </c>
      <c r="O140" s="3"/>
      <c r="P140" s="3" t="s">
        <v>12</v>
      </c>
      <c r="Q140" s="3"/>
      <c r="R140" s="3"/>
      <c r="S140" s="3" t="s">
        <v>43</v>
      </c>
      <c r="T140" s="3"/>
      <c r="U140" s="3"/>
      <c r="V140" s="3" t="s">
        <v>50</v>
      </c>
      <c r="W140" s="3"/>
      <c r="X140" s="3" t="s">
        <v>53</v>
      </c>
      <c r="Y140" s="3"/>
      <c r="Z140" s="280"/>
    </row>
    <row r="141" spans="3:26" x14ac:dyDescent="0.15">
      <c r="C141" s="285"/>
      <c r="D141" s="283">
        <v>138</v>
      </c>
      <c r="E141" s="3">
        <v>137</v>
      </c>
      <c r="F141" s="3">
        <v>5</v>
      </c>
      <c r="G141" s="3">
        <v>23</v>
      </c>
      <c r="H141" s="3" t="s">
        <v>1722</v>
      </c>
      <c r="I141" s="3" t="s">
        <v>137</v>
      </c>
      <c r="J141" s="3" t="s">
        <v>463</v>
      </c>
      <c r="K141" s="15"/>
      <c r="L141" s="3" t="s">
        <v>614</v>
      </c>
      <c r="M141" s="3"/>
      <c r="N141" s="3" t="s">
        <v>31</v>
      </c>
      <c r="O141" s="3" t="s">
        <v>615</v>
      </c>
      <c r="P141" s="3" t="s">
        <v>143</v>
      </c>
      <c r="Q141" s="3"/>
      <c r="R141" s="3" t="s">
        <v>596</v>
      </c>
      <c r="S141" s="3" t="s">
        <v>43</v>
      </c>
      <c r="T141" s="3"/>
      <c r="U141" s="3"/>
      <c r="V141" s="3" t="s">
        <v>50</v>
      </c>
      <c r="W141" s="3" t="s">
        <v>310</v>
      </c>
      <c r="X141" s="3" t="s">
        <v>53</v>
      </c>
      <c r="Y141" s="3"/>
      <c r="Z141" s="280"/>
    </row>
    <row r="142" spans="3:26" x14ac:dyDescent="0.15">
      <c r="C142" s="285"/>
      <c r="D142" s="283">
        <v>139</v>
      </c>
      <c r="E142" s="3">
        <v>126</v>
      </c>
      <c r="F142" s="3">
        <v>5</v>
      </c>
      <c r="G142" s="3">
        <v>23</v>
      </c>
      <c r="H142" s="3" t="s">
        <v>1717</v>
      </c>
      <c r="I142" s="3" t="s">
        <v>141</v>
      </c>
      <c r="J142" s="3" t="s">
        <v>159</v>
      </c>
      <c r="K142" s="15" t="s">
        <v>559</v>
      </c>
      <c r="L142" s="3" t="s">
        <v>573</v>
      </c>
      <c r="M142" s="3"/>
      <c r="N142" s="3" t="s">
        <v>31</v>
      </c>
      <c r="O142" s="3"/>
      <c r="P142" s="3"/>
      <c r="Q142" s="3" t="s">
        <v>300</v>
      </c>
      <c r="R142" s="3" t="s">
        <v>301</v>
      </c>
      <c r="S142" s="3" t="s">
        <v>43</v>
      </c>
      <c r="T142" s="3"/>
      <c r="U142" s="3" t="s">
        <v>308</v>
      </c>
      <c r="V142" s="3" t="s">
        <v>50</v>
      </c>
      <c r="W142" s="3"/>
      <c r="X142" s="3" t="s">
        <v>157</v>
      </c>
      <c r="Y142" s="3"/>
      <c r="Z142" s="280"/>
    </row>
    <row r="143" spans="3:26" x14ac:dyDescent="0.15">
      <c r="C143" s="285"/>
      <c r="D143" s="283">
        <v>140</v>
      </c>
      <c r="E143" s="3">
        <v>134</v>
      </c>
      <c r="F143" s="3">
        <v>5</v>
      </c>
      <c r="G143" s="3">
        <v>23</v>
      </c>
      <c r="H143" s="3" t="s">
        <v>257</v>
      </c>
      <c r="I143" s="3" t="s">
        <v>138</v>
      </c>
      <c r="J143" s="3" t="s">
        <v>70</v>
      </c>
      <c r="K143" s="15" t="s">
        <v>376</v>
      </c>
      <c r="L143" s="3" t="s">
        <v>587</v>
      </c>
      <c r="M143" s="3"/>
      <c r="N143" s="3" t="s">
        <v>16</v>
      </c>
      <c r="O143" s="3" t="s">
        <v>449</v>
      </c>
      <c r="P143" s="3" t="s">
        <v>143</v>
      </c>
      <c r="Q143" s="3"/>
      <c r="R143" s="3"/>
      <c r="S143" s="3"/>
      <c r="T143" s="3" t="s">
        <v>49</v>
      </c>
      <c r="U143" s="3" t="s">
        <v>1720</v>
      </c>
      <c r="V143" s="3" t="s">
        <v>50</v>
      </c>
      <c r="W143" s="3" t="s">
        <v>588</v>
      </c>
      <c r="X143" s="3" t="s">
        <v>158</v>
      </c>
      <c r="Y143" s="3"/>
      <c r="Z143" s="280"/>
    </row>
    <row r="144" spans="3:26" x14ac:dyDescent="0.15">
      <c r="C144" s="285"/>
      <c r="D144" s="283">
        <v>141</v>
      </c>
      <c r="E144" s="3">
        <v>127</v>
      </c>
      <c r="F144" s="3">
        <v>5</v>
      </c>
      <c r="G144" s="3">
        <v>23</v>
      </c>
      <c r="H144" s="3" t="s">
        <v>259</v>
      </c>
      <c r="I144" s="3" t="s">
        <v>136</v>
      </c>
      <c r="J144" s="3" t="s">
        <v>153</v>
      </c>
      <c r="K144" s="15"/>
      <c r="L144" s="3" t="s">
        <v>574</v>
      </c>
      <c r="M144" s="3"/>
      <c r="N144" s="3" t="s">
        <v>28</v>
      </c>
      <c r="O144" s="3" t="s">
        <v>575</v>
      </c>
      <c r="P144" s="3" t="s">
        <v>13</v>
      </c>
      <c r="Q144" s="3"/>
      <c r="R144" s="3"/>
      <c r="S144" s="3" t="s">
        <v>43</v>
      </c>
      <c r="T144" s="3" t="s">
        <v>47</v>
      </c>
      <c r="U144" s="3"/>
      <c r="V144" s="3" t="s">
        <v>52</v>
      </c>
      <c r="W144" s="3" t="s">
        <v>530</v>
      </c>
      <c r="X144" s="3" t="s">
        <v>157</v>
      </c>
      <c r="Y144" s="3"/>
      <c r="Z144" s="280"/>
    </row>
    <row r="145" spans="3:26" x14ac:dyDescent="0.15">
      <c r="C145" s="285"/>
      <c r="D145" s="283">
        <v>142</v>
      </c>
      <c r="E145" s="3">
        <v>148</v>
      </c>
      <c r="F145" s="3">
        <v>5</v>
      </c>
      <c r="G145" s="3">
        <v>24</v>
      </c>
      <c r="H145" s="3" t="s">
        <v>1728</v>
      </c>
      <c r="I145" s="3" t="s">
        <v>136</v>
      </c>
      <c r="J145" s="3" t="s">
        <v>153</v>
      </c>
      <c r="K145" s="15"/>
      <c r="L145" s="3" t="s">
        <v>608</v>
      </c>
      <c r="M145" s="3"/>
      <c r="N145" s="3" t="s">
        <v>24</v>
      </c>
      <c r="O145" s="3"/>
      <c r="P145" s="3" t="s">
        <v>13</v>
      </c>
      <c r="Q145" s="3"/>
      <c r="R145" s="3"/>
      <c r="S145" s="3" t="s">
        <v>43</v>
      </c>
      <c r="T145" s="3"/>
      <c r="U145" s="3" t="s">
        <v>308</v>
      </c>
      <c r="V145" s="3" t="s">
        <v>52</v>
      </c>
      <c r="W145" s="3" t="s">
        <v>310</v>
      </c>
      <c r="X145" s="3" t="s">
        <v>53</v>
      </c>
      <c r="Y145" s="3"/>
      <c r="Z145" s="280"/>
    </row>
    <row r="146" spans="3:26" x14ac:dyDescent="0.15">
      <c r="C146" s="285"/>
      <c r="D146" s="283">
        <v>143</v>
      </c>
      <c r="E146" s="3">
        <v>128</v>
      </c>
      <c r="F146" s="3">
        <v>5</v>
      </c>
      <c r="G146" s="3">
        <v>24</v>
      </c>
      <c r="H146" s="3" t="s">
        <v>1674</v>
      </c>
      <c r="I146" s="3" t="s">
        <v>136</v>
      </c>
      <c r="J146" s="3" t="s">
        <v>153</v>
      </c>
      <c r="K146" s="15"/>
      <c r="L146" s="3" t="s">
        <v>576</v>
      </c>
      <c r="M146" s="3"/>
      <c r="N146" s="3" t="s">
        <v>31</v>
      </c>
      <c r="O146" s="3"/>
      <c r="P146" s="3" t="s">
        <v>11</v>
      </c>
      <c r="Q146" s="3"/>
      <c r="R146" s="3"/>
      <c r="S146" s="3" t="s">
        <v>43</v>
      </c>
      <c r="T146" s="3" t="s">
        <v>47</v>
      </c>
      <c r="U146" s="3" t="s">
        <v>308</v>
      </c>
      <c r="V146" s="3" t="s">
        <v>52</v>
      </c>
      <c r="W146" s="3" t="s">
        <v>577</v>
      </c>
      <c r="X146" s="3" t="s">
        <v>157</v>
      </c>
      <c r="Y146" s="3"/>
      <c r="Z146" s="280"/>
    </row>
    <row r="147" spans="3:26" x14ac:dyDescent="0.15">
      <c r="C147" s="285"/>
      <c r="D147" s="283">
        <v>144</v>
      </c>
      <c r="E147" s="3">
        <v>129</v>
      </c>
      <c r="F147" s="3">
        <v>5</v>
      </c>
      <c r="G147" s="3">
        <v>24</v>
      </c>
      <c r="H147" s="3" t="s">
        <v>1674</v>
      </c>
      <c r="I147" s="3" t="s">
        <v>140</v>
      </c>
      <c r="J147" s="3" t="s">
        <v>68</v>
      </c>
      <c r="K147" s="15" t="s">
        <v>356</v>
      </c>
      <c r="L147" s="3" t="s">
        <v>591</v>
      </c>
      <c r="M147" s="3"/>
      <c r="N147" s="3" t="s">
        <v>31</v>
      </c>
      <c r="O147" s="3" t="s">
        <v>578</v>
      </c>
      <c r="P147" s="3" t="s">
        <v>13</v>
      </c>
      <c r="Q147" s="3"/>
      <c r="R147" s="3"/>
      <c r="S147" s="3" t="s">
        <v>43</v>
      </c>
      <c r="T147" s="3"/>
      <c r="U147" s="3" t="s">
        <v>308</v>
      </c>
      <c r="V147" s="3" t="s">
        <v>16</v>
      </c>
      <c r="W147" s="3" t="s">
        <v>579</v>
      </c>
      <c r="X147" s="3" t="s">
        <v>53</v>
      </c>
      <c r="Y147" s="3"/>
      <c r="Z147" s="280"/>
    </row>
    <row r="148" spans="3:26" x14ac:dyDescent="0.15">
      <c r="C148" s="285"/>
      <c r="D148" s="283">
        <v>145</v>
      </c>
      <c r="E148" s="3">
        <v>130</v>
      </c>
      <c r="F148" s="3">
        <v>5</v>
      </c>
      <c r="G148" s="3">
        <v>24</v>
      </c>
      <c r="H148" s="3" t="s">
        <v>1637</v>
      </c>
      <c r="I148" s="3" t="s">
        <v>140</v>
      </c>
      <c r="J148" s="3" t="s">
        <v>260</v>
      </c>
      <c r="K148" s="15" t="s">
        <v>103</v>
      </c>
      <c r="L148" s="3" t="s">
        <v>580</v>
      </c>
      <c r="M148" s="3"/>
      <c r="N148" s="3" t="s">
        <v>31</v>
      </c>
      <c r="O148" s="3"/>
      <c r="P148" s="3" t="s">
        <v>143</v>
      </c>
      <c r="Q148" s="3"/>
      <c r="R148" s="3"/>
      <c r="S148" s="3" t="s">
        <v>43</v>
      </c>
      <c r="T148" s="3"/>
      <c r="U148" s="3" t="s">
        <v>581</v>
      </c>
      <c r="V148" s="3" t="s">
        <v>50</v>
      </c>
      <c r="W148" s="3"/>
      <c r="X148" s="3" t="s">
        <v>53</v>
      </c>
      <c r="Y148" s="3"/>
      <c r="Z148" s="280"/>
    </row>
    <row r="149" spans="3:26" x14ac:dyDescent="0.15">
      <c r="C149" s="285"/>
      <c r="D149" s="283">
        <v>146</v>
      </c>
      <c r="E149" s="3">
        <v>149</v>
      </c>
      <c r="F149" s="3">
        <v>5</v>
      </c>
      <c r="G149" s="3">
        <v>24</v>
      </c>
      <c r="H149" s="3" t="s">
        <v>1653</v>
      </c>
      <c r="I149" s="3" t="s">
        <v>140</v>
      </c>
      <c r="J149" s="3" t="s">
        <v>260</v>
      </c>
      <c r="K149" s="15" t="s">
        <v>356</v>
      </c>
      <c r="L149" s="3" t="s">
        <v>609</v>
      </c>
      <c r="M149" s="3"/>
      <c r="N149" s="3" t="s">
        <v>31</v>
      </c>
      <c r="O149" s="3"/>
      <c r="P149" s="3" t="s">
        <v>143</v>
      </c>
      <c r="Q149" s="3"/>
      <c r="R149" s="3" t="s">
        <v>607</v>
      </c>
      <c r="S149" s="3" t="s">
        <v>43</v>
      </c>
      <c r="T149" s="3"/>
      <c r="U149" s="3"/>
      <c r="V149" s="3" t="s">
        <v>456</v>
      </c>
      <c r="W149" s="3"/>
      <c r="X149" s="3" t="s">
        <v>53</v>
      </c>
      <c r="Y149" s="3"/>
      <c r="Z149" s="280"/>
    </row>
    <row r="150" spans="3:26" x14ac:dyDescent="0.15">
      <c r="C150" s="285"/>
      <c r="D150" s="283">
        <v>147</v>
      </c>
      <c r="E150" s="3">
        <v>131</v>
      </c>
      <c r="F150" s="3">
        <v>5</v>
      </c>
      <c r="G150" s="3">
        <v>24</v>
      </c>
      <c r="H150" s="3" t="s">
        <v>1718</v>
      </c>
      <c r="I150" s="3" t="s">
        <v>140</v>
      </c>
      <c r="J150" s="3" t="s">
        <v>260</v>
      </c>
      <c r="K150" s="15" t="s">
        <v>469</v>
      </c>
      <c r="L150" s="3" t="s">
        <v>582</v>
      </c>
      <c r="M150" s="3"/>
      <c r="N150" s="3" t="s">
        <v>144</v>
      </c>
      <c r="O150" s="3"/>
      <c r="P150" s="3" t="s">
        <v>13</v>
      </c>
      <c r="Q150" s="3"/>
      <c r="R150" s="3"/>
      <c r="S150" s="3" t="s">
        <v>43</v>
      </c>
      <c r="T150" s="3"/>
      <c r="U150" s="3" t="s">
        <v>308</v>
      </c>
      <c r="V150" s="3" t="s">
        <v>16</v>
      </c>
      <c r="W150" s="3" t="s">
        <v>549</v>
      </c>
      <c r="X150" s="3" t="s">
        <v>53</v>
      </c>
      <c r="Y150" s="3"/>
      <c r="Z150" s="280"/>
    </row>
    <row r="151" spans="3:26" x14ac:dyDescent="0.15">
      <c r="C151" s="285"/>
      <c r="D151" s="283">
        <v>148</v>
      </c>
      <c r="E151" s="3">
        <v>132</v>
      </c>
      <c r="F151" s="3">
        <v>5</v>
      </c>
      <c r="G151" s="3">
        <v>24</v>
      </c>
      <c r="H151" s="3" t="s">
        <v>1719</v>
      </c>
      <c r="I151" s="3" t="s">
        <v>140</v>
      </c>
      <c r="J151" s="3" t="s">
        <v>260</v>
      </c>
      <c r="K151" s="15" t="s">
        <v>469</v>
      </c>
      <c r="L151" s="3" t="s">
        <v>583</v>
      </c>
      <c r="M151" s="3"/>
      <c r="N151" s="3" t="s">
        <v>27</v>
      </c>
      <c r="O151" s="3"/>
      <c r="P151" s="3" t="s">
        <v>13</v>
      </c>
      <c r="Q151" s="3"/>
      <c r="R151" s="3"/>
      <c r="S151" s="3" t="s">
        <v>43</v>
      </c>
      <c r="T151" s="3"/>
      <c r="U151" s="3" t="s">
        <v>584</v>
      </c>
      <c r="V151" s="3" t="s">
        <v>16</v>
      </c>
      <c r="W151" s="3" t="s">
        <v>585</v>
      </c>
      <c r="X151" s="3" t="s">
        <v>53</v>
      </c>
      <c r="Y151" s="3"/>
      <c r="Z151" s="280"/>
    </row>
    <row r="152" spans="3:26" x14ac:dyDescent="0.15">
      <c r="C152" s="285"/>
      <c r="D152" s="283">
        <v>149</v>
      </c>
      <c r="E152" s="3">
        <v>138</v>
      </c>
      <c r="F152" s="3">
        <v>5</v>
      </c>
      <c r="G152" s="3">
        <v>24</v>
      </c>
      <c r="H152" s="3" t="s">
        <v>1723</v>
      </c>
      <c r="I152" s="3" t="s">
        <v>137</v>
      </c>
      <c r="J152" s="3" t="s">
        <v>156</v>
      </c>
      <c r="K152" s="15"/>
      <c r="L152" s="3" t="s">
        <v>597</v>
      </c>
      <c r="M152" s="3"/>
      <c r="N152" s="3" t="s">
        <v>31</v>
      </c>
      <c r="O152" s="3"/>
      <c r="P152" s="3" t="s">
        <v>143</v>
      </c>
      <c r="Q152" s="3"/>
      <c r="R152" s="3"/>
      <c r="S152" s="3" t="s">
        <v>43</v>
      </c>
      <c r="T152" s="3"/>
      <c r="U152" s="3" t="s">
        <v>308</v>
      </c>
      <c r="V152" s="3" t="s">
        <v>50</v>
      </c>
      <c r="W152" s="3" t="s">
        <v>518</v>
      </c>
      <c r="X152" s="3" t="s">
        <v>53</v>
      </c>
      <c r="Y152" s="3"/>
      <c r="Z152" s="280"/>
    </row>
    <row r="153" spans="3:26" x14ac:dyDescent="0.15">
      <c r="C153" s="285"/>
      <c r="D153" s="283">
        <v>150</v>
      </c>
      <c r="E153" s="3">
        <v>187</v>
      </c>
      <c r="F153" s="3">
        <v>5</v>
      </c>
      <c r="G153" s="3">
        <v>25</v>
      </c>
      <c r="H153" s="3" t="s">
        <v>1689</v>
      </c>
      <c r="I153" s="3" t="s">
        <v>139</v>
      </c>
      <c r="J153" s="3" t="s">
        <v>277</v>
      </c>
      <c r="K153" s="15"/>
      <c r="L153" s="3" t="s">
        <v>692</v>
      </c>
      <c r="M153" s="3"/>
      <c r="N153" s="3" t="s">
        <v>28</v>
      </c>
      <c r="O153" s="3"/>
      <c r="P153" s="3" t="s">
        <v>143</v>
      </c>
      <c r="Q153" s="3"/>
      <c r="R153" s="3"/>
      <c r="S153" s="3"/>
      <c r="T153" s="3" t="s">
        <v>47</v>
      </c>
      <c r="U153" s="3" t="s">
        <v>693</v>
      </c>
      <c r="V153" s="3" t="s">
        <v>50</v>
      </c>
      <c r="W153" s="3"/>
      <c r="X153" s="3" t="s">
        <v>53</v>
      </c>
      <c r="Y153" s="3"/>
      <c r="Z153" s="280"/>
    </row>
    <row r="154" spans="3:26" x14ac:dyDescent="0.15">
      <c r="C154" s="285"/>
      <c r="D154" s="283">
        <v>151</v>
      </c>
      <c r="E154" s="3">
        <v>143</v>
      </c>
      <c r="F154" s="3">
        <v>5</v>
      </c>
      <c r="G154" s="3">
        <v>25</v>
      </c>
      <c r="H154" s="3" t="s">
        <v>1695</v>
      </c>
      <c r="I154" s="3" t="s">
        <v>136</v>
      </c>
      <c r="J154" s="3" t="s">
        <v>153</v>
      </c>
      <c r="K154" s="15"/>
      <c r="L154" s="3" t="s">
        <v>603</v>
      </c>
      <c r="M154" s="3"/>
      <c r="N154" s="3" t="s">
        <v>30</v>
      </c>
      <c r="O154" s="3" t="s">
        <v>1639</v>
      </c>
      <c r="P154" s="3" t="s">
        <v>143</v>
      </c>
      <c r="Q154" s="3"/>
      <c r="R154" s="3"/>
      <c r="S154" s="3"/>
      <c r="T154" s="3" t="s">
        <v>16</v>
      </c>
      <c r="U154" s="3" t="s">
        <v>604</v>
      </c>
      <c r="V154" s="3" t="s">
        <v>52</v>
      </c>
      <c r="W154" s="3" t="s">
        <v>505</v>
      </c>
      <c r="X154" s="3" t="s">
        <v>158</v>
      </c>
      <c r="Y154" s="3"/>
      <c r="Z154" s="280"/>
    </row>
    <row r="155" spans="3:26" x14ac:dyDescent="0.15">
      <c r="C155" s="285"/>
      <c r="D155" s="283">
        <v>152</v>
      </c>
      <c r="E155" s="3">
        <v>290</v>
      </c>
      <c r="F155" s="3">
        <v>5</v>
      </c>
      <c r="G155" s="3">
        <v>25</v>
      </c>
      <c r="H155" s="3" t="s">
        <v>1641</v>
      </c>
      <c r="I155" s="3" t="s">
        <v>136</v>
      </c>
      <c r="J155" s="3" t="s">
        <v>248</v>
      </c>
      <c r="K155" s="15"/>
      <c r="L155" s="3" t="s">
        <v>845</v>
      </c>
      <c r="M155" s="3"/>
      <c r="N155" s="3" t="s">
        <v>31</v>
      </c>
      <c r="O155" s="3" t="s">
        <v>270</v>
      </c>
      <c r="P155" s="3" t="s">
        <v>143</v>
      </c>
      <c r="Q155" s="3"/>
      <c r="R155" s="3"/>
      <c r="S155" s="3" t="s">
        <v>43</v>
      </c>
      <c r="T155" s="3"/>
      <c r="U155" s="3" t="s">
        <v>308</v>
      </c>
      <c r="V155" s="3" t="s">
        <v>16</v>
      </c>
      <c r="W155" s="3" t="s">
        <v>625</v>
      </c>
      <c r="X155" s="3" t="s">
        <v>53</v>
      </c>
      <c r="Y155" s="3"/>
      <c r="Z155" s="280"/>
    </row>
    <row r="156" spans="3:26" x14ac:dyDescent="0.15">
      <c r="C156" s="285"/>
      <c r="D156" s="283">
        <v>153</v>
      </c>
      <c r="E156" s="3">
        <v>139</v>
      </c>
      <c r="F156" s="3">
        <v>5</v>
      </c>
      <c r="G156" s="3">
        <v>25</v>
      </c>
      <c r="H156" s="3" t="s">
        <v>1714</v>
      </c>
      <c r="I156" s="3" t="s">
        <v>140</v>
      </c>
      <c r="J156" s="3" t="s">
        <v>68</v>
      </c>
      <c r="K156" s="15" t="s">
        <v>471</v>
      </c>
      <c r="L156" s="3" t="s">
        <v>598</v>
      </c>
      <c r="M156" s="3"/>
      <c r="N156" s="3" t="s">
        <v>26</v>
      </c>
      <c r="O156" s="3"/>
      <c r="P156" s="3" t="s">
        <v>12</v>
      </c>
      <c r="Q156" s="3"/>
      <c r="R156" s="3"/>
      <c r="S156" s="3" t="s">
        <v>43</v>
      </c>
      <c r="T156" s="3"/>
      <c r="U156" s="3" t="s">
        <v>599</v>
      </c>
      <c r="V156" s="3" t="s">
        <v>16</v>
      </c>
      <c r="W156" s="3" t="s">
        <v>549</v>
      </c>
      <c r="X156" s="3" t="s">
        <v>53</v>
      </c>
      <c r="Y156" s="3"/>
      <c r="Z156" s="280"/>
    </row>
    <row r="157" spans="3:26" x14ac:dyDescent="0.15">
      <c r="C157" s="285"/>
      <c r="D157" s="283">
        <v>154</v>
      </c>
      <c r="E157" s="3">
        <v>150</v>
      </c>
      <c r="F157" s="3">
        <v>5</v>
      </c>
      <c r="G157" s="3">
        <v>25</v>
      </c>
      <c r="H157" s="3" t="s">
        <v>1729</v>
      </c>
      <c r="I157" s="3" t="s">
        <v>137</v>
      </c>
      <c r="J157" s="3" t="s">
        <v>156</v>
      </c>
      <c r="K157" s="15"/>
      <c r="L157" s="3" t="s">
        <v>610</v>
      </c>
      <c r="M157" s="3"/>
      <c r="N157" s="3" t="s">
        <v>27</v>
      </c>
      <c r="O157" s="3"/>
      <c r="P157" s="3" t="s">
        <v>143</v>
      </c>
      <c r="Q157" s="3"/>
      <c r="R157" s="3"/>
      <c r="S157" s="3" t="s">
        <v>43</v>
      </c>
      <c r="T157" s="3"/>
      <c r="U157" s="3" t="s">
        <v>308</v>
      </c>
      <c r="V157" s="3" t="s">
        <v>50</v>
      </c>
      <c r="W157" s="3" t="s">
        <v>518</v>
      </c>
      <c r="X157" s="3" t="s">
        <v>53</v>
      </c>
      <c r="Y157" s="3"/>
      <c r="Z157" s="280"/>
    </row>
    <row r="158" spans="3:26" x14ac:dyDescent="0.15">
      <c r="C158" s="285"/>
      <c r="D158" s="283">
        <v>155</v>
      </c>
      <c r="E158" s="3">
        <v>151</v>
      </c>
      <c r="F158" s="3">
        <v>5</v>
      </c>
      <c r="G158" s="3">
        <v>25</v>
      </c>
      <c r="H158" s="3" t="s">
        <v>1730</v>
      </c>
      <c r="I158" s="3" t="s">
        <v>137</v>
      </c>
      <c r="J158" s="3" t="s">
        <v>368</v>
      </c>
      <c r="K158" s="15"/>
      <c r="L158" s="3" t="s">
        <v>611</v>
      </c>
      <c r="M158" s="3"/>
      <c r="N158" s="3" t="s">
        <v>31</v>
      </c>
      <c r="O158" s="3"/>
      <c r="P158" s="3" t="s">
        <v>13</v>
      </c>
      <c r="Q158" s="3"/>
      <c r="R158" s="3"/>
      <c r="S158" s="3" t="s">
        <v>43</v>
      </c>
      <c r="T158" s="3"/>
      <c r="U158" s="3" t="s">
        <v>308</v>
      </c>
      <c r="V158" s="3" t="s">
        <v>310</v>
      </c>
      <c r="W158" s="3"/>
      <c r="X158" s="3" t="s">
        <v>53</v>
      </c>
      <c r="Y158" s="3"/>
      <c r="Z158" s="280"/>
    </row>
    <row r="159" spans="3:26" x14ac:dyDescent="0.15">
      <c r="C159" s="285"/>
      <c r="D159" s="283">
        <v>156</v>
      </c>
      <c r="E159" s="3">
        <v>140</v>
      </c>
      <c r="F159" s="3">
        <v>5</v>
      </c>
      <c r="G159" s="3">
        <v>25</v>
      </c>
      <c r="H159" s="3" t="s">
        <v>1724</v>
      </c>
      <c r="I159" s="3" t="s">
        <v>141</v>
      </c>
      <c r="J159" s="3" t="s">
        <v>159</v>
      </c>
      <c r="K159" s="15" t="s">
        <v>559</v>
      </c>
      <c r="L159" s="3" t="s">
        <v>600</v>
      </c>
      <c r="M159" s="3"/>
      <c r="N159" s="3" t="s">
        <v>144</v>
      </c>
      <c r="O159" s="3"/>
      <c r="P159" s="3" t="s">
        <v>143</v>
      </c>
      <c r="Q159" s="3"/>
      <c r="R159" s="3"/>
      <c r="S159" s="3" t="s">
        <v>43</v>
      </c>
      <c r="T159" s="3"/>
      <c r="U159" s="3"/>
      <c r="V159" s="3" t="s">
        <v>50</v>
      </c>
      <c r="W159" s="3"/>
      <c r="X159" s="3" t="s">
        <v>158</v>
      </c>
      <c r="Y159" s="3"/>
      <c r="Z159" s="280"/>
    </row>
    <row r="160" spans="3:26" x14ac:dyDescent="0.15">
      <c r="C160" s="285"/>
      <c r="D160" s="283">
        <v>157</v>
      </c>
      <c r="E160" s="3">
        <v>144</v>
      </c>
      <c r="F160" s="3">
        <v>5</v>
      </c>
      <c r="G160" s="3">
        <v>25</v>
      </c>
      <c r="H160" s="3" t="s">
        <v>1722</v>
      </c>
      <c r="I160" s="3" t="s">
        <v>137</v>
      </c>
      <c r="J160" s="3" t="s">
        <v>419</v>
      </c>
      <c r="K160" s="15"/>
      <c r="L160" s="3" t="s">
        <v>618</v>
      </c>
      <c r="M160" s="3"/>
      <c r="N160" s="3" t="s">
        <v>16</v>
      </c>
      <c r="O160" s="3" t="s">
        <v>605</v>
      </c>
      <c r="P160" s="3" t="s">
        <v>13</v>
      </c>
      <c r="Q160" s="3"/>
      <c r="R160" s="3"/>
      <c r="S160" s="3" t="s">
        <v>43</v>
      </c>
      <c r="T160" s="3"/>
      <c r="U160" s="3" t="s">
        <v>308</v>
      </c>
      <c r="V160" s="3" t="s">
        <v>456</v>
      </c>
      <c r="W160" s="3"/>
      <c r="X160" s="3" t="s">
        <v>53</v>
      </c>
      <c r="Y160" s="3"/>
      <c r="Z160" s="280"/>
    </row>
    <row r="161" spans="3:26" x14ac:dyDescent="0.15">
      <c r="C161" s="285"/>
      <c r="D161" s="283">
        <v>158</v>
      </c>
      <c r="E161" s="3">
        <v>145</v>
      </c>
      <c r="F161" s="3">
        <v>5</v>
      </c>
      <c r="G161" s="3">
        <v>26</v>
      </c>
      <c r="H161" s="3" t="s">
        <v>1726</v>
      </c>
      <c r="I161" s="3" t="s">
        <v>140</v>
      </c>
      <c r="J161" s="3" t="s">
        <v>260</v>
      </c>
      <c r="K161" s="15" t="s">
        <v>378</v>
      </c>
      <c r="L161" s="3" t="s">
        <v>619</v>
      </c>
      <c r="M161" s="3"/>
      <c r="N161" s="3" t="s">
        <v>25</v>
      </c>
      <c r="O161" s="3"/>
      <c r="P161" s="3" t="s">
        <v>143</v>
      </c>
      <c r="Q161" s="3"/>
      <c r="R161" s="3"/>
      <c r="S161" s="3" t="s">
        <v>43</v>
      </c>
      <c r="T161" s="3"/>
      <c r="U161" s="3" t="s">
        <v>308</v>
      </c>
      <c r="V161" s="3" t="s">
        <v>310</v>
      </c>
      <c r="W161" s="3"/>
      <c r="X161" s="3" t="s">
        <v>53</v>
      </c>
      <c r="Y161" s="3"/>
      <c r="Z161" s="280"/>
    </row>
    <row r="162" spans="3:26" x14ac:dyDescent="0.15">
      <c r="C162" s="285"/>
      <c r="D162" s="283">
        <v>159</v>
      </c>
      <c r="E162" s="3">
        <v>147</v>
      </c>
      <c r="F162" s="3">
        <v>5</v>
      </c>
      <c r="G162" s="3">
        <v>26</v>
      </c>
      <c r="H162" s="3" t="s">
        <v>1666</v>
      </c>
      <c r="I162" s="3" t="s">
        <v>138</v>
      </c>
      <c r="J162" s="3" t="s">
        <v>265</v>
      </c>
      <c r="K162" s="15"/>
      <c r="L162" s="3" t="s">
        <v>620</v>
      </c>
      <c r="M162" s="3"/>
      <c r="N162" s="3" t="s">
        <v>31</v>
      </c>
      <c r="O162" s="3"/>
      <c r="P162" s="3" t="s">
        <v>143</v>
      </c>
      <c r="Q162" s="3"/>
      <c r="R162" s="3"/>
      <c r="S162" s="3" t="s">
        <v>43</v>
      </c>
      <c r="T162" s="3"/>
      <c r="U162" s="3"/>
      <c r="V162" s="3" t="s">
        <v>50</v>
      </c>
      <c r="W162" s="3" t="s">
        <v>310</v>
      </c>
      <c r="X162" s="3" t="s">
        <v>53</v>
      </c>
      <c r="Y162" s="3"/>
      <c r="Z162" s="280"/>
    </row>
    <row r="163" spans="3:26" x14ac:dyDescent="0.15">
      <c r="C163" s="285"/>
      <c r="D163" s="283">
        <v>160</v>
      </c>
      <c r="E163" s="3">
        <v>146</v>
      </c>
      <c r="F163" s="3">
        <v>5</v>
      </c>
      <c r="G163" s="3">
        <v>26</v>
      </c>
      <c r="H163" s="3" t="s">
        <v>1727</v>
      </c>
      <c r="I163" s="3" t="s">
        <v>140</v>
      </c>
      <c r="J163" s="3" t="s">
        <v>260</v>
      </c>
      <c r="K163" s="15" t="s">
        <v>469</v>
      </c>
      <c r="L163" s="3" t="s">
        <v>606</v>
      </c>
      <c r="M163" s="3"/>
      <c r="N163" s="3" t="s">
        <v>31</v>
      </c>
      <c r="O163" s="3"/>
      <c r="P163" s="3" t="s">
        <v>143</v>
      </c>
      <c r="Q163" s="3"/>
      <c r="R163" s="3" t="s">
        <v>607</v>
      </c>
      <c r="S163" s="3" t="s">
        <v>43</v>
      </c>
      <c r="T163" s="3"/>
      <c r="U163" s="3" t="s">
        <v>308</v>
      </c>
      <c r="V163" s="3" t="s">
        <v>50</v>
      </c>
      <c r="W163" s="3"/>
      <c r="X163" s="3" t="s">
        <v>53</v>
      </c>
      <c r="Y163" s="3"/>
      <c r="Z163" s="280"/>
    </row>
    <row r="164" spans="3:26" x14ac:dyDescent="0.15">
      <c r="C164" s="285"/>
      <c r="D164" s="283">
        <v>161</v>
      </c>
      <c r="E164" s="3">
        <v>152</v>
      </c>
      <c r="F164" s="3">
        <v>5</v>
      </c>
      <c r="G164" s="3">
        <v>26</v>
      </c>
      <c r="H164" s="3" t="s">
        <v>1731</v>
      </c>
      <c r="I164" s="3" t="s">
        <v>140</v>
      </c>
      <c r="J164" s="3" t="s">
        <v>260</v>
      </c>
      <c r="K164" s="15" t="s">
        <v>612</v>
      </c>
      <c r="L164" s="3" t="s">
        <v>613</v>
      </c>
      <c r="M164" s="3"/>
      <c r="N164" s="3" t="s">
        <v>31</v>
      </c>
      <c r="O164" s="3"/>
      <c r="P164" s="3" t="s">
        <v>13</v>
      </c>
      <c r="Q164" s="3"/>
      <c r="R164" s="3"/>
      <c r="S164" s="3" t="s">
        <v>43</v>
      </c>
      <c r="T164" s="3"/>
      <c r="U164" s="3" t="s">
        <v>308</v>
      </c>
      <c r="V164" s="3" t="s">
        <v>16</v>
      </c>
      <c r="W164" s="3" t="s">
        <v>1699</v>
      </c>
      <c r="X164" s="3" t="s">
        <v>53</v>
      </c>
      <c r="Y164" s="3"/>
      <c r="Z164" s="280"/>
    </row>
    <row r="165" spans="3:26" x14ac:dyDescent="0.15">
      <c r="C165" s="285"/>
      <c r="D165" s="283">
        <v>162</v>
      </c>
      <c r="E165" s="3">
        <v>182</v>
      </c>
      <c r="F165" s="3">
        <v>5</v>
      </c>
      <c r="G165" s="3">
        <v>27</v>
      </c>
      <c r="H165" s="3" t="s">
        <v>1674</v>
      </c>
      <c r="I165" s="3" t="s">
        <v>141</v>
      </c>
      <c r="J165" s="3" t="s">
        <v>159</v>
      </c>
      <c r="K165" s="15" t="s">
        <v>559</v>
      </c>
      <c r="L165" s="3" t="s">
        <v>681</v>
      </c>
      <c r="M165" s="3"/>
      <c r="N165" s="3" t="s">
        <v>28</v>
      </c>
      <c r="O165" s="3"/>
      <c r="P165" s="3" t="s">
        <v>143</v>
      </c>
      <c r="Q165" s="3"/>
      <c r="R165" s="3"/>
      <c r="S165" s="3" t="s">
        <v>43</v>
      </c>
      <c r="T165" s="3"/>
      <c r="U165" s="3"/>
      <c r="V165" s="3" t="s">
        <v>50</v>
      </c>
      <c r="W165" s="3"/>
      <c r="X165" s="3" t="s">
        <v>683</v>
      </c>
      <c r="Y165" s="3"/>
      <c r="Z165" s="280"/>
    </row>
    <row r="166" spans="3:26" x14ac:dyDescent="0.15">
      <c r="C166" s="285"/>
      <c r="D166" s="283">
        <v>163</v>
      </c>
      <c r="E166" s="3">
        <v>153</v>
      </c>
      <c r="F166" s="3">
        <v>5</v>
      </c>
      <c r="G166" s="3">
        <v>27</v>
      </c>
      <c r="H166" s="3" t="s">
        <v>1676</v>
      </c>
      <c r="I166" s="3" t="s">
        <v>136</v>
      </c>
      <c r="J166" s="3" t="s">
        <v>150</v>
      </c>
      <c r="K166" s="15"/>
      <c r="L166" s="3" t="s">
        <v>621</v>
      </c>
      <c r="M166" s="3"/>
      <c r="N166" s="3" t="s">
        <v>31</v>
      </c>
      <c r="O166" s="3"/>
      <c r="P166" s="3" t="s">
        <v>143</v>
      </c>
      <c r="Q166" s="3"/>
      <c r="R166" s="3" t="s">
        <v>622</v>
      </c>
      <c r="S166" s="3" t="s">
        <v>43</v>
      </c>
      <c r="T166" s="3"/>
      <c r="U166" s="3"/>
      <c r="V166" s="3" t="s">
        <v>50</v>
      </c>
      <c r="W166" s="3" t="s">
        <v>623</v>
      </c>
      <c r="X166" s="3" t="s">
        <v>53</v>
      </c>
      <c r="Y166" s="3"/>
      <c r="Z166" s="280"/>
    </row>
    <row r="167" spans="3:26" x14ac:dyDescent="0.15">
      <c r="C167" s="285"/>
      <c r="D167" s="283">
        <v>164</v>
      </c>
      <c r="E167" s="3">
        <v>168</v>
      </c>
      <c r="F167" s="3">
        <v>5</v>
      </c>
      <c r="G167" s="3">
        <v>27</v>
      </c>
      <c r="H167" s="3" t="s">
        <v>1651</v>
      </c>
      <c r="I167" s="3" t="s">
        <v>138</v>
      </c>
      <c r="J167" s="3" t="s">
        <v>265</v>
      </c>
      <c r="K167" s="15"/>
      <c r="L167" s="3" t="s">
        <v>652</v>
      </c>
      <c r="M167" s="3"/>
      <c r="N167" s="3" t="s">
        <v>27</v>
      </c>
      <c r="O167" s="3"/>
      <c r="P167" s="3" t="s">
        <v>13</v>
      </c>
      <c r="Q167" s="3"/>
      <c r="R167" s="3"/>
      <c r="S167" s="3" t="s">
        <v>43</v>
      </c>
      <c r="T167" s="3"/>
      <c r="U167" s="3" t="s">
        <v>537</v>
      </c>
      <c r="V167" s="3" t="s">
        <v>310</v>
      </c>
      <c r="W167" s="3"/>
      <c r="X167" s="3" t="s">
        <v>53</v>
      </c>
      <c r="Y167" s="3"/>
      <c r="Z167" s="280"/>
    </row>
    <row r="168" spans="3:26" x14ac:dyDescent="0.15">
      <c r="C168" s="285"/>
      <c r="D168" s="283">
        <v>165</v>
      </c>
      <c r="E168" s="3">
        <v>154</v>
      </c>
      <c r="F168" s="3">
        <v>5</v>
      </c>
      <c r="G168" s="3">
        <v>27</v>
      </c>
      <c r="H168" s="3" t="s">
        <v>1644</v>
      </c>
      <c r="I168" s="3" t="s">
        <v>140</v>
      </c>
      <c r="J168" s="3" t="s">
        <v>260</v>
      </c>
      <c r="K168" s="15" t="s">
        <v>612</v>
      </c>
      <c r="L168" s="3" t="s">
        <v>626</v>
      </c>
      <c r="M168" s="3"/>
      <c r="N168" s="3" t="s">
        <v>31</v>
      </c>
      <c r="O168" s="3"/>
      <c r="P168" s="3" t="s">
        <v>13</v>
      </c>
      <c r="Q168" s="3"/>
      <c r="R168" s="3"/>
      <c r="S168" s="3" t="s">
        <v>43</v>
      </c>
      <c r="T168" s="3"/>
      <c r="U168" s="3" t="s">
        <v>308</v>
      </c>
      <c r="V168" s="3" t="s">
        <v>50</v>
      </c>
      <c r="W168" s="3"/>
      <c r="X168" s="3" t="s">
        <v>53</v>
      </c>
      <c r="Y168" s="3"/>
      <c r="Z168" s="280"/>
    </row>
    <row r="169" spans="3:26" x14ac:dyDescent="0.15">
      <c r="C169" s="285"/>
      <c r="D169" s="283">
        <v>166</v>
      </c>
      <c r="E169" s="3">
        <v>165</v>
      </c>
      <c r="F169" s="3">
        <v>5</v>
      </c>
      <c r="G169" s="3">
        <v>27</v>
      </c>
      <c r="H169" s="3" t="s">
        <v>1735</v>
      </c>
      <c r="I169" s="3" t="s">
        <v>138</v>
      </c>
      <c r="J169" s="3" t="s">
        <v>274</v>
      </c>
      <c r="K169" s="15" t="s">
        <v>376</v>
      </c>
      <c r="L169" s="3" t="s">
        <v>648</v>
      </c>
      <c r="M169" s="3"/>
      <c r="N169" s="3" t="s">
        <v>31</v>
      </c>
      <c r="O169" s="3" t="s">
        <v>649</v>
      </c>
      <c r="P169" s="3"/>
      <c r="Q169" s="3" t="s">
        <v>336</v>
      </c>
      <c r="R169" s="3" t="s">
        <v>301</v>
      </c>
      <c r="S169" s="3" t="s">
        <v>43</v>
      </c>
      <c r="T169" s="3"/>
      <c r="U169" s="3"/>
      <c r="V169" s="3" t="s">
        <v>50</v>
      </c>
      <c r="W169" s="3" t="s">
        <v>397</v>
      </c>
      <c r="X169" s="3" t="s">
        <v>53</v>
      </c>
      <c r="Y169" s="3"/>
      <c r="Z169" s="280"/>
    </row>
    <row r="170" spans="3:26" x14ac:dyDescent="0.15">
      <c r="C170" s="285"/>
      <c r="D170" s="283">
        <v>167</v>
      </c>
      <c r="E170" s="3">
        <v>155</v>
      </c>
      <c r="F170" s="3">
        <v>5</v>
      </c>
      <c r="G170" s="3">
        <v>27</v>
      </c>
      <c r="H170" s="3" t="s">
        <v>1732</v>
      </c>
      <c r="I170" s="3" t="s">
        <v>138</v>
      </c>
      <c r="J170" s="3" t="s">
        <v>627</v>
      </c>
      <c r="K170" s="15"/>
      <c r="L170" s="3" t="s">
        <v>628</v>
      </c>
      <c r="M170" s="3"/>
      <c r="N170" s="3" t="s">
        <v>28</v>
      </c>
      <c r="O170" s="3" t="s">
        <v>629</v>
      </c>
      <c r="P170" s="3" t="s">
        <v>143</v>
      </c>
      <c r="Q170" s="3"/>
      <c r="R170" s="3"/>
      <c r="S170" s="3" t="s">
        <v>43</v>
      </c>
      <c r="T170" s="3"/>
      <c r="U170" s="3" t="s">
        <v>308</v>
      </c>
      <c r="V170" s="3" t="s">
        <v>50</v>
      </c>
      <c r="W170" s="3" t="s">
        <v>549</v>
      </c>
      <c r="X170" s="3" t="s">
        <v>53</v>
      </c>
      <c r="Y170" s="3"/>
      <c r="Z170" s="280" t="s">
        <v>630</v>
      </c>
    </row>
    <row r="171" spans="3:26" x14ac:dyDescent="0.15">
      <c r="C171" s="285"/>
      <c r="D171" s="283">
        <v>168</v>
      </c>
      <c r="E171" s="3">
        <v>156</v>
      </c>
      <c r="F171" s="3">
        <v>5</v>
      </c>
      <c r="G171" s="3">
        <v>27</v>
      </c>
      <c r="H171" s="3" t="s">
        <v>1691</v>
      </c>
      <c r="I171" s="3" t="s">
        <v>140</v>
      </c>
      <c r="J171" s="3" t="s">
        <v>260</v>
      </c>
      <c r="K171" s="15" t="s">
        <v>378</v>
      </c>
      <c r="L171" s="3" t="s">
        <v>632</v>
      </c>
      <c r="M171" s="3"/>
      <c r="N171" s="3" t="s">
        <v>31</v>
      </c>
      <c r="O171" s="3" t="s">
        <v>631</v>
      </c>
      <c r="P171" s="3" t="s">
        <v>13</v>
      </c>
      <c r="Q171" s="3"/>
      <c r="R171" s="3"/>
      <c r="S171" s="3" t="s">
        <v>43</v>
      </c>
      <c r="T171" s="3"/>
      <c r="U171" s="3" t="s">
        <v>308</v>
      </c>
      <c r="V171" s="3" t="s">
        <v>16</v>
      </c>
      <c r="W171" s="3" t="s">
        <v>625</v>
      </c>
      <c r="X171" s="3" t="s">
        <v>53</v>
      </c>
      <c r="Y171" s="3"/>
      <c r="Z171" s="280"/>
    </row>
    <row r="172" spans="3:26" x14ac:dyDescent="0.15">
      <c r="C172" s="285"/>
      <c r="D172" s="283">
        <v>169</v>
      </c>
      <c r="E172" s="3">
        <v>291</v>
      </c>
      <c r="F172" s="3">
        <v>5</v>
      </c>
      <c r="G172" s="3">
        <v>27</v>
      </c>
      <c r="H172" s="3" t="s">
        <v>143</v>
      </c>
      <c r="I172" s="3" t="s">
        <v>136</v>
      </c>
      <c r="J172" s="3" t="s">
        <v>248</v>
      </c>
      <c r="K172" s="15"/>
      <c r="L172" s="3" t="s">
        <v>845</v>
      </c>
      <c r="M172" s="3"/>
      <c r="N172" s="3" t="s">
        <v>16</v>
      </c>
      <c r="O172" s="3" t="s">
        <v>846</v>
      </c>
      <c r="P172" s="3" t="s">
        <v>143</v>
      </c>
      <c r="Q172" s="3"/>
      <c r="R172" s="3"/>
      <c r="S172" s="3" t="s">
        <v>43</v>
      </c>
      <c r="T172" s="3"/>
      <c r="U172" s="3" t="s">
        <v>308</v>
      </c>
      <c r="V172" s="3" t="s">
        <v>16</v>
      </c>
      <c r="W172" s="3" t="s">
        <v>625</v>
      </c>
      <c r="X172" s="3" t="s">
        <v>53</v>
      </c>
      <c r="Y172" s="3"/>
      <c r="Z172" s="280"/>
    </row>
    <row r="173" spans="3:26" x14ac:dyDescent="0.15">
      <c r="C173" s="285"/>
      <c r="D173" s="283">
        <v>170</v>
      </c>
      <c r="E173" s="3">
        <v>184</v>
      </c>
      <c r="F173" s="3">
        <v>5</v>
      </c>
      <c r="G173" s="3">
        <v>28</v>
      </c>
      <c r="H173" s="3" t="s">
        <v>1744</v>
      </c>
      <c r="I173" s="3" t="s">
        <v>137</v>
      </c>
      <c r="J173" s="3" t="s">
        <v>655</v>
      </c>
      <c r="K173" s="15"/>
      <c r="L173" s="3" t="s">
        <v>684</v>
      </c>
      <c r="M173" s="3"/>
      <c r="N173" s="3" t="s">
        <v>16</v>
      </c>
      <c r="O173" s="3" t="s">
        <v>685</v>
      </c>
      <c r="P173" s="3" t="s">
        <v>143</v>
      </c>
      <c r="Q173" s="3"/>
      <c r="R173" s="3"/>
      <c r="S173" s="3"/>
      <c r="T173" s="3" t="s">
        <v>46</v>
      </c>
      <c r="U173" s="3" t="s">
        <v>686</v>
      </c>
      <c r="V173" s="3" t="s">
        <v>52</v>
      </c>
      <c r="W173" s="3" t="s">
        <v>310</v>
      </c>
      <c r="X173" s="3" t="s">
        <v>53</v>
      </c>
      <c r="Y173" s="3"/>
      <c r="Z173" s="280"/>
    </row>
    <row r="174" spans="3:26" x14ac:dyDescent="0.15">
      <c r="C174" s="285"/>
      <c r="D174" s="283">
        <v>171</v>
      </c>
      <c r="E174" s="3">
        <v>180</v>
      </c>
      <c r="F174" s="3">
        <v>5</v>
      </c>
      <c r="G174" s="3">
        <v>28</v>
      </c>
      <c r="H174" s="3" t="s">
        <v>1686</v>
      </c>
      <c r="I174" s="3" t="s">
        <v>136</v>
      </c>
      <c r="J174" s="3" t="s">
        <v>150</v>
      </c>
      <c r="K174" s="15"/>
      <c r="L174" s="3" t="s">
        <v>673</v>
      </c>
      <c r="M174" s="3"/>
      <c r="N174" s="3" t="s">
        <v>31</v>
      </c>
      <c r="O174" s="3" t="s">
        <v>646</v>
      </c>
      <c r="P174" s="3"/>
      <c r="Q174" s="3" t="s">
        <v>37</v>
      </c>
      <c r="R174" s="3" t="s">
        <v>301</v>
      </c>
      <c r="S174" s="3" t="s">
        <v>43</v>
      </c>
      <c r="T174" s="3"/>
      <c r="U174" s="3" t="s">
        <v>308</v>
      </c>
      <c r="V174" s="3" t="s">
        <v>50</v>
      </c>
      <c r="W174" s="3" t="s">
        <v>1699</v>
      </c>
      <c r="X174" s="3" t="s">
        <v>53</v>
      </c>
      <c r="Y174" s="3"/>
      <c r="Z174" s="280"/>
    </row>
    <row r="175" spans="3:26" x14ac:dyDescent="0.15">
      <c r="C175" s="285"/>
      <c r="D175" s="283">
        <v>172</v>
      </c>
      <c r="E175" s="3">
        <v>169</v>
      </c>
      <c r="F175" s="3">
        <v>5</v>
      </c>
      <c r="G175" s="3">
        <v>28</v>
      </c>
      <c r="H175" s="3" t="s">
        <v>1728</v>
      </c>
      <c r="I175" s="3" t="s">
        <v>138</v>
      </c>
      <c r="J175" s="3" t="s">
        <v>265</v>
      </c>
      <c r="K175" s="15"/>
      <c r="L175" s="3" t="s">
        <v>653</v>
      </c>
      <c r="M175" s="3"/>
      <c r="N175" s="3" t="s">
        <v>31</v>
      </c>
      <c r="O175" s="3" t="s">
        <v>270</v>
      </c>
      <c r="P175" s="3" t="s">
        <v>143</v>
      </c>
      <c r="Q175" s="3"/>
      <c r="R175" s="3"/>
      <c r="S175" s="3" t="s">
        <v>43</v>
      </c>
      <c r="T175" s="3"/>
      <c r="U175" s="3"/>
      <c r="V175" s="3" t="s">
        <v>310</v>
      </c>
      <c r="W175" s="3"/>
      <c r="X175" s="3" t="s">
        <v>53</v>
      </c>
      <c r="Y175" s="3"/>
      <c r="Z175" s="280"/>
    </row>
    <row r="176" spans="3:26" x14ac:dyDescent="0.15">
      <c r="C176" s="285"/>
      <c r="D176" s="283">
        <v>173</v>
      </c>
      <c r="E176" s="3">
        <v>157</v>
      </c>
      <c r="F176" s="3">
        <v>5</v>
      </c>
      <c r="G176" s="3">
        <v>28</v>
      </c>
      <c r="H176" s="3" t="s">
        <v>1674</v>
      </c>
      <c r="I176" s="3" t="s">
        <v>140</v>
      </c>
      <c r="J176" s="3" t="s">
        <v>260</v>
      </c>
      <c r="K176" s="15" t="s">
        <v>612</v>
      </c>
      <c r="L176" s="3" t="s">
        <v>633</v>
      </c>
      <c r="M176" s="3"/>
      <c r="N176" s="3" t="s">
        <v>27</v>
      </c>
      <c r="O176" s="3"/>
      <c r="P176" s="3" t="s">
        <v>13</v>
      </c>
      <c r="Q176" s="3"/>
      <c r="R176" s="3"/>
      <c r="S176" s="3" t="s">
        <v>43</v>
      </c>
      <c r="T176" s="3"/>
      <c r="U176" s="3" t="s">
        <v>308</v>
      </c>
      <c r="V176" s="3" t="s">
        <v>50</v>
      </c>
      <c r="W176" s="3"/>
      <c r="X176" s="3" t="s">
        <v>53</v>
      </c>
      <c r="Y176" s="3"/>
      <c r="Z176" s="280"/>
    </row>
    <row r="177" spans="3:26" x14ac:dyDescent="0.15">
      <c r="C177" s="285"/>
      <c r="D177" s="283">
        <v>174</v>
      </c>
      <c r="E177" s="3">
        <v>170</v>
      </c>
      <c r="F177" s="3">
        <v>5</v>
      </c>
      <c r="G177" s="3">
        <v>28</v>
      </c>
      <c r="H177" s="3" t="s">
        <v>1662</v>
      </c>
      <c r="I177" s="3" t="s">
        <v>138</v>
      </c>
      <c r="J177" s="3" t="s">
        <v>265</v>
      </c>
      <c r="K177" s="15"/>
      <c r="L177" s="3" t="s">
        <v>654</v>
      </c>
      <c r="M177" s="3"/>
      <c r="N177" s="3" t="s">
        <v>31</v>
      </c>
      <c r="O177" s="3" t="s">
        <v>309</v>
      </c>
      <c r="P177" s="3" t="s">
        <v>13</v>
      </c>
      <c r="Q177" s="3"/>
      <c r="R177" s="3"/>
      <c r="S177" s="3" t="s">
        <v>43</v>
      </c>
      <c r="T177" s="3"/>
      <c r="U177" s="3" t="s">
        <v>308</v>
      </c>
      <c r="V177" s="3" t="s">
        <v>310</v>
      </c>
      <c r="W177" s="3"/>
      <c r="X177" s="3" t="s">
        <v>53</v>
      </c>
      <c r="Y177" s="3"/>
      <c r="Z177" s="280"/>
    </row>
    <row r="178" spans="3:26" x14ac:dyDescent="0.15">
      <c r="C178" s="285"/>
      <c r="D178" s="283">
        <v>175</v>
      </c>
      <c r="E178" s="3">
        <v>171</v>
      </c>
      <c r="F178" s="3">
        <v>5</v>
      </c>
      <c r="G178" s="3">
        <v>28</v>
      </c>
      <c r="H178" s="3" t="s">
        <v>1737</v>
      </c>
      <c r="I178" s="3" t="s">
        <v>137</v>
      </c>
      <c r="J178" s="3" t="s">
        <v>655</v>
      </c>
      <c r="K178" s="15"/>
      <c r="L178" s="3" t="s">
        <v>656</v>
      </c>
      <c r="M178" s="3"/>
      <c r="N178" s="3" t="s">
        <v>144</v>
      </c>
      <c r="O178" s="3"/>
      <c r="P178" s="3" t="s">
        <v>143</v>
      </c>
      <c r="Q178" s="3"/>
      <c r="R178" s="3"/>
      <c r="S178" s="3" t="s">
        <v>43</v>
      </c>
      <c r="T178" s="3"/>
      <c r="U178" s="3"/>
      <c r="V178" s="3" t="s">
        <v>16</v>
      </c>
      <c r="W178" s="3" t="s">
        <v>657</v>
      </c>
      <c r="X178" s="3" t="s">
        <v>53</v>
      </c>
      <c r="Y178" s="3"/>
      <c r="Z178" s="280"/>
    </row>
    <row r="179" spans="3:26" x14ac:dyDescent="0.15">
      <c r="C179" s="285"/>
      <c r="D179" s="283">
        <v>176</v>
      </c>
      <c r="E179" s="3">
        <v>158</v>
      </c>
      <c r="F179" s="3">
        <v>5</v>
      </c>
      <c r="G179" s="3">
        <v>28</v>
      </c>
      <c r="H179" s="3" t="s">
        <v>1711</v>
      </c>
      <c r="I179" s="3" t="s">
        <v>140</v>
      </c>
      <c r="J179" s="3" t="s">
        <v>260</v>
      </c>
      <c r="K179" s="15" t="s">
        <v>356</v>
      </c>
      <c r="L179" s="3" t="s">
        <v>634</v>
      </c>
      <c r="M179" s="3"/>
      <c r="N179" s="3" t="s">
        <v>31</v>
      </c>
      <c r="O179" s="3" t="s">
        <v>635</v>
      </c>
      <c r="P179" s="3" t="s">
        <v>13</v>
      </c>
      <c r="Q179" s="3"/>
      <c r="R179" s="3"/>
      <c r="S179" s="3" t="s">
        <v>43</v>
      </c>
      <c r="T179" s="3"/>
      <c r="U179" s="3"/>
      <c r="V179" s="3" t="s">
        <v>397</v>
      </c>
      <c r="W179" s="3"/>
      <c r="X179" s="3" t="s">
        <v>53</v>
      </c>
      <c r="Y179" s="3"/>
      <c r="Z179" s="280"/>
    </row>
    <row r="180" spans="3:26" x14ac:dyDescent="0.15">
      <c r="C180" s="285"/>
      <c r="D180" s="283">
        <v>177</v>
      </c>
      <c r="E180" s="3">
        <v>159</v>
      </c>
      <c r="F180" s="3">
        <v>5</v>
      </c>
      <c r="G180" s="3">
        <v>28</v>
      </c>
      <c r="H180" s="3" t="s">
        <v>1663</v>
      </c>
      <c r="I180" s="3" t="s">
        <v>140</v>
      </c>
      <c r="J180" s="3" t="s">
        <v>260</v>
      </c>
      <c r="K180" s="15" t="s">
        <v>612</v>
      </c>
      <c r="L180" s="3" t="s">
        <v>636</v>
      </c>
      <c r="M180" s="3"/>
      <c r="N180" s="3" t="s">
        <v>31</v>
      </c>
      <c r="O180" s="3"/>
      <c r="P180" s="3" t="s">
        <v>13</v>
      </c>
      <c r="Q180" s="3"/>
      <c r="R180" s="3"/>
      <c r="S180" s="3" t="s">
        <v>43</v>
      </c>
      <c r="T180" s="3"/>
      <c r="U180" s="3" t="s">
        <v>308</v>
      </c>
      <c r="V180" s="3" t="s">
        <v>16</v>
      </c>
      <c r="W180" s="3" t="s">
        <v>637</v>
      </c>
      <c r="X180" s="3" t="s">
        <v>53</v>
      </c>
      <c r="Y180" s="3"/>
      <c r="Z180" s="280"/>
    </row>
    <row r="181" spans="3:26" x14ac:dyDescent="0.15">
      <c r="C181" s="285"/>
      <c r="D181" s="283">
        <v>178</v>
      </c>
      <c r="E181" s="3">
        <v>160</v>
      </c>
      <c r="F181" s="3">
        <v>5</v>
      </c>
      <c r="G181" s="3">
        <v>28</v>
      </c>
      <c r="H181" s="3" t="s">
        <v>1648</v>
      </c>
      <c r="I181" s="3" t="s">
        <v>137</v>
      </c>
      <c r="J181" s="3" t="s">
        <v>152</v>
      </c>
      <c r="K181" s="15"/>
      <c r="L181" s="3" t="s">
        <v>638</v>
      </c>
      <c r="M181" s="3"/>
      <c r="N181" s="3" t="s">
        <v>27</v>
      </c>
      <c r="O181" s="3"/>
      <c r="P181" s="3" t="s">
        <v>143</v>
      </c>
      <c r="Q181" s="3"/>
      <c r="R181" s="3" t="s">
        <v>624</v>
      </c>
      <c r="S181" s="3" t="s">
        <v>43</v>
      </c>
      <c r="T181" s="3"/>
      <c r="U181" s="3"/>
      <c r="V181" s="3" t="s">
        <v>50</v>
      </c>
      <c r="W181" s="3"/>
      <c r="X181" s="3" t="s">
        <v>53</v>
      </c>
      <c r="Y181" s="3"/>
      <c r="Z181" s="280"/>
    </row>
    <row r="182" spans="3:26" x14ac:dyDescent="0.15">
      <c r="C182" s="285"/>
      <c r="D182" s="283">
        <v>179</v>
      </c>
      <c r="E182" s="3">
        <v>161</v>
      </c>
      <c r="F182" s="3">
        <v>5</v>
      </c>
      <c r="G182" s="3">
        <v>28</v>
      </c>
      <c r="H182" s="3" t="s">
        <v>1642</v>
      </c>
      <c r="I182" s="3" t="s">
        <v>140</v>
      </c>
      <c r="J182" s="3" t="s">
        <v>260</v>
      </c>
      <c r="K182" s="15" t="s">
        <v>378</v>
      </c>
      <c r="L182" s="3" t="s">
        <v>639</v>
      </c>
      <c r="M182" s="3"/>
      <c r="N182" s="3" t="s">
        <v>16</v>
      </c>
      <c r="O182" s="3" t="s">
        <v>640</v>
      </c>
      <c r="P182" s="3"/>
      <c r="Q182" s="3" t="s">
        <v>40</v>
      </c>
      <c r="R182" s="3" t="s">
        <v>301</v>
      </c>
      <c r="S182" s="3" t="s">
        <v>43</v>
      </c>
      <c r="T182" s="3"/>
      <c r="U182" s="3" t="s">
        <v>308</v>
      </c>
      <c r="V182" s="3" t="s">
        <v>50</v>
      </c>
      <c r="W182" s="3"/>
      <c r="X182" s="3" t="s">
        <v>53</v>
      </c>
      <c r="Y182" s="3"/>
      <c r="Z182" s="280"/>
    </row>
    <row r="183" spans="3:26" x14ac:dyDescent="0.15">
      <c r="C183" s="285"/>
      <c r="D183" s="283">
        <v>180</v>
      </c>
      <c r="E183" s="3">
        <v>172</v>
      </c>
      <c r="F183" s="3">
        <v>5</v>
      </c>
      <c r="G183" s="3">
        <v>28</v>
      </c>
      <c r="H183" s="3" t="s">
        <v>1724</v>
      </c>
      <c r="I183" s="3" t="s">
        <v>138</v>
      </c>
      <c r="J183" s="3" t="s">
        <v>265</v>
      </c>
      <c r="K183" s="15"/>
      <c r="L183" s="3" t="s">
        <v>658</v>
      </c>
      <c r="M183" s="3"/>
      <c r="N183" s="3" t="s">
        <v>27</v>
      </c>
      <c r="O183" s="3"/>
      <c r="P183" s="3" t="s">
        <v>13</v>
      </c>
      <c r="Q183" s="3"/>
      <c r="R183" s="3"/>
      <c r="S183" s="3" t="s">
        <v>43</v>
      </c>
      <c r="T183" s="3"/>
      <c r="U183" s="3" t="s">
        <v>308</v>
      </c>
      <c r="V183" s="3" t="s">
        <v>310</v>
      </c>
      <c r="W183" s="3"/>
      <c r="X183" s="3" t="s">
        <v>53</v>
      </c>
      <c r="Y183" s="3"/>
      <c r="Z183" s="280"/>
    </row>
    <row r="184" spans="3:26" x14ac:dyDescent="0.15">
      <c r="C184" s="285"/>
      <c r="D184" s="283">
        <v>181</v>
      </c>
      <c r="E184" s="3">
        <v>162</v>
      </c>
      <c r="F184" s="3">
        <v>5</v>
      </c>
      <c r="G184" s="3">
        <v>28</v>
      </c>
      <c r="H184" s="3" t="s">
        <v>1691</v>
      </c>
      <c r="I184" s="3" t="s">
        <v>140</v>
      </c>
      <c r="J184" s="3" t="s">
        <v>260</v>
      </c>
      <c r="K184" s="15" t="s">
        <v>469</v>
      </c>
      <c r="L184" s="3" t="s">
        <v>641</v>
      </c>
      <c r="M184" s="3"/>
      <c r="N184" s="3" t="s">
        <v>23</v>
      </c>
      <c r="O184" s="3" t="s">
        <v>642</v>
      </c>
      <c r="P184" s="3" t="s">
        <v>13</v>
      </c>
      <c r="Q184" s="3"/>
      <c r="R184" s="3"/>
      <c r="S184" s="3" t="s">
        <v>43</v>
      </c>
      <c r="T184" s="3"/>
      <c r="U184" s="3" t="s">
        <v>308</v>
      </c>
      <c r="V184" s="3" t="s">
        <v>50</v>
      </c>
      <c r="W184" s="3"/>
      <c r="X184" s="3" t="s">
        <v>53</v>
      </c>
      <c r="Y184" s="3"/>
      <c r="Z184" s="280"/>
    </row>
    <row r="185" spans="3:26" x14ac:dyDescent="0.15">
      <c r="C185" s="285"/>
      <c r="D185" s="283">
        <v>182</v>
      </c>
      <c r="E185" s="3">
        <v>163</v>
      </c>
      <c r="F185" s="3">
        <v>5</v>
      </c>
      <c r="G185" s="3">
        <v>29</v>
      </c>
      <c r="H185" s="3" t="s">
        <v>1733</v>
      </c>
      <c r="I185" s="3" t="s">
        <v>140</v>
      </c>
      <c r="J185" s="3" t="s">
        <v>260</v>
      </c>
      <c r="K185" s="15" t="s">
        <v>378</v>
      </c>
      <c r="L185" s="3" t="s">
        <v>643</v>
      </c>
      <c r="M185" s="3"/>
      <c r="N185" s="3" t="s">
        <v>31</v>
      </c>
      <c r="O185" s="3" t="s">
        <v>631</v>
      </c>
      <c r="P185" s="3" t="s">
        <v>13</v>
      </c>
      <c r="Q185" s="3"/>
      <c r="R185" s="3"/>
      <c r="S185" s="3" t="s">
        <v>43</v>
      </c>
      <c r="T185" s="3"/>
      <c r="U185" s="3"/>
      <c r="V185" s="3" t="s">
        <v>50</v>
      </c>
      <c r="W185" s="3"/>
      <c r="X185" s="3" t="s">
        <v>53</v>
      </c>
      <c r="Y185" s="3"/>
      <c r="Z185" s="280"/>
    </row>
    <row r="186" spans="3:26" x14ac:dyDescent="0.15">
      <c r="C186" s="285"/>
      <c r="D186" s="283">
        <v>183</v>
      </c>
      <c r="E186" s="3">
        <v>173</v>
      </c>
      <c r="F186" s="3">
        <v>5</v>
      </c>
      <c r="G186" s="3">
        <v>29</v>
      </c>
      <c r="H186" s="3" t="s">
        <v>1676</v>
      </c>
      <c r="I186" s="3" t="s">
        <v>138</v>
      </c>
      <c r="J186" s="3" t="s">
        <v>265</v>
      </c>
      <c r="K186" s="15"/>
      <c r="L186" s="3" t="s">
        <v>654</v>
      </c>
      <c r="M186" s="3"/>
      <c r="N186" s="3" t="s">
        <v>144</v>
      </c>
      <c r="O186" s="3"/>
      <c r="P186" s="3" t="s">
        <v>13</v>
      </c>
      <c r="Q186" s="3"/>
      <c r="R186" s="3"/>
      <c r="S186" s="3" t="s">
        <v>43</v>
      </c>
      <c r="T186" s="3"/>
      <c r="U186" s="3" t="s">
        <v>308</v>
      </c>
      <c r="V186" s="3" t="s">
        <v>310</v>
      </c>
      <c r="W186" s="3"/>
      <c r="X186" s="3" t="s">
        <v>53</v>
      </c>
      <c r="Y186" s="3"/>
      <c r="Z186" s="280"/>
    </row>
    <row r="187" spans="3:26" x14ac:dyDescent="0.15">
      <c r="C187" s="285"/>
      <c r="D187" s="283">
        <v>184</v>
      </c>
      <c r="E187" s="3">
        <v>174</v>
      </c>
      <c r="F187" s="3">
        <v>5</v>
      </c>
      <c r="G187" s="3">
        <v>29</v>
      </c>
      <c r="H187" s="3" t="s">
        <v>1738</v>
      </c>
      <c r="I187" s="3" t="s">
        <v>138</v>
      </c>
      <c r="J187" s="3" t="s">
        <v>70</v>
      </c>
      <c r="K187" s="15" t="s">
        <v>380</v>
      </c>
      <c r="L187" s="3" t="s">
        <v>662</v>
      </c>
      <c r="M187" s="3"/>
      <c r="N187" s="3" t="s">
        <v>28</v>
      </c>
      <c r="O187" s="3" t="s">
        <v>1739</v>
      </c>
      <c r="P187" s="3" t="s">
        <v>13</v>
      </c>
      <c r="Q187" s="3"/>
      <c r="R187" s="3"/>
      <c r="S187" s="3" t="s">
        <v>44</v>
      </c>
      <c r="T187" s="3"/>
      <c r="U187" s="3"/>
      <c r="V187" s="3" t="s">
        <v>50</v>
      </c>
      <c r="W187" s="3" t="s">
        <v>663</v>
      </c>
      <c r="X187" s="3" t="s">
        <v>157</v>
      </c>
      <c r="Y187" s="3" t="s">
        <v>666</v>
      </c>
      <c r="Z187" s="280"/>
    </row>
    <row r="188" spans="3:26" x14ac:dyDescent="0.15">
      <c r="C188" s="285"/>
      <c r="D188" s="283">
        <v>185</v>
      </c>
      <c r="E188" s="3">
        <v>175</v>
      </c>
      <c r="F188" s="3">
        <v>5</v>
      </c>
      <c r="G188" s="3">
        <v>29</v>
      </c>
      <c r="H188" s="3" t="s">
        <v>1740</v>
      </c>
      <c r="I188" s="3" t="s">
        <v>137</v>
      </c>
      <c r="J188" s="3" t="s">
        <v>655</v>
      </c>
      <c r="K188" s="15"/>
      <c r="L188" s="3" t="s">
        <v>659</v>
      </c>
      <c r="M188" s="3"/>
      <c r="N188" s="3" t="s">
        <v>16</v>
      </c>
      <c r="O188" s="3" t="s">
        <v>660</v>
      </c>
      <c r="P188" s="3" t="s">
        <v>13</v>
      </c>
      <c r="Q188" s="3"/>
      <c r="R188" s="3"/>
      <c r="S188" s="3" t="s">
        <v>43</v>
      </c>
      <c r="T188" s="3"/>
      <c r="U188" s="3"/>
      <c r="V188" s="3" t="s">
        <v>16</v>
      </c>
      <c r="W188" s="3" t="s">
        <v>661</v>
      </c>
      <c r="X188" s="3" t="s">
        <v>53</v>
      </c>
      <c r="Y188" s="3"/>
      <c r="Z188" s="280"/>
    </row>
    <row r="189" spans="3:26" x14ac:dyDescent="0.15">
      <c r="C189" s="285"/>
      <c r="D189" s="283">
        <v>186</v>
      </c>
      <c r="E189" s="3">
        <v>266</v>
      </c>
      <c r="F189" s="3">
        <v>5</v>
      </c>
      <c r="G189" s="3">
        <v>29</v>
      </c>
      <c r="H189" s="3" t="s">
        <v>1735</v>
      </c>
      <c r="I189" s="3" t="s">
        <v>136</v>
      </c>
      <c r="J189" s="3" t="s">
        <v>153</v>
      </c>
      <c r="K189" s="15"/>
      <c r="L189" s="3" t="s">
        <v>817</v>
      </c>
      <c r="M189" s="3"/>
      <c r="N189" s="3" t="s">
        <v>28</v>
      </c>
      <c r="O189" s="3" t="s">
        <v>818</v>
      </c>
      <c r="P189" s="3" t="s">
        <v>143</v>
      </c>
      <c r="Q189" s="3"/>
      <c r="R189" s="3"/>
      <c r="S189" s="3" t="s">
        <v>43</v>
      </c>
      <c r="T189" s="3"/>
      <c r="U189" s="3"/>
      <c r="V189" s="3" t="s">
        <v>16</v>
      </c>
      <c r="W189" s="3" t="s">
        <v>819</v>
      </c>
      <c r="X189" s="3" t="s">
        <v>53</v>
      </c>
      <c r="Y189" s="3"/>
      <c r="Z189" s="280"/>
    </row>
    <row r="190" spans="3:26" x14ac:dyDescent="0.15">
      <c r="C190" s="285"/>
      <c r="D190" s="283">
        <v>187</v>
      </c>
      <c r="E190" s="3">
        <v>176</v>
      </c>
      <c r="F190" s="3">
        <v>5</v>
      </c>
      <c r="G190" s="3">
        <v>29</v>
      </c>
      <c r="H190" s="3" t="s">
        <v>1741</v>
      </c>
      <c r="I190" s="3" t="s">
        <v>138</v>
      </c>
      <c r="J190" s="3" t="s">
        <v>70</v>
      </c>
      <c r="K190" s="15" t="s">
        <v>97</v>
      </c>
      <c r="L190" s="3" t="s">
        <v>672</v>
      </c>
      <c r="M190" s="3"/>
      <c r="N190" s="3" t="s">
        <v>31</v>
      </c>
      <c r="O190" s="3" t="s">
        <v>664</v>
      </c>
      <c r="P190" s="3" t="s">
        <v>13</v>
      </c>
      <c r="Q190" s="3"/>
      <c r="R190" s="3"/>
      <c r="S190" s="3" t="s">
        <v>43</v>
      </c>
      <c r="T190" s="3"/>
      <c r="U190" s="3"/>
      <c r="V190" s="3" t="s">
        <v>50</v>
      </c>
      <c r="W190" s="3" t="s">
        <v>310</v>
      </c>
      <c r="X190" s="3" t="s">
        <v>53</v>
      </c>
      <c r="Y190" s="3"/>
      <c r="Z190" s="280"/>
    </row>
    <row r="191" spans="3:26" x14ac:dyDescent="0.15">
      <c r="C191" s="285"/>
      <c r="D191" s="283">
        <v>188</v>
      </c>
      <c r="E191" s="3">
        <v>167</v>
      </c>
      <c r="F191" s="3">
        <v>5</v>
      </c>
      <c r="G191" s="3">
        <v>29</v>
      </c>
      <c r="H191" s="3" t="s">
        <v>1736</v>
      </c>
      <c r="I191" s="3" t="s">
        <v>137</v>
      </c>
      <c r="J191" s="3" t="s">
        <v>368</v>
      </c>
      <c r="K191" s="15"/>
      <c r="L191" s="3" t="s">
        <v>651</v>
      </c>
      <c r="M191" s="3"/>
      <c r="N191" s="3" t="s">
        <v>31</v>
      </c>
      <c r="O191" s="3"/>
      <c r="P191" s="3" t="s">
        <v>13</v>
      </c>
      <c r="Q191" s="3"/>
      <c r="R191" s="3"/>
      <c r="S191" s="3" t="s">
        <v>43</v>
      </c>
      <c r="T191" s="3"/>
      <c r="U191" s="3" t="s">
        <v>308</v>
      </c>
      <c r="V191" s="3" t="s">
        <v>50</v>
      </c>
      <c r="W191" s="3" t="s">
        <v>310</v>
      </c>
      <c r="X191" s="3" t="s">
        <v>53</v>
      </c>
      <c r="Y191" s="3"/>
      <c r="Z191" s="280"/>
    </row>
    <row r="192" spans="3:26" x14ac:dyDescent="0.15">
      <c r="C192" s="285"/>
      <c r="D192" s="283">
        <v>189</v>
      </c>
      <c r="E192" s="3">
        <v>164</v>
      </c>
      <c r="F192" s="3">
        <v>5</v>
      </c>
      <c r="G192" s="3">
        <v>30</v>
      </c>
      <c r="H192" s="3" t="s">
        <v>1734</v>
      </c>
      <c r="I192" s="3" t="s">
        <v>140</v>
      </c>
      <c r="J192" s="3" t="s">
        <v>260</v>
      </c>
      <c r="K192" s="15" t="s">
        <v>644</v>
      </c>
      <c r="L192" s="3" t="s">
        <v>645</v>
      </c>
      <c r="M192" s="3"/>
      <c r="N192" s="3" t="s">
        <v>31</v>
      </c>
      <c r="O192" s="3" t="s">
        <v>646</v>
      </c>
      <c r="P192" s="3" t="s">
        <v>13</v>
      </c>
      <c r="Q192" s="3"/>
      <c r="R192" s="3"/>
      <c r="S192" s="3" t="s">
        <v>43</v>
      </c>
      <c r="T192" s="3"/>
      <c r="U192" s="3" t="s">
        <v>308</v>
      </c>
      <c r="V192" s="3" t="s">
        <v>50</v>
      </c>
      <c r="W192" s="3" t="s">
        <v>647</v>
      </c>
      <c r="X192" s="3" t="s">
        <v>53</v>
      </c>
      <c r="Y192" s="3"/>
      <c r="Z192" s="280"/>
    </row>
    <row r="193" spans="3:26" x14ac:dyDescent="0.15">
      <c r="C193" s="285"/>
      <c r="D193" s="283">
        <v>190</v>
      </c>
      <c r="E193" s="3">
        <v>178</v>
      </c>
      <c r="F193" s="3">
        <v>5</v>
      </c>
      <c r="G193" s="3">
        <v>30</v>
      </c>
      <c r="H193" s="3" t="s">
        <v>1742</v>
      </c>
      <c r="I193" s="3" t="s">
        <v>138</v>
      </c>
      <c r="J193" s="3" t="s">
        <v>265</v>
      </c>
      <c r="K193" s="15"/>
      <c r="L193" s="3" t="s">
        <v>667</v>
      </c>
      <c r="M193" s="3"/>
      <c r="N193" s="3" t="s">
        <v>144</v>
      </c>
      <c r="O193" s="3" t="s">
        <v>668</v>
      </c>
      <c r="P193" s="3" t="s">
        <v>13</v>
      </c>
      <c r="Q193" s="3"/>
      <c r="R193" s="3"/>
      <c r="S193" s="3" t="s">
        <v>43</v>
      </c>
      <c r="T193" s="3"/>
      <c r="U193" s="3"/>
      <c r="V193" s="3" t="s">
        <v>310</v>
      </c>
      <c r="W193" s="3" t="s">
        <v>669</v>
      </c>
      <c r="X193" s="3" t="s">
        <v>53</v>
      </c>
      <c r="Y193" s="3"/>
      <c r="Z193" s="280"/>
    </row>
    <row r="194" spans="3:26" x14ac:dyDescent="0.15">
      <c r="C194" s="285"/>
      <c r="D194" s="283">
        <v>191</v>
      </c>
      <c r="E194" s="3">
        <v>166</v>
      </c>
      <c r="F194" s="3">
        <v>5</v>
      </c>
      <c r="G194" s="3">
        <v>30</v>
      </c>
      <c r="H194" s="3" t="s">
        <v>1652</v>
      </c>
      <c r="I194" s="3" t="s">
        <v>140</v>
      </c>
      <c r="J194" s="3" t="s">
        <v>260</v>
      </c>
      <c r="K194" s="15" t="s">
        <v>378</v>
      </c>
      <c r="L194" s="3" t="s">
        <v>650</v>
      </c>
      <c r="M194" s="3"/>
      <c r="N194" s="3" t="s">
        <v>25</v>
      </c>
      <c r="O194" s="3"/>
      <c r="P194" s="3" t="s">
        <v>13</v>
      </c>
      <c r="Q194" s="3"/>
      <c r="R194" s="3"/>
      <c r="S194" s="3" t="s">
        <v>43</v>
      </c>
      <c r="T194" s="3"/>
      <c r="U194" s="3"/>
      <c r="V194" s="3" t="s">
        <v>16</v>
      </c>
      <c r="W194" s="3" t="s">
        <v>549</v>
      </c>
      <c r="X194" s="3" t="s">
        <v>53</v>
      </c>
      <c r="Y194" s="3"/>
      <c r="Z194" s="280"/>
    </row>
    <row r="195" spans="3:26" x14ac:dyDescent="0.15">
      <c r="C195" s="285"/>
      <c r="D195" s="283">
        <v>192</v>
      </c>
      <c r="E195" s="3">
        <v>179</v>
      </c>
      <c r="F195" s="3">
        <v>5</v>
      </c>
      <c r="G195" s="3">
        <v>30</v>
      </c>
      <c r="H195" s="3" t="s">
        <v>1743</v>
      </c>
      <c r="I195" s="3" t="s">
        <v>138</v>
      </c>
      <c r="J195" s="3" t="s">
        <v>274</v>
      </c>
      <c r="K195" s="15" t="s">
        <v>380</v>
      </c>
      <c r="L195" s="3" t="s">
        <v>526</v>
      </c>
      <c r="M195" s="3"/>
      <c r="N195" s="3" t="s">
        <v>31</v>
      </c>
      <c r="O195" s="3" t="s">
        <v>671</v>
      </c>
      <c r="P195" s="3" t="s">
        <v>13</v>
      </c>
      <c r="Q195" s="3" t="s">
        <v>34</v>
      </c>
      <c r="R195" s="3" t="s">
        <v>273</v>
      </c>
      <c r="S195" s="3" t="s">
        <v>43</v>
      </c>
      <c r="T195" s="3"/>
      <c r="U195" s="3"/>
      <c r="V195" s="3" t="s">
        <v>50</v>
      </c>
      <c r="W195" s="3" t="s">
        <v>670</v>
      </c>
      <c r="X195" s="3" t="s">
        <v>53</v>
      </c>
      <c r="Y195" s="3"/>
      <c r="Z195" s="280"/>
    </row>
    <row r="196" spans="3:26" x14ac:dyDescent="0.15">
      <c r="C196" s="285"/>
      <c r="D196" s="283">
        <v>193</v>
      </c>
      <c r="E196" s="3">
        <v>188</v>
      </c>
      <c r="F196" s="3">
        <v>5</v>
      </c>
      <c r="G196" s="3">
        <v>30</v>
      </c>
      <c r="H196" s="3" t="s">
        <v>1745</v>
      </c>
      <c r="I196" s="3" t="s">
        <v>139</v>
      </c>
      <c r="J196" s="3" t="s">
        <v>277</v>
      </c>
      <c r="K196" s="15"/>
      <c r="L196" s="3" t="s">
        <v>688</v>
      </c>
      <c r="M196" s="3"/>
      <c r="N196" s="3" t="s">
        <v>144</v>
      </c>
      <c r="O196" s="3"/>
      <c r="P196" s="3" t="s">
        <v>13</v>
      </c>
      <c r="Q196" s="3"/>
      <c r="R196" s="3"/>
      <c r="S196" s="3" t="s">
        <v>43</v>
      </c>
      <c r="T196" s="3"/>
      <c r="U196" s="3"/>
      <c r="V196" s="3" t="s">
        <v>50</v>
      </c>
      <c r="W196" s="3"/>
      <c r="X196" s="3" t="s">
        <v>53</v>
      </c>
      <c r="Y196" s="3"/>
      <c r="Z196" s="280"/>
    </row>
    <row r="197" spans="3:26" x14ac:dyDescent="0.15">
      <c r="C197" s="285"/>
      <c r="D197" s="283">
        <v>194</v>
      </c>
      <c r="E197" s="3">
        <v>183</v>
      </c>
      <c r="F197" s="3">
        <v>5</v>
      </c>
      <c r="G197" s="3">
        <v>30</v>
      </c>
      <c r="H197" s="3" t="s">
        <v>1676</v>
      </c>
      <c r="I197" s="3" t="s">
        <v>140</v>
      </c>
      <c r="J197" s="3" t="s">
        <v>68</v>
      </c>
      <c r="K197" s="15"/>
      <c r="L197" s="3" t="s">
        <v>682</v>
      </c>
      <c r="M197" s="3"/>
      <c r="N197" s="3" t="s">
        <v>31</v>
      </c>
      <c r="O197" s="3"/>
      <c r="P197" s="3" t="s">
        <v>13</v>
      </c>
      <c r="Q197" s="3"/>
      <c r="R197" s="3"/>
      <c r="S197" s="3" t="s">
        <v>43</v>
      </c>
      <c r="T197" s="3"/>
      <c r="U197" s="3"/>
      <c r="V197" s="3" t="s">
        <v>50</v>
      </c>
      <c r="W197" s="3"/>
      <c r="X197" s="3" t="s">
        <v>53</v>
      </c>
      <c r="Y197" s="3"/>
      <c r="Z197" s="280"/>
    </row>
    <row r="198" spans="3:26" x14ac:dyDescent="0.15">
      <c r="C198" s="285"/>
      <c r="D198" s="283">
        <v>195</v>
      </c>
      <c r="E198" s="3">
        <v>185</v>
      </c>
      <c r="F198" s="3">
        <v>5</v>
      </c>
      <c r="G198" s="3">
        <v>30</v>
      </c>
      <c r="H198" s="3" t="s">
        <v>1642</v>
      </c>
      <c r="I198" s="3" t="s">
        <v>137</v>
      </c>
      <c r="J198" s="3" t="s">
        <v>463</v>
      </c>
      <c r="K198" s="15"/>
      <c r="L198" s="3" t="s">
        <v>687</v>
      </c>
      <c r="M198" s="3"/>
      <c r="N198" s="3" t="s">
        <v>31</v>
      </c>
      <c r="O198" s="3" t="s">
        <v>392</v>
      </c>
      <c r="P198" s="3" t="s">
        <v>13</v>
      </c>
      <c r="Q198" s="3"/>
      <c r="R198" s="3"/>
      <c r="S198" s="3" t="s">
        <v>43</v>
      </c>
      <c r="T198" s="3"/>
      <c r="U198" s="3"/>
      <c r="V198" s="3" t="s">
        <v>50</v>
      </c>
      <c r="W198" s="3"/>
      <c r="X198" s="3" t="s">
        <v>53</v>
      </c>
      <c r="Y198" s="3"/>
      <c r="Z198" s="280"/>
    </row>
    <row r="199" spans="3:26" x14ac:dyDescent="0.15">
      <c r="C199" s="285"/>
      <c r="D199" s="283">
        <v>196</v>
      </c>
      <c r="E199" s="3">
        <v>267</v>
      </c>
      <c r="F199" s="3">
        <v>5</v>
      </c>
      <c r="G199" s="3">
        <v>30</v>
      </c>
      <c r="H199" s="3" t="s">
        <v>1730</v>
      </c>
      <c r="I199" s="3" t="s">
        <v>140</v>
      </c>
      <c r="J199" s="3" t="s">
        <v>260</v>
      </c>
      <c r="K199" s="15" t="s">
        <v>469</v>
      </c>
      <c r="L199" s="3" t="s">
        <v>724</v>
      </c>
      <c r="M199" s="3"/>
      <c r="N199" s="3" t="s">
        <v>27</v>
      </c>
      <c r="O199" s="3"/>
      <c r="P199" s="3" t="s">
        <v>13</v>
      </c>
      <c r="Q199" s="3"/>
      <c r="R199" s="3"/>
      <c r="S199" s="3" t="s">
        <v>43</v>
      </c>
      <c r="T199" s="3"/>
      <c r="U199" s="3" t="s">
        <v>308</v>
      </c>
      <c r="V199" s="3" t="s">
        <v>16</v>
      </c>
      <c r="W199" s="3" t="s">
        <v>625</v>
      </c>
      <c r="X199" s="3" t="s">
        <v>53</v>
      </c>
      <c r="Y199" s="3"/>
      <c r="Z199" s="280"/>
    </row>
    <row r="200" spans="3:26" x14ac:dyDescent="0.15">
      <c r="C200" s="285"/>
      <c r="D200" s="283">
        <v>197</v>
      </c>
      <c r="E200" s="3">
        <v>181</v>
      </c>
      <c r="F200" s="3">
        <v>5</v>
      </c>
      <c r="G200" s="3">
        <v>30</v>
      </c>
      <c r="H200" s="3" t="s">
        <v>143</v>
      </c>
      <c r="I200" s="3" t="s">
        <v>136</v>
      </c>
      <c r="J200" s="3" t="s">
        <v>151</v>
      </c>
      <c r="K200" s="15"/>
      <c r="L200" s="3" t="s">
        <v>679</v>
      </c>
      <c r="M200" s="3"/>
      <c r="N200" s="3" t="s">
        <v>31</v>
      </c>
      <c r="O200" s="3"/>
      <c r="P200" s="3" t="s">
        <v>13</v>
      </c>
      <c r="Q200" s="3"/>
      <c r="R200" s="3"/>
      <c r="S200" s="3" t="s">
        <v>43</v>
      </c>
      <c r="T200" s="3"/>
      <c r="U200" s="3" t="s">
        <v>514</v>
      </c>
      <c r="V200" s="3" t="s">
        <v>50</v>
      </c>
      <c r="W200" s="3" t="s">
        <v>680</v>
      </c>
      <c r="X200" s="3" t="s">
        <v>53</v>
      </c>
      <c r="Y200" s="3"/>
      <c r="Z200" s="280"/>
    </row>
    <row r="201" spans="3:26" x14ac:dyDescent="0.15">
      <c r="C201" s="285"/>
      <c r="D201" s="283">
        <v>198</v>
      </c>
      <c r="E201" s="3">
        <v>177</v>
      </c>
      <c r="F201" s="3">
        <v>5</v>
      </c>
      <c r="G201" s="3">
        <v>30</v>
      </c>
      <c r="H201" s="3" t="s">
        <v>257</v>
      </c>
      <c r="I201" s="3" t="s">
        <v>138</v>
      </c>
      <c r="J201" s="3" t="s">
        <v>70</v>
      </c>
      <c r="K201" s="15" t="s">
        <v>380</v>
      </c>
      <c r="L201" s="3" t="s">
        <v>662</v>
      </c>
      <c r="M201" s="3"/>
      <c r="N201" s="3" t="s">
        <v>25</v>
      </c>
      <c r="O201" s="3"/>
      <c r="P201" s="3" t="s">
        <v>143</v>
      </c>
      <c r="Q201" s="3"/>
      <c r="R201" s="3"/>
      <c r="S201" s="3"/>
      <c r="T201" s="3" t="s">
        <v>49</v>
      </c>
      <c r="U201" s="3" t="s">
        <v>1705</v>
      </c>
      <c r="V201" s="3" t="s">
        <v>50</v>
      </c>
      <c r="W201" s="3" t="s">
        <v>663</v>
      </c>
      <c r="X201" s="3" t="s">
        <v>157</v>
      </c>
      <c r="Y201" s="3" t="s">
        <v>665</v>
      </c>
      <c r="Z201" s="280"/>
    </row>
    <row r="202" spans="3:26" x14ac:dyDescent="0.15">
      <c r="C202" s="285"/>
      <c r="D202" s="283">
        <v>199</v>
      </c>
      <c r="E202" s="3">
        <v>189</v>
      </c>
      <c r="F202" s="3">
        <v>5</v>
      </c>
      <c r="G202" s="3">
        <v>31</v>
      </c>
      <c r="H202" s="3" t="s">
        <v>1686</v>
      </c>
      <c r="I202" s="3" t="s">
        <v>138</v>
      </c>
      <c r="J202" s="3" t="s">
        <v>265</v>
      </c>
      <c r="K202" s="15"/>
      <c r="L202" s="3" t="s">
        <v>689</v>
      </c>
      <c r="M202" s="3"/>
      <c r="N202" s="3" t="s">
        <v>28</v>
      </c>
      <c r="O202" s="3"/>
      <c r="P202" s="3" t="s">
        <v>143</v>
      </c>
      <c r="Q202" s="3"/>
      <c r="R202" s="3"/>
      <c r="S202" s="3"/>
      <c r="T202" s="3" t="s">
        <v>47</v>
      </c>
      <c r="U202" s="3" t="s">
        <v>690</v>
      </c>
      <c r="V202" s="3" t="s">
        <v>51</v>
      </c>
      <c r="W202" s="3"/>
      <c r="X202" s="3" t="s">
        <v>157</v>
      </c>
      <c r="Y202" s="3" t="s">
        <v>691</v>
      </c>
      <c r="Z202" s="280"/>
    </row>
    <row r="203" spans="3:26" x14ac:dyDescent="0.15">
      <c r="C203" s="285"/>
      <c r="D203" s="283">
        <v>200</v>
      </c>
      <c r="E203" s="3">
        <v>190</v>
      </c>
      <c r="F203" s="3">
        <v>5</v>
      </c>
      <c r="G203" s="3">
        <v>31</v>
      </c>
      <c r="H203" s="3" t="s">
        <v>1674</v>
      </c>
      <c r="I203" s="3" t="s">
        <v>138</v>
      </c>
      <c r="J203" s="3" t="s">
        <v>265</v>
      </c>
      <c r="K203" s="15"/>
      <c r="L203" s="3" t="s">
        <v>715</v>
      </c>
      <c r="M203" s="3"/>
      <c r="N203" s="3" t="s">
        <v>16</v>
      </c>
      <c r="O203" s="3" t="s">
        <v>340</v>
      </c>
      <c r="P203" s="3" t="s">
        <v>13</v>
      </c>
      <c r="Q203" s="3"/>
      <c r="R203" s="3"/>
      <c r="S203" s="3" t="s">
        <v>43</v>
      </c>
      <c r="T203" s="3"/>
      <c r="U203" s="3"/>
      <c r="V203" s="3" t="s">
        <v>310</v>
      </c>
      <c r="W203" s="3"/>
      <c r="X203" s="3" t="s">
        <v>157</v>
      </c>
      <c r="Y203" s="3" t="s">
        <v>691</v>
      </c>
      <c r="Z203" s="280"/>
    </row>
    <row r="204" spans="3:26" x14ac:dyDescent="0.15">
      <c r="C204" s="285"/>
      <c r="D204" s="283">
        <v>201</v>
      </c>
      <c r="E204" s="3">
        <v>191</v>
      </c>
      <c r="F204" s="3">
        <v>5</v>
      </c>
      <c r="G204" s="3">
        <v>31</v>
      </c>
      <c r="H204" s="3" t="s">
        <v>1746</v>
      </c>
      <c r="I204" s="3" t="s">
        <v>142</v>
      </c>
      <c r="J204" s="3" t="s">
        <v>299</v>
      </c>
      <c r="K204" s="15" t="s">
        <v>284</v>
      </c>
      <c r="L204" s="3" t="s">
        <v>696</v>
      </c>
      <c r="M204" s="3"/>
      <c r="N204" s="3" t="s">
        <v>27</v>
      </c>
      <c r="O204" s="3"/>
      <c r="P204" s="3" t="s">
        <v>13</v>
      </c>
      <c r="Q204" s="3"/>
      <c r="R204" s="3"/>
      <c r="S204" s="3" t="s">
        <v>43</v>
      </c>
      <c r="T204" s="3"/>
      <c r="U204" s="3" t="s">
        <v>308</v>
      </c>
      <c r="V204" s="3" t="s">
        <v>50</v>
      </c>
      <c r="W204" s="3"/>
      <c r="X204" s="3" t="s">
        <v>53</v>
      </c>
      <c r="Y204" s="3"/>
      <c r="Z204" s="280"/>
    </row>
    <row r="205" spans="3:26" x14ac:dyDescent="0.15">
      <c r="C205" s="285"/>
      <c r="D205" s="283">
        <v>202</v>
      </c>
      <c r="E205" s="3">
        <v>195</v>
      </c>
      <c r="F205" s="3">
        <v>5</v>
      </c>
      <c r="G205" s="3">
        <v>31</v>
      </c>
      <c r="H205" s="3" t="s">
        <v>1652</v>
      </c>
      <c r="I205" s="3" t="s">
        <v>137</v>
      </c>
      <c r="J205" s="3" t="s">
        <v>368</v>
      </c>
      <c r="K205" s="15"/>
      <c r="L205" s="3" t="s">
        <v>703</v>
      </c>
      <c r="M205" s="3"/>
      <c r="N205" s="3" t="s">
        <v>31</v>
      </c>
      <c r="O205" s="3"/>
      <c r="P205" s="3" t="s">
        <v>12</v>
      </c>
      <c r="Q205" s="3"/>
      <c r="R205" s="3"/>
      <c r="S205" s="3" t="s">
        <v>43</v>
      </c>
      <c r="T205" s="3"/>
      <c r="U205" s="3"/>
      <c r="V205" s="3" t="s">
        <v>50</v>
      </c>
      <c r="W205" s="3"/>
      <c r="X205" s="3" t="s">
        <v>53</v>
      </c>
      <c r="Y205" s="3"/>
      <c r="Z205" s="280"/>
    </row>
    <row r="206" spans="3:26" x14ac:dyDescent="0.15">
      <c r="C206" s="285"/>
      <c r="D206" s="283">
        <v>203</v>
      </c>
      <c r="E206" s="3">
        <v>268</v>
      </c>
      <c r="F206" s="3">
        <v>5</v>
      </c>
      <c r="G206" s="3">
        <v>31</v>
      </c>
      <c r="H206" s="3" t="s">
        <v>1766</v>
      </c>
      <c r="I206" s="3" t="s">
        <v>140</v>
      </c>
      <c r="J206" s="3" t="s">
        <v>68</v>
      </c>
      <c r="K206" s="15" t="s">
        <v>471</v>
      </c>
      <c r="L206" s="3" t="s">
        <v>820</v>
      </c>
      <c r="M206" s="3"/>
      <c r="N206" s="3" t="s">
        <v>28</v>
      </c>
      <c r="O206" s="3"/>
      <c r="P206" s="3" t="s">
        <v>12</v>
      </c>
      <c r="Q206" s="3"/>
      <c r="R206" s="3"/>
      <c r="S206" s="3"/>
      <c r="T206" s="3" t="s">
        <v>47</v>
      </c>
      <c r="U206" s="3" t="s">
        <v>693</v>
      </c>
      <c r="V206" s="3" t="s">
        <v>456</v>
      </c>
      <c r="W206" s="3"/>
      <c r="X206" s="3" t="s">
        <v>53</v>
      </c>
      <c r="Y206" s="3"/>
      <c r="Z206" s="280"/>
    </row>
    <row r="207" spans="3:26" x14ac:dyDescent="0.15">
      <c r="C207" s="285"/>
      <c r="D207" s="283">
        <v>204</v>
      </c>
      <c r="E207" s="3">
        <v>193</v>
      </c>
      <c r="F207" s="3">
        <v>5</v>
      </c>
      <c r="G207" s="3">
        <v>31</v>
      </c>
      <c r="H207" s="3" t="s">
        <v>1676</v>
      </c>
      <c r="I207" s="3" t="s">
        <v>138</v>
      </c>
      <c r="J207" s="3" t="s">
        <v>274</v>
      </c>
      <c r="K207" s="15" t="s">
        <v>376</v>
      </c>
      <c r="L207" s="3" t="s">
        <v>699</v>
      </c>
      <c r="M207" s="3"/>
      <c r="N207" s="3" t="s">
        <v>16</v>
      </c>
      <c r="O207" s="3" t="s">
        <v>700</v>
      </c>
      <c r="P207" s="3" t="s">
        <v>11</v>
      </c>
      <c r="Q207" s="3"/>
      <c r="R207" s="3"/>
      <c r="S207" s="3" t="s">
        <v>43</v>
      </c>
      <c r="T207" s="3"/>
      <c r="U207" s="3"/>
      <c r="V207" s="3" t="s">
        <v>50</v>
      </c>
      <c r="W207" s="3"/>
      <c r="X207" s="3" t="s">
        <v>53</v>
      </c>
      <c r="Y207" s="3"/>
      <c r="Z207" s="280"/>
    </row>
    <row r="208" spans="3:26" x14ac:dyDescent="0.15">
      <c r="C208" s="285"/>
      <c r="D208" s="283">
        <v>205</v>
      </c>
      <c r="E208" s="3">
        <v>194</v>
      </c>
      <c r="F208" s="3">
        <v>5</v>
      </c>
      <c r="G208" s="3">
        <v>31</v>
      </c>
      <c r="H208" s="3" t="s">
        <v>1679</v>
      </c>
      <c r="I208" s="3" t="s">
        <v>138</v>
      </c>
      <c r="J208" s="3" t="s">
        <v>274</v>
      </c>
      <c r="K208" s="15" t="s">
        <v>376</v>
      </c>
      <c r="L208" s="3" t="s">
        <v>701</v>
      </c>
      <c r="M208" s="3"/>
      <c r="N208" s="3" t="s">
        <v>27</v>
      </c>
      <c r="O208" s="3"/>
      <c r="P208" s="3" t="s">
        <v>13</v>
      </c>
      <c r="Q208" s="3"/>
      <c r="R208" s="3"/>
      <c r="S208" s="3" t="s">
        <v>43</v>
      </c>
      <c r="T208" s="3"/>
      <c r="U208" s="3" t="s">
        <v>702</v>
      </c>
      <c r="V208" s="3" t="s">
        <v>50</v>
      </c>
      <c r="W208" s="3"/>
      <c r="X208" s="3" t="s">
        <v>53</v>
      </c>
      <c r="Y208" s="3"/>
      <c r="Z208" s="280"/>
    </row>
    <row r="209" spans="3:26" x14ac:dyDescent="0.15">
      <c r="C209" s="285"/>
      <c r="D209" s="283">
        <v>206</v>
      </c>
      <c r="E209" s="3">
        <v>192</v>
      </c>
      <c r="F209" s="3">
        <v>5</v>
      </c>
      <c r="G209" s="3">
        <v>31</v>
      </c>
      <c r="H209" s="3" t="s">
        <v>1731</v>
      </c>
      <c r="I209" s="3" t="s">
        <v>140</v>
      </c>
      <c r="J209" s="3" t="s">
        <v>260</v>
      </c>
      <c r="K209" s="15" t="s">
        <v>644</v>
      </c>
      <c r="L209" s="3" t="s">
        <v>697</v>
      </c>
      <c r="M209" s="3"/>
      <c r="N209" s="3" t="s">
        <v>16</v>
      </c>
      <c r="O209" s="3" t="s">
        <v>698</v>
      </c>
      <c r="P209" s="3" t="s">
        <v>143</v>
      </c>
      <c r="Q209" s="3"/>
      <c r="R209" s="3"/>
      <c r="S209" s="3" t="s">
        <v>43</v>
      </c>
      <c r="T209" s="3"/>
      <c r="U209" s="3"/>
      <c r="V209" s="3" t="s">
        <v>50</v>
      </c>
      <c r="W209" s="3"/>
      <c r="X209" s="3" t="s">
        <v>53</v>
      </c>
      <c r="Y209" s="3"/>
      <c r="Z209" s="280"/>
    </row>
    <row r="210" spans="3:26" x14ac:dyDescent="0.15">
      <c r="C210" s="285"/>
      <c r="D210" s="283">
        <v>207</v>
      </c>
      <c r="E210" s="3">
        <v>196</v>
      </c>
      <c r="F210" s="3">
        <v>5</v>
      </c>
      <c r="G210" s="3">
        <v>31</v>
      </c>
      <c r="H210" s="3" t="s">
        <v>1707</v>
      </c>
      <c r="I210" s="3" t="s">
        <v>140</v>
      </c>
      <c r="J210" s="3" t="s">
        <v>260</v>
      </c>
      <c r="K210" s="15" t="s">
        <v>644</v>
      </c>
      <c r="L210" s="3" t="s">
        <v>704</v>
      </c>
      <c r="M210" s="3"/>
      <c r="N210" s="3" t="s">
        <v>31</v>
      </c>
      <c r="O210" s="3" t="s">
        <v>705</v>
      </c>
      <c r="P210" s="3" t="s">
        <v>12</v>
      </c>
      <c r="Q210" s="3"/>
      <c r="R210" s="3"/>
      <c r="S210" s="3" t="s">
        <v>43</v>
      </c>
      <c r="T210" s="3"/>
      <c r="U210" s="3" t="s">
        <v>514</v>
      </c>
      <c r="V210" s="3" t="s">
        <v>456</v>
      </c>
      <c r="W210" s="3"/>
      <c r="X210" s="3" t="s">
        <v>53</v>
      </c>
      <c r="Y210" s="3"/>
      <c r="Z210" s="280"/>
    </row>
    <row r="211" spans="3:26" x14ac:dyDescent="0.15">
      <c r="C211" s="285"/>
      <c r="D211" s="283">
        <v>208</v>
      </c>
      <c r="E211" s="3">
        <v>514</v>
      </c>
      <c r="F211" s="3">
        <v>5</v>
      </c>
      <c r="G211" s="3" t="s">
        <v>1215</v>
      </c>
      <c r="H211" s="3" t="s">
        <v>143</v>
      </c>
      <c r="I211" s="3" t="s">
        <v>137</v>
      </c>
      <c r="J211" s="3" t="s">
        <v>368</v>
      </c>
      <c r="K211" s="15"/>
      <c r="L211" s="3" t="s">
        <v>1216</v>
      </c>
      <c r="M211" s="3"/>
      <c r="N211" s="3" t="s">
        <v>25</v>
      </c>
      <c r="O211" s="3"/>
      <c r="P211" s="3" t="s">
        <v>143</v>
      </c>
      <c r="Q211" s="3"/>
      <c r="R211" s="3"/>
      <c r="S211" s="3"/>
      <c r="T211" s="3" t="s">
        <v>49</v>
      </c>
      <c r="U211" s="3" t="s">
        <v>1705</v>
      </c>
      <c r="V211" s="3" t="s">
        <v>310</v>
      </c>
      <c r="W211" s="3"/>
      <c r="X211" s="3" t="s">
        <v>53</v>
      </c>
      <c r="Y211" s="3"/>
      <c r="Z211" s="280"/>
    </row>
    <row r="212" spans="3:26" x14ac:dyDescent="0.15">
      <c r="C212" s="285"/>
      <c r="D212" s="283">
        <v>209</v>
      </c>
      <c r="E212" s="3">
        <v>200</v>
      </c>
      <c r="F212" s="3">
        <v>6</v>
      </c>
      <c r="G212" s="3">
        <v>1</v>
      </c>
      <c r="H212" s="3" t="s">
        <v>1748</v>
      </c>
      <c r="I212" s="3" t="s">
        <v>136</v>
      </c>
      <c r="J212" s="3" t="s">
        <v>153</v>
      </c>
      <c r="K212" s="15"/>
      <c r="L212" s="3" t="s">
        <v>710</v>
      </c>
      <c r="M212" s="3"/>
      <c r="N212" s="3" t="s">
        <v>31</v>
      </c>
      <c r="O212" s="3"/>
      <c r="P212" s="3" t="s">
        <v>13</v>
      </c>
      <c r="Q212" s="3"/>
      <c r="R212" s="3"/>
      <c r="S212" s="3" t="s">
        <v>43</v>
      </c>
      <c r="T212" s="3"/>
      <c r="U212" s="3" t="s">
        <v>514</v>
      </c>
      <c r="V212" s="3" t="s">
        <v>52</v>
      </c>
      <c r="W212" s="3"/>
      <c r="X212" s="3" t="s">
        <v>158</v>
      </c>
      <c r="Y212" s="3"/>
      <c r="Z212" s="280"/>
    </row>
    <row r="213" spans="3:26" x14ac:dyDescent="0.15">
      <c r="C213" s="285"/>
      <c r="D213" s="283">
        <v>210</v>
      </c>
      <c r="E213" s="3">
        <v>202</v>
      </c>
      <c r="F213" s="3">
        <v>6</v>
      </c>
      <c r="G213" s="3">
        <v>1</v>
      </c>
      <c r="H213" s="3" t="s">
        <v>1721</v>
      </c>
      <c r="I213" s="3" t="s">
        <v>137</v>
      </c>
      <c r="J213" s="3" t="s">
        <v>152</v>
      </c>
      <c r="K213" s="15"/>
      <c r="L213" s="3" t="s">
        <v>717</v>
      </c>
      <c r="M213" s="3"/>
      <c r="N213" s="3" t="s">
        <v>27</v>
      </c>
      <c r="O213" s="3"/>
      <c r="P213" s="3" t="s">
        <v>143</v>
      </c>
      <c r="Q213" s="3"/>
      <c r="R213" s="3" t="s">
        <v>624</v>
      </c>
      <c r="S213" s="3" t="s">
        <v>43</v>
      </c>
      <c r="T213" s="3"/>
      <c r="U213" s="3" t="s">
        <v>308</v>
      </c>
      <c r="V213" s="3" t="s">
        <v>50</v>
      </c>
      <c r="W213" s="3"/>
      <c r="X213" s="3" t="s">
        <v>53</v>
      </c>
      <c r="Y213" s="3"/>
      <c r="Z213" s="280"/>
    </row>
    <row r="214" spans="3:26" x14ac:dyDescent="0.15">
      <c r="C214" s="285"/>
      <c r="D214" s="283">
        <v>211</v>
      </c>
      <c r="E214" s="3">
        <v>201</v>
      </c>
      <c r="F214" s="3">
        <v>6</v>
      </c>
      <c r="G214" s="3">
        <v>1</v>
      </c>
      <c r="H214" s="3" t="s">
        <v>1689</v>
      </c>
      <c r="I214" s="3" t="s">
        <v>136</v>
      </c>
      <c r="J214" s="3" t="s">
        <v>153</v>
      </c>
      <c r="K214" s="15"/>
      <c r="L214" s="3" t="s">
        <v>711</v>
      </c>
      <c r="M214" s="3"/>
      <c r="N214" s="3" t="s">
        <v>27</v>
      </c>
      <c r="O214" s="3"/>
      <c r="P214" s="3" t="s">
        <v>143</v>
      </c>
      <c r="Q214" s="3"/>
      <c r="R214" s="3"/>
      <c r="S214" s="3" t="s">
        <v>43</v>
      </c>
      <c r="T214" s="3" t="s">
        <v>47</v>
      </c>
      <c r="U214" s="3"/>
      <c r="V214" s="3" t="s">
        <v>16</v>
      </c>
      <c r="W214" s="3" t="s">
        <v>680</v>
      </c>
      <c r="X214" s="3" t="s">
        <v>53</v>
      </c>
      <c r="Y214" s="3"/>
      <c r="Z214" s="280"/>
    </row>
    <row r="215" spans="3:26" x14ac:dyDescent="0.15">
      <c r="C215" s="285"/>
      <c r="D215" s="283">
        <v>212</v>
      </c>
      <c r="E215" s="3">
        <v>197</v>
      </c>
      <c r="F215" s="3">
        <v>6</v>
      </c>
      <c r="G215" s="3">
        <v>1</v>
      </c>
      <c r="H215" s="3" t="s">
        <v>1637</v>
      </c>
      <c r="I215" s="3" t="s">
        <v>141</v>
      </c>
      <c r="J215" s="3" t="s">
        <v>159</v>
      </c>
      <c r="K215" s="15" t="s">
        <v>520</v>
      </c>
      <c r="L215" s="3" t="s">
        <v>706</v>
      </c>
      <c r="M215" s="3"/>
      <c r="N215" s="3" t="s">
        <v>27</v>
      </c>
      <c r="O215" s="3"/>
      <c r="P215" s="3" t="s">
        <v>13</v>
      </c>
      <c r="Q215" s="3"/>
      <c r="R215" s="3"/>
      <c r="S215" s="3" t="s">
        <v>43</v>
      </c>
      <c r="T215" s="3" t="s">
        <v>47</v>
      </c>
      <c r="U215" s="3" t="s">
        <v>308</v>
      </c>
      <c r="V215" s="3" t="s">
        <v>50</v>
      </c>
      <c r="W215" s="3"/>
      <c r="X215" s="3" t="s">
        <v>53</v>
      </c>
      <c r="Y215" s="3"/>
      <c r="Z215" s="280"/>
    </row>
    <row r="216" spans="3:26" x14ac:dyDescent="0.15">
      <c r="C216" s="285"/>
      <c r="D216" s="283">
        <v>213</v>
      </c>
      <c r="E216" s="3">
        <v>198</v>
      </c>
      <c r="F216" s="3">
        <v>6</v>
      </c>
      <c r="G216" s="3">
        <v>1</v>
      </c>
      <c r="H216" s="3" t="s">
        <v>1652</v>
      </c>
      <c r="I216" s="3" t="s">
        <v>138</v>
      </c>
      <c r="J216" s="3" t="s">
        <v>265</v>
      </c>
      <c r="K216" s="15"/>
      <c r="L216" s="3" t="s">
        <v>716</v>
      </c>
      <c r="M216" s="3"/>
      <c r="N216" s="3" t="s">
        <v>16</v>
      </c>
      <c r="O216" s="3" t="s">
        <v>326</v>
      </c>
      <c r="P216" s="3" t="s">
        <v>13</v>
      </c>
      <c r="Q216" s="3"/>
      <c r="R216" s="3"/>
      <c r="S216" s="3" t="s">
        <v>43</v>
      </c>
      <c r="T216" s="3" t="s">
        <v>49</v>
      </c>
      <c r="U216" s="3" t="s">
        <v>707</v>
      </c>
      <c r="V216" s="3" t="s">
        <v>52</v>
      </c>
      <c r="W216" s="3"/>
      <c r="X216" s="3" t="s">
        <v>53</v>
      </c>
      <c r="Y216" s="3"/>
      <c r="Z216" s="280"/>
    </row>
    <row r="217" spans="3:26" x14ac:dyDescent="0.15">
      <c r="C217" s="285"/>
      <c r="D217" s="283">
        <v>214</v>
      </c>
      <c r="E217" s="3">
        <v>199</v>
      </c>
      <c r="F217" s="3">
        <v>6</v>
      </c>
      <c r="G217" s="3">
        <v>1</v>
      </c>
      <c r="H217" s="3" t="s">
        <v>1747</v>
      </c>
      <c r="I217" s="3" t="s">
        <v>137</v>
      </c>
      <c r="J217" s="3" t="s">
        <v>152</v>
      </c>
      <c r="K217" s="15"/>
      <c r="L217" s="3" t="s">
        <v>708</v>
      </c>
      <c r="M217" s="3"/>
      <c r="N217" s="3" t="s">
        <v>16</v>
      </c>
      <c r="O217" s="3" t="s">
        <v>709</v>
      </c>
      <c r="P217" s="3" t="s">
        <v>143</v>
      </c>
      <c r="Q217" s="3"/>
      <c r="R217" s="3"/>
      <c r="S217" s="3" t="s">
        <v>45</v>
      </c>
      <c r="T217" s="3"/>
      <c r="U217" s="3" t="s">
        <v>308</v>
      </c>
      <c r="V217" s="3" t="s">
        <v>310</v>
      </c>
      <c r="W217" s="3"/>
      <c r="X217" s="3" t="s">
        <v>53</v>
      </c>
      <c r="Y217" s="3"/>
      <c r="Z217" s="280"/>
    </row>
    <row r="218" spans="3:26" x14ac:dyDescent="0.15">
      <c r="C218" s="285"/>
      <c r="D218" s="283">
        <v>215</v>
      </c>
      <c r="E218" s="3">
        <v>208</v>
      </c>
      <c r="F218" s="3">
        <v>6</v>
      </c>
      <c r="G218" s="3">
        <v>1</v>
      </c>
      <c r="H218" s="3" t="s">
        <v>1714</v>
      </c>
      <c r="I218" s="3" t="s">
        <v>137</v>
      </c>
      <c r="J218" s="3" t="s">
        <v>463</v>
      </c>
      <c r="K218" s="15"/>
      <c r="L218" s="3" t="s">
        <v>726</v>
      </c>
      <c r="M218" s="3"/>
      <c r="N218" s="3" t="s">
        <v>144</v>
      </c>
      <c r="O218" s="3"/>
      <c r="P218" s="3" t="s">
        <v>13</v>
      </c>
      <c r="Q218" s="3"/>
      <c r="R218" s="3"/>
      <c r="S218" s="3" t="s">
        <v>43</v>
      </c>
      <c r="T218" s="3"/>
      <c r="U218" s="3" t="s">
        <v>308</v>
      </c>
      <c r="V218" s="3" t="s">
        <v>16</v>
      </c>
      <c r="W218" s="3" t="s">
        <v>310</v>
      </c>
      <c r="X218" s="3" t="s">
        <v>53</v>
      </c>
      <c r="Y218" s="3"/>
      <c r="Z218" s="280"/>
    </row>
    <row r="219" spans="3:26" x14ac:dyDescent="0.15">
      <c r="C219" s="285"/>
      <c r="D219" s="283">
        <v>216</v>
      </c>
      <c r="E219" s="3">
        <v>203</v>
      </c>
      <c r="F219" s="3">
        <v>6</v>
      </c>
      <c r="G219" s="3">
        <v>2</v>
      </c>
      <c r="H219" s="3" t="s">
        <v>1700</v>
      </c>
      <c r="I219" s="3" t="s">
        <v>137</v>
      </c>
      <c r="J219" s="3" t="s">
        <v>463</v>
      </c>
      <c r="K219" s="15"/>
      <c r="L219" s="3" t="s">
        <v>718</v>
      </c>
      <c r="M219" s="3"/>
      <c r="N219" s="3" t="s">
        <v>31</v>
      </c>
      <c r="O219" s="3" t="s">
        <v>719</v>
      </c>
      <c r="P219" s="3" t="s">
        <v>12</v>
      </c>
      <c r="Q219" s="3"/>
      <c r="R219" s="3"/>
      <c r="S219" s="3" t="s">
        <v>43</v>
      </c>
      <c r="T219" s="3"/>
      <c r="U219" s="3" t="s">
        <v>308</v>
      </c>
      <c r="V219" s="3" t="s">
        <v>50</v>
      </c>
      <c r="W219" s="3" t="s">
        <v>680</v>
      </c>
      <c r="X219" s="3" t="s">
        <v>53</v>
      </c>
      <c r="Y219" s="3"/>
      <c r="Z219" s="280"/>
    </row>
    <row r="220" spans="3:26" x14ac:dyDescent="0.15">
      <c r="C220" s="285"/>
      <c r="D220" s="283">
        <v>217</v>
      </c>
      <c r="E220" s="3">
        <v>204</v>
      </c>
      <c r="F220" s="3">
        <v>6</v>
      </c>
      <c r="G220" s="3">
        <v>2</v>
      </c>
      <c r="H220" s="3" t="s">
        <v>1665</v>
      </c>
      <c r="I220" s="3" t="s">
        <v>140</v>
      </c>
      <c r="J220" s="3" t="s">
        <v>260</v>
      </c>
      <c r="K220" s="15" t="s">
        <v>644</v>
      </c>
      <c r="L220" s="3" t="s">
        <v>720</v>
      </c>
      <c r="M220" s="3"/>
      <c r="N220" s="3" t="s">
        <v>27</v>
      </c>
      <c r="O220" s="3" t="s">
        <v>721</v>
      </c>
      <c r="P220" s="3" t="s">
        <v>143</v>
      </c>
      <c r="Q220" s="3"/>
      <c r="R220" s="3"/>
      <c r="S220" s="3" t="s">
        <v>43</v>
      </c>
      <c r="T220" s="3"/>
      <c r="U220" s="3"/>
      <c r="V220" s="3" t="s">
        <v>50</v>
      </c>
      <c r="W220" s="3"/>
      <c r="X220" s="3" t="s">
        <v>53</v>
      </c>
      <c r="Y220" s="3"/>
      <c r="Z220" s="280"/>
    </row>
    <row r="221" spans="3:26" x14ac:dyDescent="0.15">
      <c r="C221" s="285"/>
      <c r="D221" s="283">
        <v>218</v>
      </c>
      <c r="E221" s="3">
        <v>205</v>
      </c>
      <c r="F221" s="3">
        <v>6</v>
      </c>
      <c r="G221" s="3">
        <v>2</v>
      </c>
      <c r="H221" s="3" t="s">
        <v>1695</v>
      </c>
      <c r="I221" s="3" t="s">
        <v>141</v>
      </c>
      <c r="J221" s="3" t="s">
        <v>159</v>
      </c>
      <c r="K221" s="15" t="s">
        <v>722</v>
      </c>
      <c r="L221" s="3" t="s">
        <v>723</v>
      </c>
      <c r="M221" s="3"/>
      <c r="N221" s="3" t="s">
        <v>144</v>
      </c>
      <c r="O221" s="3"/>
      <c r="P221" s="3" t="s">
        <v>13</v>
      </c>
      <c r="Q221" s="3"/>
      <c r="R221" s="3"/>
      <c r="S221" s="3" t="s">
        <v>43</v>
      </c>
      <c r="T221" s="3"/>
      <c r="U221" s="3"/>
      <c r="V221" s="3" t="s">
        <v>50</v>
      </c>
      <c r="W221" s="3"/>
      <c r="X221" s="3" t="s">
        <v>53</v>
      </c>
      <c r="Y221" s="3"/>
      <c r="Z221" s="280"/>
    </row>
    <row r="222" spans="3:26" x14ac:dyDescent="0.15">
      <c r="C222" s="285"/>
      <c r="D222" s="283">
        <v>219</v>
      </c>
      <c r="E222" s="3">
        <v>209</v>
      </c>
      <c r="F222" s="3">
        <v>6</v>
      </c>
      <c r="G222" s="3">
        <v>2</v>
      </c>
      <c r="H222" s="3" t="s">
        <v>1738</v>
      </c>
      <c r="I222" s="3" t="s">
        <v>136</v>
      </c>
      <c r="J222" s="3" t="s">
        <v>150</v>
      </c>
      <c r="K222" s="15"/>
      <c r="L222" s="3" t="s">
        <v>727</v>
      </c>
      <c r="M222" s="3"/>
      <c r="N222" s="3" t="s">
        <v>31</v>
      </c>
      <c r="O222" s="3"/>
      <c r="P222" s="3" t="s">
        <v>143</v>
      </c>
      <c r="Q222" s="3"/>
      <c r="R222" s="3"/>
      <c r="S222" s="3" t="s">
        <v>43</v>
      </c>
      <c r="T222" s="3"/>
      <c r="U222" s="3" t="s">
        <v>308</v>
      </c>
      <c r="V222" s="3" t="s">
        <v>50</v>
      </c>
      <c r="W222" s="3" t="s">
        <v>625</v>
      </c>
      <c r="X222" s="3" t="s">
        <v>53</v>
      </c>
      <c r="Y222" s="3"/>
      <c r="Z222" s="280"/>
    </row>
    <row r="223" spans="3:26" x14ac:dyDescent="0.15">
      <c r="C223" s="285"/>
      <c r="D223" s="283">
        <v>220</v>
      </c>
      <c r="E223" s="3">
        <v>206</v>
      </c>
      <c r="F223" s="3">
        <v>6</v>
      </c>
      <c r="G223" s="3">
        <v>2</v>
      </c>
      <c r="H223" s="3" t="s">
        <v>1703</v>
      </c>
      <c r="I223" s="3" t="s">
        <v>140</v>
      </c>
      <c r="J223" s="3" t="s">
        <v>260</v>
      </c>
      <c r="K223" s="15" t="s">
        <v>469</v>
      </c>
      <c r="L223" s="3" t="s">
        <v>724</v>
      </c>
      <c r="M223" s="3"/>
      <c r="N223" s="3" t="s">
        <v>144</v>
      </c>
      <c r="O223" s="3"/>
      <c r="P223" s="3"/>
      <c r="Q223" s="3" t="s">
        <v>40</v>
      </c>
      <c r="R223" s="3" t="s">
        <v>301</v>
      </c>
      <c r="S223" s="3" t="s">
        <v>43</v>
      </c>
      <c r="T223" s="3"/>
      <c r="U223" s="3" t="s">
        <v>308</v>
      </c>
      <c r="V223" s="3" t="s">
        <v>50</v>
      </c>
      <c r="W223" s="3"/>
      <c r="X223" s="3" t="s">
        <v>53</v>
      </c>
      <c r="Y223" s="3"/>
      <c r="Z223" s="280"/>
    </row>
    <row r="224" spans="3:26" x14ac:dyDescent="0.15">
      <c r="C224" s="285"/>
      <c r="D224" s="283">
        <v>221</v>
      </c>
      <c r="E224" s="3">
        <v>210</v>
      </c>
      <c r="F224" s="3">
        <v>6</v>
      </c>
      <c r="G224" s="3">
        <v>2</v>
      </c>
      <c r="H224" s="3" t="s">
        <v>1696</v>
      </c>
      <c r="I224" s="3" t="s">
        <v>136</v>
      </c>
      <c r="J224" s="3" t="s">
        <v>150</v>
      </c>
      <c r="K224" s="15"/>
      <c r="L224" s="3" t="s">
        <v>728</v>
      </c>
      <c r="M224" s="3"/>
      <c r="N224" s="3" t="s">
        <v>31</v>
      </c>
      <c r="O224" s="3"/>
      <c r="P224" s="3" t="s">
        <v>143</v>
      </c>
      <c r="Q224" s="3"/>
      <c r="R224" s="3"/>
      <c r="S224" s="3" t="s">
        <v>45</v>
      </c>
      <c r="T224" s="3"/>
      <c r="U224" s="3" t="s">
        <v>729</v>
      </c>
      <c r="V224" s="3" t="s">
        <v>50</v>
      </c>
      <c r="W224" s="3" t="s">
        <v>730</v>
      </c>
      <c r="X224" s="3" t="s">
        <v>158</v>
      </c>
      <c r="Y224" s="3"/>
      <c r="Z224" s="280"/>
    </row>
    <row r="225" spans="3:26" x14ac:dyDescent="0.15">
      <c r="C225" s="285"/>
      <c r="D225" s="283">
        <v>222</v>
      </c>
      <c r="E225" s="3">
        <v>207</v>
      </c>
      <c r="F225" s="3">
        <v>6</v>
      </c>
      <c r="G225" s="3">
        <v>2</v>
      </c>
      <c r="H225" s="3" t="s">
        <v>1642</v>
      </c>
      <c r="I225" s="3" t="s">
        <v>140</v>
      </c>
      <c r="J225" s="3" t="s">
        <v>260</v>
      </c>
      <c r="K225" s="15" t="s">
        <v>356</v>
      </c>
      <c r="L225" s="3" t="s">
        <v>591</v>
      </c>
      <c r="M225" s="3"/>
      <c r="N225" s="3" t="s">
        <v>31</v>
      </c>
      <c r="O225" s="3" t="s">
        <v>725</v>
      </c>
      <c r="P225" s="3" t="s">
        <v>13</v>
      </c>
      <c r="Q225" s="3"/>
      <c r="R225" s="3"/>
      <c r="S225" s="3" t="s">
        <v>43</v>
      </c>
      <c r="T225" s="3"/>
      <c r="U225" s="3"/>
      <c r="V225" s="3" t="s">
        <v>456</v>
      </c>
      <c r="W225" s="3"/>
      <c r="X225" s="3" t="s">
        <v>53</v>
      </c>
      <c r="Y225" s="3"/>
      <c r="Z225" s="280"/>
    </row>
    <row r="226" spans="3:26" x14ac:dyDescent="0.15">
      <c r="C226" s="285"/>
      <c r="D226" s="283">
        <v>223</v>
      </c>
      <c r="E226" s="3">
        <v>211</v>
      </c>
      <c r="F226" s="3">
        <v>6</v>
      </c>
      <c r="G226" s="3">
        <v>2</v>
      </c>
      <c r="H226" s="3" t="s">
        <v>1749</v>
      </c>
      <c r="I226" s="3" t="s">
        <v>137</v>
      </c>
      <c r="J226" s="3" t="s">
        <v>463</v>
      </c>
      <c r="K226" s="15"/>
      <c r="L226" s="3" t="s">
        <v>731</v>
      </c>
      <c r="M226" s="3"/>
      <c r="N226" s="3" t="s">
        <v>16</v>
      </c>
      <c r="O226" s="3" t="s">
        <v>732</v>
      </c>
      <c r="P226" s="3" t="s">
        <v>12</v>
      </c>
      <c r="Q226" s="3"/>
      <c r="R226" s="3"/>
      <c r="S226" s="3" t="s">
        <v>43</v>
      </c>
      <c r="T226" s="3"/>
      <c r="U226" s="3"/>
      <c r="V226" s="3" t="s">
        <v>16</v>
      </c>
      <c r="W226" s="3" t="s">
        <v>625</v>
      </c>
      <c r="X226" s="3" t="s">
        <v>53</v>
      </c>
      <c r="Y226" s="3"/>
      <c r="Z226" s="280"/>
    </row>
    <row r="227" spans="3:26" x14ac:dyDescent="0.15">
      <c r="C227" s="285"/>
      <c r="D227" s="283">
        <v>224</v>
      </c>
      <c r="E227" s="3">
        <v>222</v>
      </c>
      <c r="F227" s="3">
        <v>6</v>
      </c>
      <c r="G227" s="3">
        <v>2</v>
      </c>
      <c r="H227" s="3" t="s">
        <v>1752</v>
      </c>
      <c r="I227" s="3" t="s">
        <v>137</v>
      </c>
      <c r="J227" s="3" t="s">
        <v>368</v>
      </c>
      <c r="K227" s="15"/>
      <c r="L227" s="3" t="s">
        <v>747</v>
      </c>
      <c r="M227" s="3"/>
      <c r="N227" s="3" t="s">
        <v>31</v>
      </c>
      <c r="O227" s="3"/>
      <c r="P227" s="3" t="s">
        <v>143</v>
      </c>
      <c r="Q227" s="3"/>
      <c r="R227" s="3"/>
      <c r="S227" s="3" t="s">
        <v>43</v>
      </c>
      <c r="T227" s="3"/>
      <c r="U227" s="3"/>
      <c r="V227" s="3" t="s">
        <v>456</v>
      </c>
      <c r="W227" s="3"/>
      <c r="X227" s="3" t="s">
        <v>53</v>
      </c>
      <c r="Y227" s="3"/>
      <c r="Z227" s="280"/>
    </row>
    <row r="228" spans="3:26" x14ac:dyDescent="0.15">
      <c r="C228" s="285"/>
      <c r="D228" s="283">
        <v>225</v>
      </c>
      <c r="E228" s="3">
        <v>212</v>
      </c>
      <c r="F228" s="3">
        <v>6</v>
      </c>
      <c r="G228" s="3">
        <v>3</v>
      </c>
      <c r="H228" s="3" t="s">
        <v>1750</v>
      </c>
      <c r="I228" s="3" t="s">
        <v>137</v>
      </c>
      <c r="J228" s="3" t="s">
        <v>368</v>
      </c>
      <c r="K228" s="15"/>
      <c r="L228" s="3" t="s">
        <v>733</v>
      </c>
      <c r="M228" s="3"/>
      <c r="N228" s="3" t="s">
        <v>16</v>
      </c>
      <c r="O228" s="3" t="s">
        <v>734</v>
      </c>
      <c r="P228" s="3" t="s">
        <v>13</v>
      </c>
      <c r="Q228" s="3"/>
      <c r="R228" s="3"/>
      <c r="S228" s="3" t="s">
        <v>43</v>
      </c>
      <c r="T228" s="3" t="s">
        <v>49</v>
      </c>
      <c r="U228" s="3" t="s">
        <v>1705</v>
      </c>
      <c r="V228" s="3" t="s">
        <v>625</v>
      </c>
      <c r="W228" s="3" t="s">
        <v>735</v>
      </c>
      <c r="X228" s="3" t="s">
        <v>53</v>
      </c>
      <c r="Y228" s="3"/>
      <c r="Z228" s="280"/>
    </row>
    <row r="229" spans="3:26" x14ac:dyDescent="0.15">
      <c r="C229" s="285"/>
      <c r="D229" s="283">
        <v>226</v>
      </c>
      <c r="E229" s="3">
        <v>244</v>
      </c>
      <c r="F229" s="3">
        <v>6</v>
      </c>
      <c r="G229" s="3">
        <v>3</v>
      </c>
      <c r="H229" s="3" t="s">
        <v>1760</v>
      </c>
      <c r="I229" s="3" t="s">
        <v>137</v>
      </c>
      <c r="J229" s="3" t="s">
        <v>655</v>
      </c>
      <c r="K229" s="15"/>
      <c r="L229" s="3" t="s">
        <v>782</v>
      </c>
      <c r="M229" s="3"/>
      <c r="N229" s="3" t="s">
        <v>31</v>
      </c>
      <c r="O229" s="3"/>
      <c r="P229" s="3" t="s">
        <v>143</v>
      </c>
      <c r="Q229" s="3"/>
      <c r="R229" s="3" t="s">
        <v>596</v>
      </c>
      <c r="S229" s="3" t="s">
        <v>43</v>
      </c>
      <c r="T229" s="3"/>
      <c r="U229" s="3" t="s">
        <v>308</v>
      </c>
      <c r="V229" s="3" t="s">
        <v>16</v>
      </c>
      <c r="W229" s="3" t="s">
        <v>768</v>
      </c>
      <c r="X229" s="3" t="s">
        <v>53</v>
      </c>
      <c r="Y229" s="3"/>
      <c r="Z229" s="280"/>
    </row>
    <row r="230" spans="3:26" x14ac:dyDescent="0.15">
      <c r="C230" s="285"/>
      <c r="D230" s="283">
        <v>227</v>
      </c>
      <c r="E230" s="3">
        <v>213</v>
      </c>
      <c r="F230" s="3">
        <v>6</v>
      </c>
      <c r="G230" s="3">
        <v>3</v>
      </c>
      <c r="H230" s="3" t="s">
        <v>1698</v>
      </c>
      <c r="I230" s="3" t="s">
        <v>140</v>
      </c>
      <c r="J230" s="3" t="s">
        <v>260</v>
      </c>
      <c r="K230" s="15" t="s">
        <v>469</v>
      </c>
      <c r="L230" s="3" t="s">
        <v>736</v>
      </c>
      <c r="M230" s="3"/>
      <c r="N230" s="3" t="s">
        <v>31</v>
      </c>
      <c r="O230" s="3"/>
      <c r="P230" s="3" t="s">
        <v>13</v>
      </c>
      <c r="Q230" s="3"/>
      <c r="R230" s="3"/>
      <c r="S230" s="3" t="s">
        <v>43</v>
      </c>
      <c r="T230" s="3"/>
      <c r="U230" s="3" t="s">
        <v>308</v>
      </c>
      <c r="V230" s="3" t="s">
        <v>50</v>
      </c>
      <c r="W230" s="3"/>
      <c r="X230" s="3" t="s">
        <v>53</v>
      </c>
      <c r="Y230" s="3"/>
      <c r="Z230" s="280"/>
    </row>
    <row r="231" spans="3:26" x14ac:dyDescent="0.15">
      <c r="C231" s="285"/>
      <c r="D231" s="283">
        <v>228</v>
      </c>
      <c r="E231" s="3">
        <v>214</v>
      </c>
      <c r="F231" s="3">
        <v>6</v>
      </c>
      <c r="G231" s="3">
        <v>3</v>
      </c>
      <c r="H231" s="3" t="s">
        <v>1751</v>
      </c>
      <c r="I231" s="3" t="s">
        <v>138</v>
      </c>
      <c r="J231" s="3" t="s">
        <v>274</v>
      </c>
      <c r="K231" s="15" t="s">
        <v>376</v>
      </c>
      <c r="L231" s="3" t="s">
        <v>737</v>
      </c>
      <c r="M231" s="3"/>
      <c r="N231" s="3" t="s">
        <v>23</v>
      </c>
      <c r="O231" s="3"/>
      <c r="P231" s="3" t="s">
        <v>12</v>
      </c>
      <c r="Q231" s="3"/>
      <c r="R231" s="3"/>
      <c r="S231" s="3" t="s">
        <v>43</v>
      </c>
      <c r="T231" s="3"/>
      <c r="U231" s="3"/>
      <c r="V231" s="3" t="s">
        <v>50</v>
      </c>
      <c r="W231" s="3"/>
      <c r="X231" s="3" t="s">
        <v>53</v>
      </c>
      <c r="Y231" s="3"/>
      <c r="Z231" s="280"/>
    </row>
    <row r="232" spans="3:26" x14ac:dyDescent="0.15">
      <c r="C232" s="285"/>
      <c r="D232" s="283">
        <v>229</v>
      </c>
      <c r="E232" s="3">
        <v>231</v>
      </c>
      <c r="F232" s="3">
        <v>6</v>
      </c>
      <c r="G232" s="3">
        <v>4</v>
      </c>
      <c r="H232" s="3" t="s">
        <v>1680</v>
      </c>
      <c r="I232" s="3" t="s">
        <v>141</v>
      </c>
      <c r="J232" s="3" t="s">
        <v>565</v>
      </c>
      <c r="K232" s="15" t="s">
        <v>722</v>
      </c>
      <c r="L232" s="3" t="s">
        <v>758</v>
      </c>
      <c r="M232" s="3"/>
      <c r="N232" s="3" t="s">
        <v>31</v>
      </c>
      <c r="O232" s="3" t="s">
        <v>338</v>
      </c>
      <c r="P232" s="3" t="s">
        <v>143</v>
      </c>
      <c r="Q232" s="3"/>
      <c r="R232" s="3"/>
      <c r="S232" s="3" t="s">
        <v>43</v>
      </c>
      <c r="T232" s="3"/>
      <c r="U232" s="3" t="s">
        <v>308</v>
      </c>
      <c r="V232" s="3" t="s">
        <v>50</v>
      </c>
      <c r="W232" s="3"/>
      <c r="X232" s="3" t="s">
        <v>53</v>
      </c>
      <c r="Y232" s="3"/>
      <c r="Z232" s="280"/>
    </row>
    <row r="233" spans="3:26" x14ac:dyDescent="0.15">
      <c r="C233" s="285"/>
      <c r="D233" s="283">
        <v>230</v>
      </c>
      <c r="E233" s="3">
        <v>215</v>
      </c>
      <c r="F233" s="3">
        <v>6</v>
      </c>
      <c r="G233" s="3">
        <v>4</v>
      </c>
      <c r="H233" s="3" t="s">
        <v>1746</v>
      </c>
      <c r="I233" s="3" t="s">
        <v>140</v>
      </c>
      <c r="J233" s="3" t="s">
        <v>260</v>
      </c>
      <c r="K233" s="15" t="s">
        <v>469</v>
      </c>
      <c r="L233" s="3" t="s">
        <v>583</v>
      </c>
      <c r="M233" s="3"/>
      <c r="N233" s="3" t="s">
        <v>27</v>
      </c>
      <c r="O233" s="3"/>
      <c r="P233" s="3" t="s">
        <v>13</v>
      </c>
      <c r="Q233" s="3"/>
      <c r="R233" s="3"/>
      <c r="S233" s="3" t="s">
        <v>43</v>
      </c>
      <c r="T233" s="3"/>
      <c r="U233" s="3" t="s">
        <v>584</v>
      </c>
      <c r="V233" s="3" t="s">
        <v>16</v>
      </c>
      <c r="W233" s="3" t="s">
        <v>625</v>
      </c>
      <c r="X233" s="3" t="s">
        <v>53</v>
      </c>
      <c r="Y233" s="3"/>
      <c r="Z233" s="280"/>
    </row>
    <row r="234" spans="3:26" x14ac:dyDescent="0.15">
      <c r="C234" s="285"/>
      <c r="D234" s="283">
        <v>231</v>
      </c>
      <c r="E234" s="3">
        <v>216</v>
      </c>
      <c r="F234" s="3">
        <v>6</v>
      </c>
      <c r="G234" s="3">
        <v>4</v>
      </c>
      <c r="H234" s="3" t="s">
        <v>1666</v>
      </c>
      <c r="I234" s="3" t="s">
        <v>138</v>
      </c>
      <c r="J234" s="3" t="s">
        <v>70</v>
      </c>
      <c r="K234" s="15" t="s">
        <v>275</v>
      </c>
      <c r="L234" s="3" t="s">
        <v>739</v>
      </c>
      <c r="M234" s="3"/>
      <c r="N234" s="3" t="s">
        <v>27</v>
      </c>
      <c r="O234" s="3"/>
      <c r="P234" s="3" t="s">
        <v>13</v>
      </c>
      <c r="Q234" s="3"/>
      <c r="R234" s="3"/>
      <c r="S234" s="3" t="s">
        <v>43</v>
      </c>
      <c r="T234" s="3"/>
      <c r="U234" s="3"/>
      <c r="V234" s="3" t="s">
        <v>50</v>
      </c>
      <c r="W234" s="3" t="s">
        <v>738</v>
      </c>
      <c r="X234" s="3" t="s">
        <v>53</v>
      </c>
      <c r="Y234" s="3"/>
      <c r="Z234" s="280"/>
    </row>
    <row r="235" spans="3:26" x14ac:dyDescent="0.15">
      <c r="C235" s="285"/>
      <c r="D235" s="283">
        <v>232</v>
      </c>
      <c r="E235" s="3">
        <v>248</v>
      </c>
      <c r="F235" s="3">
        <v>6</v>
      </c>
      <c r="G235" s="3">
        <v>4</v>
      </c>
      <c r="H235" s="3" t="s">
        <v>1727</v>
      </c>
      <c r="I235" s="3" t="s">
        <v>137</v>
      </c>
      <c r="J235" s="3" t="s">
        <v>655</v>
      </c>
      <c r="K235" s="15"/>
      <c r="L235" s="3" t="s">
        <v>787</v>
      </c>
      <c r="M235" s="3"/>
      <c r="N235" s="3" t="s">
        <v>31</v>
      </c>
      <c r="O235" s="3" t="s">
        <v>649</v>
      </c>
      <c r="P235" s="3" t="s">
        <v>143</v>
      </c>
      <c r="Q235" s="3"/>
      <c r="R235" s="3"/>
      <c r="S235" s="3" t="s">
        <v>43</v>
      </c>
      <c r="T235" s="3"/>
      <c r="U235" s="3" t="s">
        <v>514</v>
      </c>
      <c r="V235" s="3" t="s">
        <v>51</v>
      </c>
      <c r="W235" s="3" t="s">
        <v>788</v>
      </c>
      <c r="X235" s="3" t="s">
        <v>53</v>
      </c>
      <c r="Y235" s="3"/>
      <c r="Z235" s="280"/>
    </row>
    <row r="236" spans="3:26" x14ac:dyDescent="0.15">
      <c r="C236" s="285"/>
      <c r="D236" s="283">
        <v>233</v>
      </c>
      <c r="E236" s="3">
        <v>240</v>
      </c>
      <c r="F236" s="3">
        <v>6</v>
      </c>
      <c r="G236" s="3">
        <v>4</v>
      </c>
      <c r="H236" s="3" t="s">
        <v>1633</v>
      </c>
      <c r="I236" s="3" t="s">
        <v>138</v>
      </c>
      <c r="J236" s="3" t="s">
        <v>274</v>
      </c>
      <c r="K236" s="15" t="s">
        <v>376</v>
      </c>
      <c r="L236" s="3" t="s">
        <v>777</v>
      </c>
      <c r="M236" s="3"/>
      <c r="N236" s="3" t="s">
        <v>23</v>
      </c>
      <c r="O236" s="3"/>
      <c r="P236" s="3" t="s">
        <v>13</v>
      </c>
      <c r="Q236" s="3"/>
      <c r="R236" s="3"/>
      <c r="S236" s="3" t="s">
        <v>43</v>
      </c>
      <c r="T236" s="3"/>
      <c r="U236" s="3"/>
      <c r="V236" s="3" t="s">
        <v>50</v>
      </c>
      <c r="W236" s="3"/>
      <c r="X236" s="3" t="s">
        <v>53</v>
      </c>
      <c r="Y236" s="3"/>
      <c r="Z236" s="280"/>
    </row>
    <row r="237" spans="3:26" x14ac:dyDescent="0.15">
      <c r="C237" s="285"/>
      <c r="D237" s="283">
        <v>234</v>
      </c>
      <c r="E237" s="3">
        <v>225</v>
      </c>
      <c r="F237" s="3">
        <v>6</v>
      </c>
      <c r="G237" s="3">
        <v>4</v>
      </c>
      <c r="H237" s="3" t="s">
        <v>1696</v>
      </c>
      <c r="I237" s="3" t="s">
        <v>138</v>
      </c>
      <c r="J237" s="3" t="s">
        <v>265</v>
      </c>
      <c r="K237" s="15"/>
      <c r="L237" s="3" t="s">
        <v>362</v>
      </c>
      <c r="M237" s="3"/>
      <c r="N237" s="3" t="s">
        <v>16</v>
      </c>
      <c r="O237" s="3" t="s">
        <v>771</v>
      </c>
      <c r="P237" s="3" t="s">
        <v>13</v>
      </c>
      <c r="Q237" s="3"/>
      <c r="R237" s="3"/>
      <c r="S237" s="3" t="s">
        <v>43</v>
      </c>
      <c r="T237" s="3" t="s">
        <v>49</v>
      </c>
      <c r="U237" s="3" t="s">
        <v>1754</v>
      </c>
      <c r="V237" s="3" t="s">
        <v>52</v>
      </c>
      <c r="W237" s="3"/>
      <c r="X237" s="3" t="s">
        <v>157</v>
      </c>
      <c r="Y237" s="3"/>
      <c r="Z237" s="280"/>
    </row>
    <row r="238" spans="3:26" x14ac:dyDescent="0.15">
      <c r="C238" s="285"/>
      <c r="D238" s="283">
        <v>235</v>
      </c>
      <c r="E238" s="3">
        <v>226</v>
      </c>
      <c r="F238" s="3">
        <v>6</v>
      </c>
      <c r="G238" s="3">
        <v>4</v>
      </c>
      <c r="H238" s="3" t="s">
        <v>1677</v>
      </c>
      <c r="I238" s="3" t="s">
        <v>137</v>
      </c>
      <c r="J238" s="3" t="s">
        <v>368</v>
      </c>
      <c r="K238" s="15"/>
      <c r="L238" s="3" t="s">
        <v>752</v>
      </c>
      <c r="M238" s="3"/>
      <c r="N238" s="3" t="s">
        <v>31</v>
      </c>
      <c r="O238" s="3" t="s">
        <v>312</v>
      </c>
      <c r="P238" s="3" t="s">
        <v>13</v>
      </c>
      <c r="Q238" s="3"/>
      <c r="R238" s="3"/>
      <c r="S238" s="3" t="s">
        <v>43</v>
      </c>
      <c r="T238" s="3"/>
      <c r="U238" s="3"/>
      <c r="V238" s="3" t="s">
        <v>16</v>
      </c>
      <c r="W238" s="3" t="s">
        <v>310</v>
      </c>
      <c r="X238" s="3" t="s">
        <v>53</v>
      </c>
      <c r="Y238" s="3"/>
      <c r="Z238" s="280"/>
    </row>
    <row r="239" spans="3:26" x14ac:dyDescent="0.15">
      <c r="C239" s="285"/>
      <c r="D239" s="283">
        <v>236</v>
      </c>
      <c r="E239" s="3">
        <v>217</v>
      </c>
      <c r="F239" s="3">
        <v>6</v>
      </c>
      <c r="G239" s="3">
        <v>5</v>
      </c>
      <c r="H239" s="3" t="s">
        <v>1659</v>
      </c>
      <c r="I239" s="3" t="s">
        <v>140</v>
      </c>
      <c r="J239" s="3" t="s">
        <v>260</v>
      </c>
      <c r="K239" s="15" t="s">
        <v>106</v>
      </c>
      <c r="L239" s="3" t="s">
        <v>740</v>
      </c>
      <c r="M239" s="3"/>
      <c r="N239" s="3" t="s">
        <v>28</v>
      </c>
      <c r="O239" s="3"/>
      <c r="P239" s="3" t="s">
        <v>13</v>
      </c>
      <c r="Q239" s="3"/>
      <c r="R239" s="3"/>
      <c r="S239" s="3"/>
      <c r="T239" s="3" t="s">
        <v>47</v>
      </c>
      <c r="U239" s="3" t="s">
        <v>693</v>
      </c>
      <c r="V239" s="3" t="s">
        <v>16</v>
      </c>
      <c r="W239" s="3" t="s">
        <v>310</v>
      </c>
      <c r="X239" s="3" t="s">
        <v>53</v>
      </c>
      <c r="Y239" s="3"/>
      <c r="Z239" s="280"/>
    </row>
    <row r="240" spans="3:26" x14ac:dyDescent="0.15">
      <c r="C240" s="285"/>
      <c r="D240" s="283">
        <v>237</v>
      </c>
      <c r="E240" s="3">
        <v>228</v>
      </c>
      <c r="F240" s="3">
        <v>6</v>
      </c>
      <c r="G240" s="3">
        <v>5</v>
      </c>
      <c r="H240" s="3" t="s">
        <v>1659</v>
      </c>
      <c r="I240" s="3" t="s">
        <v>138</v>
      </c>
      <c r="J240" s="3" t="s">
        <v>274</v>
      </c>
      <c r="K240" s="15" t="s">
        <v>754</v>
      </c>
      <c r="L240" s="3" t="s">
        <v>755</v>
      </c>
      <c r="M240" s="3"/>
      <c r="N240" s="3" t="s">
        <v>31</v>
      </c>
      <c r="O240" s="3" t="s">
        <v>773</v>
      </c>
      <c r="P240" s="3" t="s">
        <v>13</v>
      </c>
      <c r="Q240" s="3"/>
      <c r="R240" s="3"/>
      <c r="S240" s="3" t="s">
        <v>43</v>
      </c>
      <c r="T240" s="3"/>
      <c r="U240" s="3"/>
      <c r="V240" s="3" t="s">
        <v>50</v>
      </c>
      <c r="W240" s="3" t="s">
        <v>738</v>
      </c>
      <c r="X240" s="3" t="s">
        <v>53</v>
      </c>
      <c r="Y240" s="3"/>
      <c r="Z240" s="280"/>
    </row>
    <row r="241" spans="3:26" x14ac:dyDescent="0.15">
      <c r="C241" s="285"/>
      <c r="D241" s="283">
        <v>238</v>
      </c>
      <c r="E241" s="3">
        <v>223</v>
      </c>
      <c r="F241" s="3">
        <v>6</v>
      </c>
      <c r="G241" s="3">
        <v>5</v>
      </c>
      <c r="H241" s="3" t="s">
        <v>1753</v>
      </c>
      <c r="I241" s="3" t="s">
        <v>137</v>
      </c>
      <c r="J241" s="3" t="s">
        <v>655</v>
      </c>
      <c r="K241" s="15"/>
      <c r="L241" s="3" t="s">
        <v>748</v>
      </c>
      <c r="M241" s="3"/>
      <c r="N241" s="3" t="s">
        <v>28</v>
      </c>
      <c r="O241" s="3"/>
      <c r="P241" s="3" t="s">
        <v>13</v>
      </c>
      <c r="Q241" s="3"/>
      <c r="R241" s="3" t="s">
        <v>596</v>
      </c>
      <c r="S241" s="3" t="s">
        <v>43</v>
      </c>
      <c r="T241" s="3"/>
      <c r="U241" s="3" t="s">
        <v>749</v>
      </c>
      <c r="V241" s="3" t="s">
        <v>16</v>
      </c>
      <c r="W241" s="3" t="s">
        <v>310</v>
      </c>
      <c r="X241" s="3" t="s">
        <v>53</v>
      </c>
      <c r="Y241" s="3"/>
      <c r="Z241" s="280"/>
    </row>
    <row r="242" spans="3:26" x14ac:dyDescent="0.15">
      <c r="C242" s="285"/>
      <c r="D242" s="283">
        <v>239</v>
      </c>
      <c r="E242" s="3">
        <v>227</v>
      </c>
      <c r="F242" s="3">
        <v>6</v>
      </c>
      <c r="G242" s="3">
        <v>5</v>
      </c>
      <c r="H242" s="3" t="s">
        <v>1755</v>
      </c>
      <c r="I242" s="3" t="s">
        <v>137</v>
      </c>
      <c r="J242" s="3" t="s">
        <v>463</v>
      </c>
      <c r="K242" s="15"/>
      <c r="L242" s="3" t="s">
        <v>753</v>
      </c>
      <c r="M242" s="3"/>
      <c r="N242" s="3" t="s">
        <v>31</v>
      </c>
      <c r="O242" s="3" t="s">
        <v>772</v>
      </c>
      <c r="P242" s="3" t="s">
        <v>143</v>
      </c>
      <c r="Q242" s="3"/>
      <c r="R242" s="3"/>
      <c r="S242" s="3" t="s">
        <v>43</v>
      </c>
      <c r="T242" s="3"/>
      <c r="U242" s="3"/>
      <c r="V242" s="3" t="s">
        <v>50</v>
      </c>
      <c r="W242" s="3" t="s">
        <v>310</v>
      </c>
      <c r="X242" s="3" t="s">
        <v>53</v>
      </c>
      <c r="Y242" s="3"/>
      <c r="Z242" s="280"/>
    </row>
    <row r="243" spans="3:26" x14ac:dyDescent="0.15">
      <c r="C243" s="285"/>
      <c r="D243" s="283">
        <v>240</v>
      </c>
      <c r="E243" s="3">
        <v>218</v>
      </c>
      <c r="F243" s="3">
        <v>6</v>
      </c>
      <c r="G243" s="3">
        <v>5</v>
      </c>
      <c r="H243" s="3" t="s">
        <v>1657</v>
      </c>
      <c r="I243" s="3" t="s">
        <v>140</v>
      </c>
      <c r="J243" s="3" t="s">
        <v>68</v>
      </c>
      <c r="K243" s="15" t="s">
        <v>644</v>
      </c>
      <c r="L243" s="3" t="s">
        <v>750</v>
      </c>
      <c r="M243" s="3"/>
      <c r="N243" s="3" t="s">
        <v>31</v>
      </c>
      <c r="O243" s="3" t="s">
        <v>741</v>
      </c>
      <c r="P243" s="3" t="s">
        <v>13</v>
      </c>
      <c r="Q243" s="3"/>
      <c r="R243" s="3"/>
      <c r="S243" s="3" t="s">
        <v>43</v>
      </c>
      <c r="T243" s="3"/>
      <c r="U243" s="3"/>
      <c r="V243" s="3" t="s">
        <v>50</v>
      </c>
      <c r="W243" s="3"/>
      <c r="X243" s="3" t="s">
        <v>53</v>
      </c>
      <c r="Y243" s="3"/>
      <c r="Z243" s="280"/>
    </row>
    <row r="244" spans="3:26" x14ac:dyDescent="0.15">
      <c r="C244" s="285"/>
      <c r="D244" s="283">
        <v>241</v>
      </c>
      <c r="E244" s="3">
        <v>219</v>
      </c>
      <c r="F244" s="3">
        <v>6</v>
      </c>
      <c r="G244" s="3">
        <v>5</v>
      </c>
      <c r="H244" s="3" t="s">
        <v>1650</v>
      </c>
      <c r="I244" s="3" t="s">
        <v>140</v>
      </c>
      <c r="J244" s="3" t="s">
        <v>68</v>
      </c>
      <c r="K244" s="15" t="s">
        <v>612</v>
      </c>
      <c r="L244" s="3" t="s">
        <v>742</v>
      </c>
      <c r="M244" s="3"/>
      <c r="N244" s="3" t="s">
        <v>31</v>
      </c>
      <c r="O244" s="3"/>
      <c r="P244" s="3" t="s">
        <v>13</v>
      </c>
      <c r="Q244" s="3"/>
      <c r="R244" s="3"/>
      <c r="S244" s="3" t="s">
        <v>43</v>
      </c>
      <c r="T244" s="3"/>
      <c r="U244" s="3" t="s">
        <v>308</v>
      </c>
      <c r="V244" s="3" t="s">
        <v>50</v>
      </c>
      <c r="W244" s="3" t="s">
        <v>743</v>
      </c>
      <c r="X244" s="3" t="s">
        <v>53</v>
      </c>
      <c r="Y244" s="3"/>
      <c r="Z244" s="280" t="s">
        <v>744</v>
      </c>
    </row>
    <row r="245" spans="3:26" x14ac:dyDescent="0.15">
      <c r="C245" s="285"/>
      <c r="D245" s="283">
        <v>242</v>
      </c>
      <c r="E245" s="3">
        <v>220</v>
      </c>
      <c r="F245" s="3">
        <v>6</v>
      </c>
      <c r="G245" s="3">
        <v>5</v>
      </c>
      <c r="H245" s="3" t="s">
        <v>1696</v>
      </c>
      <c r="I245" s="3" t="s">
        <v>140</v>
      </c>
      <c r="J245" s="3" t="s">
        <v>68</v>
      </c>
      <c r="K245" s="15" t="s">
        <v>644</v>
      </c>
      <c r="L245" s="3" t="s">
        <v>745</v>
      </c>
      <c r="M245" s="3"/>
      <c r="N245" s="3" t="s">
        <v>27</v>
      </c>
      <c r="O245" s="3"/>
      <c r="P245" s="3"/>
      <c r="Q245" s="3" t="s">
        <v>40</v>
      </c>
      <c r="R245" s="3" t="s">
        <v>301</v>
      </c>
      <c r="S245" s="3" t="s">
        <v>43</v>
      </c>
      <c r="T245" s="3"/>
      <c r="U245" s="3" t="s">
        <v>746</v>
      </c>
      <c r="V245" s="3" t="s">
        <v>50</v>
      </c>
      <c r="W245" s="3" t="s">
        <v>695</v>
      </c>
      <c r="X245" s="3" t="s">
        <v>53</v>
      </c>
      <c r="Y245" s="3"/>
      <c r="Z245" s="280"/>
    </row>
    <row r="246" spans="3:26" x14ac:dyDescent="0.15">
      <c r="C246" s="285"/>
      <c r="D246" s="283">
        <v>243</v>
      </c>
      <c r="E246" s="3">
        <v>221</v>
      </c>
      <c r="F246" s="3">
        <v>6</v>
      </c>
      <c r="G246" s="3">
        <v>5</v>
      </c>
      <c r="H246" s="3" t="s">
        <v>1669</v>
      </c>
      <c r="I246" s="3" t="s">
        <v>140</v>
      </c>
      <c r="J246" s="3" t="s">
        <v>68</v>
      </c>
      <c r="K246" s="15" t="s">
        <v>644</v>
      </c>
      <c r="L246" s="3" t="s">
        <v>745</v>
      </c>
      <c r="M246" s="3"/>
      <c r="N246" s="3" t="s">
        <v>27</v>
      </c>
      <c r="O246" s="3"/>
      <c r="P246" s="3"/>
      <c r="Q246" s="3" t="s">
        <v>40</v>
      </c>
      <c r="R246" s="3" t="s">
        <v>301</v>
      </c>
      <c r="S246" s="3" t="s">
        <v>43</v>
      </c>
      <c r="T246" s="3"/>
      <c r="U246" s="3" t="s">
        <v>746</v>
      </c>
      <c r="V246" s="3" t="s">
        <v>50</v>
      </c>
      <c r="W246" s="3" t="s">
        <v>695</v>
      </c>
      <c r="X246" s="3" t="s">
        <v>53</v>
      </c>
      <c r="Y246" s="3"/>
      <c r="Z246" s="280"/>
    </row>
    <row r="247" spans="3:26" x14ac:dyDescent="0.15">
      <c r="C247" s="285"/>
      <c r="D247" s="283">
        <v>244</v>
      </c>
      <c r="E247" s="3">
        <v>232</v>
      </c>
      <c r="F247" s="3">
        <v>6</v>
      </c>
      <c r="G247" s="3">
        <v>6</v>
      </c>
      <c r="H247" s="3" t="s">
        <v>1756</v>
      </c>
      <c r="I247" s="3" t="s">
        <v>141</v>
      </c>
      <c r="J247" s="3" t="s">
        <v>159</v>
      </c>
      <c r="K247" s="15" t="s">
        <v>559</v>
      </c>
      <c r="L247" s="3" t="s">
        <v>759</v>
      </c>
      <c r="M247" s="3"/>
      <c r="N247" s="3" t="s">
        <v>27</v>
      </c>
      <c r="O247" s="3"/>
      <c r="P247" s="3" t="s">
        <v>143</v>
      </c>
      <c r="Q247" s="3"/>
      <c r="R247" s="3"/>
      <c r="S247" s="3" t="s">
        <v>43</v>
      </c>
      <c r="T247" s="3"/>
      <c r="U247" s="3"/>
      <c r="V247" s="3" t="s">
        <v>50</v>
      </c>
      <c r="W247" s="3"/>
      <c r="X247" s="3" t="s">
        <v>157</v>
      </c>
      <c r="Y247" s="3"/>
      <c r="Z247" s="280"/>
    </row>
    <row r="248" spans="3:26" x14ac:dyDescent="0.15">
      <c r="C248" s="285"/>
      <c r="D248" s="283">
        <v>245</v>
      </c>
      <c r="E248" s="3">
        <v>229</v>
      </c>
      <c r="F248" s="3">
        <v>6</v>
      </c>
      <c r="G248" s="3">
        <v>6</v>
      </c>
      <c r="H248" s="3" t="s">
        <v>1652</v>
      </c>
      <c r="I248" s="3" t="s">
        <v>138</v>
      </c>
      <c r="J248" s="3" t="s">
        <v>274</v>
      </c>
      <c r="K248" s="15" t="s">
        <v>754</v>
      </c>
      <c r="L248" s="3" t="s">
        <v>756</v>
      </c>
      <c r="M248" s="3"/>
      <c r="N248" s="3" t="s">
        <v>28</v>
      </c>
      <c r="O248" s="3"/>
      <c r="P248" s="3" t="s">
        <v>13</v>
      </c>
      <c r="Q248" s="3"/>
      <c r="R248" s="3"/>
      <c r="S248" s="3"/>
      <c r="T248" s="3" t="s">
        <v>47</v>
      </c>
      <c r="U248" s="3" t="s">
        <v>308</v>
      </c>
      <c r="V248" s="3" t="s">
        <v>50</v>
      </c>
      <c r="W248" s="3"/>
      <c r="X248" s="3" t="s">
        <v>757</v>
      </c>
      <c r="Y248" s="3"/>
      <c r="Z248" s="280"/>
    </row>
    <row r="249" spans="3:26" x14ac:dyDescent="0.15">
      <c r="C249" s="285"/>
      <c r="D249" s="283">
        <v>246</v>
      </c>
      <c r="E249" s="3">
        <v>230</v>
      </c>
      <c r="F249" s="3">
        <v>6</v>
      </c>
      <c r="G249" s="3">
        <v>6</v>
      </c>
      <c r="H249" s="3" t="s">
        <v>1714</v>
      </c>
      <c r="I249" s="3" t="s">
        <v>140</v>
      </c>
      <c r="J249" s="3" t="s">
        <v>68</v>
      </c>
      <c r="K249" s="15" t="s">
        <v>378</v>
      </c>
      <c r="L249" s="3" t="s">
        <v>774</v>
      </c>
      <c r="M249" s="3"/>
      <c r="N249" s="3" t="s">
        <v>144</v>
      </c>
      <c r="O249" s="3"/>
      <c r="P249" s="3" t="s">
        <v>13</v>
      </c>
      <c r="Q249" s="3"/>
      <c r="R249" s="3"/>
      <c r="S249" s="3" t="s">
        <v>43</v>
      </c>
      <c r="T249" s="3"/>
      <c r="U249" s="3"/>
      <c r="V249" s="3" t="s">
        <v>50</v>
      </c>
      <c r="W249" s="3"/>
      <c r="X249" s="3" t="s">
        <v>53</v>
      </c>
      <c r="Y249" s="3"/>
      <c r="Z249" s="280"/>
    </row>
    <row r="250" spans="3:26" x14ac:dyDescent="0.15">
      <c r="C250" s="285"/>
      <c r="D250" s="283">
        <v>247</v>
      </c>
      <c r="E250" s="3">
        <v>224</v>
      </c>
      <c r="F250" s="3">
        <v>6</v>
      </c>
      <c r="G250" s="3">
        <v>6</v>
      </c>
      <c r="H250" s="3" t="s">
        <v>1631</v>
      </c>
      <c r="I250" s="3" t="s">
        <v>140</v>
      </c>
      <c r="J250" s="3" t="s">
        <v>68</v>
      </c>
      <c r="K250" s="15" t="s">
        <v>644</v>
      </c>
      <c r="L250" s="3" t="s">
        <v>751</v>
      </c>
      <c r="M250" s="3"/>
      <c r="N250" s="3" t="s">
        <v>31</v>
      </c>
      <c r="O250" s="3"/>
      <c r="P250" s="3" t="s">
        <v>143</v>
      </c>
      <c r="Q250" s="3"/>
      <c r="R250" s="3"/>
      <c r="S250" s="3" t="s">
        <v>43</v>
      </c>
      <c r="T250" s="3"/>
      <c r="U250" s="3"/>
      <c r="V250" s="3" t="s">
        <v>50</v>
      </c>
      <c r="W250" s="3"/>
      <c r="X250" s="3" t="s">
        <v>53</v>
      </c>
      <c r="Y250" s="3"/>
      <c r="Z250" s="280"/>
    </row>
    <row r="251" spans="3:26" x14ac:dyDescent="0.15">
      <c r="C251" s="285"/>
      <c r="D251" s="283">
        <v>248</v>
      </c>
      <c r="E251" s="3">
        <v>233</v>
      </c>
      <c r="F251" s="3">
        <v>6</v>
      </c>
      <c r="G251" s="3">
        <v>6</v>
      </c>
      <c r="H251" s="3" t="s">
        <v>1692</v>
      </c>
      <c r="I251" s="3" t="s">
        <v>138</v>
      </c>
      <c r="J251" s="3" t="s">
        <v>265</v>
      </c>
      <c r="K251" s="15"/>
      <c r="L251" s="3" t="s">
        <v>775</v>
      </c>
      <c r="M251" s="3"/>
      <c r="N251" s="3" t="s">
        <v>27</v>
      </c>
      <c r="O251" s="3"/>
      <c r="P251" s="3" t="s">
        <v>13</v>
      </c>
      <c r="Q251" s="3"/>
      <c r="R251" s="3"/>
      <c r="S251" s="3" t="s">
        <v>43</v>
      </c>
      <c r="T251" s="3"/>
      <c r="U251" s="3"/>
      <c r="V251" s="3" t="s">
        <v>310</v>
      </c>
      <c r="W251" s="3"/>
      <c r="X251" s="3" t="s">
        <v>53</v>
      </c>
      <c r="Y251" s="3"/>
      <c r="Z251" s="280"/>
    </row>
    <row r="252" spans="3:26" x14ac:dyDescent="0.15">
      <c r="C252" s="285"/>
      <c r="D252" s="283">
        <v>249</v>
      </c>
      <c r="E252" s="3">
        <v>234</v>
      </c>
      <c r="F252" s="3">
        <v>6</v>
      </c>
      <c r="G252" s="3">
        <v>6</v>
      </c>
      <c r="H252" s="3" t="s">
        <v>1669</v>
      </c>
      <c r="I252" s="3" t="s">
        <v>138</v>
      </c>
      <c r="J252" s="3" t="s">
        <v>265</v>
      </c>
      <c r="K252" s="15"/>
      <c r="L252" s="3" t="s">
        <v>760</v>
      </c>
      <c r="M252" s="3"/>
      <c r="N252" s="3" t="s">
        <v>16</v>
      </c>
      <c r="O252" s="3" t="s">
        <v>254</v>
      </c>
      <c r="P252" s="3" t="s">
        <v>143</v>
      </c>
      <c r="Q252" s="3"/>
      <c r="R252" s="3"/>
      <c r="S252" s="3" t="s">
        <v>43</v>
      </c>
      <c r="T252" s="3"/>
      <c r="U252" s="3" t="s">
        <v>308</v>
      </c>
      <c r="V252" s="3" t="s">
        <v>456</v>
      </c>
      <c r="W252" s="3"/>
      <c r="X252" s="3" t="s">
        <v>53</v>
      </c>
      <c r="Y252" s="3"/>
      <c r="Z252" s="280"/>
    </row>
    <row r="253" spans="3:26" x14ac:dyDescent="0.15">
      <c r="C253" s="285"/>
      <c r="D253" s="283">
        <v>250</v>
      </c>
      <c r="E253" s="3">
        <v>241</v>
      </c>
      <c r="F253" s="3">
        <v>6</v>
      </c>
      <c r="G253" s="3">
        <v>6</v>
      </c>
      <c r="H253" s="3" t="s">
        <v>1759</v>
      </c>
      <c r="I253" s="3" t="s">
        <v>140</v>
      </c>
      <c r="J253" s="3" t="s">
        <v>260</v>
      </c>
      <c r="K253" s="15" t="s">
        <v>469</v>
      </c>
      <c r="L253" s="3" t="s">
        <v>779</v>
      </c>
      <c r="M253" s="3"/>
      <c r="N253" s="3" t="s">
        <v>31</v>
      </c>
      <c r="O253" s="3" t="s">
        <v>780</v>
      </c>
      <c r="P253" s="3" t="s">
        <v>13</v>
      </c>
      <c r="Q253" s="3"/>
      <c r="R253" s="3"/>
      <c r="S253" s="3" t="s">
        <v>43</v>
      </c>
      <c r="T253" s="3"/>
      <c r="U253" s="3" t="s">
        <v>514</v>
      </c>
      <c r="V253" s="3" t="s">
        <v>52</v>
      </c>
      <c r="W253" s="3"/>
      <c r="X253" s="3" t="s">
        <v>53</v>
      </c>
      <c r="Y253" s="3"/>
      <c r="Z253" s="280"/>
    </row>
    <row r="254" spans="3:26" x14ac:dyDescent="0.15">
      <c r="C254" s="285"/>
      <c r="D254" s="283">
        <v>251</v>
      </c>
      <c r="E254" s="3">
        <v>245</v>
      </c>
      <c r="F254" s="3">
        <v>6</v>
      </c>
      <c r="G254" s="3">
        <v>6</v>
      </c>
      <c r="H254" s="3" t="s">
        <v>143</v>
      </c>
      <c r="I254" s="3" t="s">
        <v>137</v>
      </c>
      <c r="J254" s="3" t="s">
        <v>655</v>
      </c>
      <c r="K254" s="15"/>
      <c r="L254" s="3" t="s">
        <v>684</v>
      </c>
      <c r="M254" s="3"/>
      <c r="N254" s="3" t="s">
        <v>16</v>
      </c>
      <c r="O254" s="3" t="s">
        <v>783</v>
      </c>
      <c r="P254" s="3" t="s">
        <v>143</v>
      </c>
      <c r="Q254" s="3"/>
      <c r="R254" s="3"/>
      <c r="S254" s="3"/>
      <c r="T254" s="3" t="s">
        <v>47</v>
      </c>
      <c r="U254" s="3"/>
      <c r="V254" s="3" t="s">
        <v>51</v>
      </c>
      <c r="W254" s="3" t="s">
        <v>625</v>
      </c>
      <c r="X254" s="3" t="s">
        <v>157</v>
      </c>
      <c r="Y254" s="3"/>
      <c r="Z254" s="280" t="s">
        <v>786</v>
      </c>
    </row>
    <row r="255" spans="3:26" x14ac:dyDescent="0.15">
      <c r="C255" s="285"/>
      <c r="D255" s="283">
        <v>252</v>
      </c>
      <c r="E255" s="3">
        <v>246</v>
      </c>
      <c r="F255" s="3">
        <v>6</v>
      </c>
      <c r="G255" s="3">
        <v>7</v>
      </c>
      <c r="H255" s="3" t="s">
        <v>1761</v>
      </c>
      <c r="I255" s="3" t="s">
        <v>137</v>
      </c>
      <c r="J255" s="3" t="s">
        <v>655</v>
      </c>
      <c r="K255" s="15"/>
      <c r="L255" s="3" t="s">
        <v>784</v>
      </c>
      <c r="M255" s="3"/>
      <c r="N255" s="3" t="s">
        <v>31</v>
      </c>
      <c r="O255" s="3" t="s">
        <v>649</v>
      </c>
      <c r="P255" s="3" t="s">
        <v>143</v>
      </c>
      <c r="Q255" s="3"/>
      <c r="R255" s="3"/>
      <c r="S255" s="3" t="s">
        <v>43</v>
      </c>
      <c r="T255" s="3"/>
      <c r="U255" s="3" t="s">
        <v>514</v>
      </c>
      <c r="V255" s="3" t="s">
        <v>456</v>
      </c>
      <c r="W255" s="3"/>
      <c r="X255" s="3" t="s">
        <v>53</v>
      </c>
      <c r="Y255" s="3"/>
      <c r="Z255" s="280"/>
    </row>
    <row r="256" spans="3:26" x14ac:dyDescent="0.15">
      <c r="C256" s="285"/>
      <c r="D256" s="283">
        <v>253</v>
      </c>
      <c r="E256" s="3">
        <v>235</v>
      </c>
      <c r="F256" s="3">
        <v>6</v>
      </c>
      <c r="G256" s="3">
        <v>7</v>
      </c>
      <c r="H256" s="3" t="s">
        <v>1686</v>
      </c>
      <c r="I256" s="3" t="s">
        <v>140</v>
      </c>
      <c r="J256" s="3" t="s">
        <v>260</v>
      </c>
      <c r="K256" s="15" t="s">
        <v>356</v>
      </c>
      <c r="L256" s="3" t="s">
        <v>761</v>
      </c>
      <c r="M256" s="3"/>
      <c r="N256" s="3" t="s">
        <v>16</v>
      </c>
      <c r="O256" s="3" t="s">
        <v>776</v>
      </c>
      <c r="P256" s="3" t="s">
        <v>11</v>
      </c>
      <c r="Q256" s="3"/>
      <c r="R256" s="3"/>
      <c r="S256" s="3" t="s">
        <v>45</v>
      </c>
      <c r="T256" s="3"/>
      <c r="U256" s="3"/>
      <c r="V256" s="3" t="s">
        <v>50</v>
      </c>
      <c r="W256" s="3" t="s">
        <v>310</v>
      </c>
      <c r="X256" s="3" t="s">
        <v>53</v>
      </c>
      <c r="Y256" s="3"/>
      <c r="Z256" s="280"/>
    </row>
    <row r="257" spans="3:26" x14ac:dyDescent="0.15">
      <c r="C257" s="285"/>
      <c r="D257" s="283">
        <v>254</v>
      </c>
      <c r="E257" s="3">
        <v>247</v>
      </c>
      <c r="F257" s="3">
        <v>6</v>
      </c>
      <c r="G257" s="3">
        <v>7</v>
      </c>
      <c r="H257" s="3" t="s">
        <v>1762</v>
      </c>
      <c r="I257" s="3" t="s">
        <v>137</v>
      </c>
      <c r="J257" s="3" t="s">
        <v>655</v>
      </c>
      <c r="K257" s="15"/>
      <c r="L257" s="3" t="s">
        <v>785</v>
      </c>
      <c r="M257" s="3"/>
      <c r="N257" s="3" t="s">
        <v>31</v>
      </c>
      <c r="O257" s="3"/>
      <c r="P257" s="3" t="s">
        <v>13</v>
      </c>
      <c r="Q257" s="3"/>
      <c r="R257" s="3"/>
      <c r="S257" s="3" t="s">
        <v>43</v>
      </c>
      <c r="T257" s="3"/>
      <c r="U257" s="3" t="s">
        <v>514</v>
      </c>
      <c r="V257" s="3" t="s">
        <v>50</v>
      </c>
      <c r="W257" s="3"/>
      <c r="X257" s="3" t="s">
        <v>53</v>
      </c>
      <c r="Y257" s="3"/>
      <c r="Z257" s="280"/>
    </row>
    <row r="258" spans="3:26" x14ac:dyDescent="0.15">
      <c r="C258" s="285"/>
      <c r="D258" s="283">
        <v>255</v>
      </c>
      <c r="E258" s="3">
        <v>236</v>
      </c>
      <c r="F258" s="3">
        <v>6</v>
      </c>
      <c r="G258" s="3">
        <v>7</v>
      </c>
      <c r="H258" s="3" t="s">
        <v>1757</v>
      </c>
      <c r="I258" s="3" t="s">
        <v>138</v>
      </c>
      <c r="J258" s="3" t="s">
        <v>274</v>
      </c>
      <c r="K258" s="15" t="s">
        <v>754</v>
      </c>
      <c r="L258" s="3" t="s">
        <v>762</v>
      </c>
      <c r="M258" s="3"/>
      <c r="N258" s="3" t="s">
        <v>31</v>
      </c>
      <c r="O258" s="3"/>
      <c r="P258" s="3" t="s">
        <v>143</v>
      </c>
      <c r="Q258" s="3"/>
      <c r="R258" s="3"/>
      <c r="S258" s="3"/>
      <c r="T258" s="3" t="s">
        <v>16</v>
      </c>
      <c r="U258" s="3" t="s">
        <v>763</v>
      </c>
      <c r="V258" s="3" t="s">
        <v>50</v>
      </c>
      <c r="W258" s="3" t="s">
        <v>764</v>
      </c>
      <c r="X258" s="3" t="s">
        <v>53</v>
      </c>
      <c r="Y258" s="3"/>
      <c r="Z258" s="280"/>
    </row>
    <row r="259" spans="3:26" x14ac:dyDescent="0.15">
      <c r="C259" s="285"/>
      <c r="D259" s="283">
        <v>256</v>
      </c>
      <c r="E259" s="3">
        <v>237</v>
      </c>
      <c r="F259" s="3">
        <v>6</v>
      </c>
      <c r="G259" s="3">
        <v>7</v>
      </c>
      <c r="H259" s="3" t="s">
        <v>1660</v>
      </c>
      <c r="I259" s="3" t="s">
        <v>140</v>
      </c>
      <c r="J259" s="3" t="s">
        <v>260</v>
      </c>
      <c r="K259" s="15" t="s">
        <v>644</v>
      </c>
      <c r="L259" s="3" t="s">
        <v>765</v>
      </c>
      <c r="M259" s="3"/>
      <c r="N259" s="3" t="s">
        <v>28</v>
      </c>
      <c r="O259" s="3"/>
      <c r="P259" s="3" t="s">
        <v>143</v>
      </c>
      <c r="Q259" s="3"/>
      <c r="R259" s="3"/>
      <c r="S259" s="3" t="s">
        <v>43</v>
      </c>
      <c r="T259" s="3"/>
      <c r="U259" s="3" t="s">
        <v>308</v>
      </c>
      <c r="V259" s="3" t="s">
        <v>50</v>
      </c>
      <c r="W259" s="3" t="s">
        <v>738</v>
      </c>
      <c r="X259" s="3" t="s">
        <v>53</v>
      </c>
      <c r="Y259" s="3"/>
      <c r="Z259" s="280"/>
    </row>
    <row r="260" spans="3:26" x14ac:dyDescent="0.15">
      <c r="C260" s="285"/>
      <c r="D260" s="283">
        <v>257</v>
      </c>
      <c r="E260" s="3">
        <v>239</v>
      </c>
      <c r="F260" s="3">
        <v>6</v>
      </c>
      <c r="G260" s="3">
        <v>7</v>
      </c>
      <c r="H260" s="3" t="s">
        <v>1650</v>
      </c>
      <c r="I260" s="3" t="s">
        <v>137</v>
      </c>
      <c r="J260" s="3" t="s">
        <v>152</v>
      </c>
      <c r="K260" s="15"/>
      <c r="L260" s="3" t="s">
        <v>769</v>
      </c>
      <c r="M260" s="3"/>
      <c r="N260" s="3" t="s">
        <v>16</v>
      </c>
      <c r="O260" s="3" t="s">
        <v>770</v>
      </c>
      <c r="P260" s="3" t="s">
        <v>143</v>
      </c>
      <c r="Q260" s="3"/>
      <c r="R260" s="3" t="s">
        <v>624</v>
      </c>
      <c r="S260" s="3" t="s">
        <v>43</v>
      </c>
      <c r="T260" s="3"/>
      <c r="U260" s="3"/>
      <c r="V260" s="3" t="s">
        <v>50</v>
      </c>
      <c r="W260" s="3" t="s">
        <v>738</v>
      </c>
      <c r="X260" s="3" t="s">
        <v>53</v>
      </c>
      <c r="Y260" s="3"/>
      <c r="Z260" s="280"/>
    </row>
    <row r="261" spans="3:26" x14ac:dyDescent="0.15">
      <c r="C261" s="285"/>
      <c r="D261" s="283">
        <v>258</v>
      </c>
      <c r="E261" s="3">
        <v>238</v>
      </c>
      <c r="F261" s="3">
        <v>6</v>
      </c>
      <c r="G261" s="3">
        <v>7</v>
      </c>
      <c r="H261" s="3" t="s">
        <v>1758</v>
      </c>
      <c r="I261" s="3" t="s">
        <v>140</v>
      </c>
      <c r="J261" s="3" t="s">
        <v>260</v>
      </c>
      <c r="K261" s="15" t="s">
        <v>356</v>
      </c>
      <c r="L261" s="3" t="s">
        <v>766</v>
      </c>
      <c r="M261" s="3"/>
      <c r="N261" s="3" t="s">
        <v>16</v>
      </c>
      <c r="O261" s="3" t="s">
        <v>767</v>
      </c>
      <c r="P261" s="3" t="s">
        <v>13</v>
      </c>
      <c r="Q261" s="3"/>
      <c r="R261" s="3"/>
      <c r="S261" s="3" t="s">
        <v>43</v>
      </c>
      <c r="T261" s="3"/>
      <c r="U261" s="3" t="s">
        <v>308</v>
      </c>
      <c r="V261" s="3" t="s">
        <v>16</v>
      </c>
      <c r="W261" s="3" t="s">
        <v>768</v>
      </c>
      <c r="X261" s="3" t="s">
        <v>53</v>
      </c>
      <c r="Y261" s="3"/>
      <c r="Z261" s="280"/>
    </row>
    <row r="262" spans="3:26" x14ac:dyDescent="0.15">
      <c r="C262" s="285"/>
      <c r="D262" s="283">
        <v>259</v>
      </c>
      <c r="E262" s="3">
        <v>242</v>
      </c>
      <c r="F262" s="3">
        <v>6</v>
      </c>
      <c r="G262" s="3">
        <v>7</v>
      </c>
      <c r="H262" s="3" t="s">
        <v>1648</v>
      </c>
      <c r="I262" s="3" t="s">
        <v>140</v>
      </c>
      <c r="J262" s="3" t="s">
        <v>260</v>
      </c>
      <c r="K262" s="15" t="s">
        <v>356</v>
      </c>
      <c r="L262" s="3" t="s">
        <v>778</v>
      </c>
      <c r="M262" s="3"/>
      <c r="N262" s="3" t="s">
        <v>27</v>
      </c>
      <c r="O262" s="3"/>
      <c r="P262" s="3" t="s">
        <v>13</v>
      </c>
      <c r="Q262" s="3"/>
      <c r="R262" s="3"/>
      <c r="S262" s="3" t="s">
        <v>43</v>
      </c>
      <c r="T262" s="3"/>
      <c r="U262" s="3" t="s">
        <v>308</v>
      </c>
      <c r="V262" s="3" t="s">
        <v>397</v>
      </c>
      <c r="W262" s="3"/>
      <c r="X262" s="3" t="s">
        <v>53</v>
      </c>
      <c r="Y262" s="3"/>
      <c r="Z262" s="280"/>
    </row>
    <row r="263" spans="3:26" x14ac:dyDescent="0.15">
      <c r="C263" s="285"/>
      <c r="D263" s="283">
        <v>260</v>
      </c>
      <c r="E263" s="3">
        <v>243</v>
      </c>
      <c r="F263" s="3">
        <v>6</v>
      </c>
      <c r="G263" s="3">
        <v>7</v>
      </c>
      <c r="H263" s="3" t="s">
        <v>1694</v>
      </c>
      <c r="I263" s="3" t="s">
        <v>140</v>
      </c>
      <c r="J263" s="3" t="s">
        <v>260</v>
      </c>
      <c r="K263" s="15" t="s">
        <v>644</v>
      </c>
      <c r="L263" s="3" t="s">
        <v>781</v>
      </c>
      <c r="M263" s="3"/>
      <c r="N263" s="3" t="s">
        <v>31</v>
      </c>
      <c r="O263" s="3" t="s">
        <v>646</v>
      </c>
      <c r="P263" s="3" t="s">
        <v>13</v>
      </c>
      <c r="Q263" s="3"/>
      <c r="R263" s="3"/>
      <c r="S263" s="3" t="s">
        <v>43</v>
      </c>
      <c r="T263" s="3"/>
      <c r="U263" s="3" t="s">
        <v>308</v>
      </c>
      <c r="V263" s="3" t="s">
        <v>16</v>
      </c>
      <c r="W263" s="3" t="s">
        <v>805</v>
      </c>
      <c r="X263" s="3" t="s">
        <v>53</v>
      </c>
      <c r="Y263" s="3"/>
      <c r="Z263" s="280"/>
    </row>
    <row r="264" spans="3:26" x14ac:dyDescent="0.15">
      <c r="C264" s="285"/>
      <c r="D264" s="283">
        <v>261</v>
      </c>
      <c r="E264" s="3">
        <v>251</v>
      </c>
      <c r="F264" s="3">
        <v>6</v>
      </c>
      <c r="G264" s="3">
        <v>8</v>
      </c>
      <c r="H264" s="3" t="s">
        <v>1667</v>
      </c>
      <c r="I264" s="3" t="s">
        <v>140</v>
      </c>
      <c r="J264" s="3" t="s">
        <v>260</v>
      </c>
      <c r="K264" s="15" t="s">
        <v>469</v>
      </c>
      <c r="L264" s="3" t="s">
        <v>798</v>
      </c>
      <c r="M264" s="3"/>
      <c r="N264" s="3" t="s">
        <v>27</v>
      </c>
      <c r="O264" s="3"/>
      <c r="P264" s="3" t="s">
        <v>12</v>
      </c>
      <c r="Q264" s="3"/>
      <c r="R264" s="3"/>
      <c r="S264" s="3" t="s">
        <v>43</v>
      </c>
      <c r="T264" s="3"/>
      <c r="U264" s="3" t="s">
        <v>308</v>
      </c>
      <c r="V264" s="3" t="s">
        <v>50</v>
      </c>
      <c r="W264" s="3"/>
      <c r="X264" s="3" t="s">
        <v>53</v>
      </c>
      <c r="Y264" s="3"/>
      <c r="Z264" s="280"/>
    </row>
    <row r="265" spans="3:26" x14ac:dyDescent="0.15">
      <c r="C265" s="285"/>
      <c r="D265" s="283">
        <v>262</v>
      </c>
      <c r="E265" s="3">
        <v>257</v>
      </c>
      <c r="F265" s="3">
        <v>6</v>
      </c>
      <c r="G265" s="3">
        <v>8</v>
      </c>
      <c r="H265" s="3" t="s">
        <v>1641</v>
      </c>
      <c r="I265" s="3" t="s">
        <v>137</v>
      </c>
      <c r="J265" s="3" t="s">
        <v>368</v>
      </c>
      <c r="K265" s="15"/>
      <c r="L265" s="3" t="s">
        <v>806</v>
      </c>
      <c r="M265" s="3"/>
      <c r="N265" s="3" t="s">
        <v>27</v>
      </c>
      <c r="O265" s="3"/>
      <c r="P265" s="3" t="s">
        <v>143</v>
      </c>
      <c r="Q265" s="3"/>
      <c r="R265" s="3"/>
      <c r="S265" s="3" t="s">
        <v>43</v>
      </c>
      <c r="T265" s="3"/>
      <c r="U265" s="3"/>
      <c r="V265" s="3" t="s">
        <v>456</v>
      </c>
      <c r="W265" s="3"/>
      <c r="X265" s="3" t="s">
        <v>53</v>
      </c>
      <c r="Y265" s="3"/>
      <c r="Z265" s="280"/>
    </row>
    <row r="266" spans="3:26" x14ac:dyDescent="0.15">
      <c r="C266" s="285"/>
      <c r="D266" s="283">
        <v>263</v>
      </c>
      <c r="E266" s="3">
        <v>250</v>
      </c>
      <c r="F266" s="3">
        <v>6</v>
      </c>
      <c r="G266" s="3">
        <v>8</v>
      </c>
      <c r="H266" s="3" t="s">
        <v>1653</v>
      </c>
      <c r="I266" s="3" t="s">
        <v>136</v>
      </c>
      <c r="J266" s="3" t="s">
        <v>150</v>
      </c>
      <c r="K266" s="15"/>
      <c r="L266" s="3" t="s">
        <v>790</v>
      </c>
      <c r="M266" s="3"/>
      <c r="N266" s="3" t="s">
        <v>31</v>
      </c>
      <c r="O266" s="3"/>
      <c r="P266" s="3" t="s">
        <v>143</v>
      </c>
      <c r="Q266" s="3"/>
      <c r="R266" s="3"/>
      <c r="S266" s="3" t="s">
        <v>43</v>
      </c>
      <c r="T266" s="3"/>
      <c r="U266" s="3" t="s">
        <v>514</v>
      </c>
      <c r="V266" s="3" t="s">
        <v>16</v>
      </c>
      <c r="W266" s="3" t="s">
        <v>625</v>
      </c>
      <c r="X266" s="3" t="s">
        <v>53</v>
      </c>
      <c r="Y266" s="3"/>
      <c r="Z266" s="280"/>
    </row>
    <row r="267" spans="3:26" x14ac:dyDescent="0.15">
      <c r="C267" s="285"/>
      <c r="D267" s="283">
        <v>264</v>
      </c>
      <c r="E267" s="3">
        <v>249</v>
      </c>
      <c r="F267" s="3">
        <v>6</v>
      </c>
      <c r="G267" s="3">
        <v>8</v>
      </c>
      <c r="H267" s="3" t="s">
        <v>1647</v>
      </c>
      <c r="I267" s="3" t="s">
        <v>137</v>
      </c>
      <c r="J267" s="3" t="s">
        <v>463</v>
      </c>
      <c r="K267" s="15"/>
      <c r="L267" s="3" t="s">
        <v>789</v>
      </c>
      <c r="M267" s="3"/>
      <c r="N267" s="3" t="s">
        <v>31</v>
      </c>
      <c r="O267" s="3" t="s">
        <v>649</v>
      </c>
      <c r="P267" s="3" t="s">
        <v>143</v>
      </c>
      <c r="Q267" s="3"/>
      <c r="R267" s="3"/>
      <c r="S267" s="3" t="s">
        <v>43</v>
      </c>
      <c r="T267" s="3"/>
      <c r="U267" s="3" t="s">
        <v>514</v>
      </c>
      <c r="V267" s="3" t="s">
        <v>50</v>
      </c>
      <c r="W267" s="3"/>
      <c r="X267" s="3" t="s">
        <v>53</v>
      </c>
      <c r="Y267" s="3"/>
      <c r="Z267" s="280"/>
    </row>
    <row r="268" spans="3:26" x14ac:dyDescent="0.15">
      <c r="C268" s="285"/>
      <c r="D268" s="283">
        <v>265</v>
      </c>
      <c r="E268" s="3">
        <v>253</v>
      </c>
      <c r="F268" s="3">
        <v>6</v>
      </c>
      <c r="G268" s="3">
        <v>8</v>
      </c>
      <c r="H268" s="3" t="s">
        <v>1704</v>
      </c>
      <c r="I268" s="3" t="s">
        <v>140</v>
      </c>
      <c r="J268" s="3" t="s">
        <v>68</v>
      </c>
      <c r="K268" s="15" t="s">
        <v>356</v>
      </c>
      <c r="L268" s="3" t="s">
        <v>801</v>
      </c>
      <c r="M268" s="3"/>
      <c r="N268" s="3" t="s">
        <v>31</v>
      </c>
      <c r="O268" s="3"/>
      <c r="P268" s="3" t="s">
        <v>143</v>
      </c>
      <c r="Q268" s="3"/>
      <c r="R268" s="3"/>
      <c r="S268" s="3" t="s">
        <v>43</v>
      </c>
      <c r="T268" s="3"/>
      <c r="U268" s="3" t="s">
        <v>308</v>
      </c>
      <c r="V268" s="3" t="s">
        <v>456</v>
      </c>
      <c r="W268" s="3"/>
      <c r="X268" s="3" t="s">
        <v>53</v>
      </c>
      <c r="Y268" s="3"/>
      <c r="Z268" s="280"/>
    </row>
    <row r="269" spans="3:26" x14ac:dyDescent="0.15">
      <c r="C269" s="285"/>
      <c r="D269" s="283">
        <v>266</v>
      </c>
      <c r="E269" s="3">
        <v>258</v>
      </c>
      <c r="F269" s="3">
        <v>6</v>
      </c>
      <c r="G269" s="3">
        <v>8</v>
      </c>
      <c r="H269" s="3" t="s">
        <v>1724</v>
      </c>
      <c r="I269" s="3" t="s">
        <v>138</v>
      </c>
      <c r="J269" s="3" t="s">
        <v>274</v>
      </c>
      <c r="K269" s="15" t="s">
        <v>380</v>
      </c>
      <c r="L269" s="3" t="s">
        <v>807</v>
      </c>
      <c r="M269" s="3"/>
      <c r="N269" s="3" t="s">
        <v>31</v>
      </c>
      <c r="O269" s="3"/>
      <c r="P269" s="3" t="s">
        <v>13</v>
      </c>
      <c r="Q269" s="3" t="s">
        <v>32</v>
      </c>
      <c r="R269" s="3" t="s">
        <v>273</v>
      </c>
      <c r="S269" s="3" t="s">
        <v>43</v>
      </c>
      <c r="T269" s="3"/>
      <c r="U269" s="3"/>
      <c r="V269" s="3" t="s">
        <v>50</v>
      </c>
      <c r="W269" s="3"/>
      <c r="X269" s="3" t="s">
        <v>53</v>
      </c>
      <c r="Y269" s="3"/>
      <c r="Z269" s="280"/>
    </row>
    <row r="270" spans="3:26" x14ac:dyDescent="0.15">
      <c r="C270" s="285"/>
      <c r="D270" s="283">
        <v>267</v>
      </c>
      <c r="E270" s="3">
        <v>254</v>
      </c>
      <c r="F270" s="3">
        <v>6</v>
      </c>
      <c r="G270" s="3">
        <v>8</v>
      </c>
      <c r="H270" s="3" t="s">
        <v>1691</v>
      </c>
      <c r="I270" s="3" t="s">
        <v>140</v>
      </c>
      <c r="J270" s="3" t="s">
        <v>260</v>
      </c>
      <c r="K270" s="15" t="s">
        <v>644</v>
      </c>
      <c r="L270" s="3" t="s">
        <v>802</v>
      </c>
      <c r="M270" s="3"/>
      <c r="N270" s="3" t="s">
        <v>16</v>
      </c>
      <c r="O270" s="3" t="s">
        <v>767</v>
      </c>
      <c r="P270" s="3" t="s">
        <v>143</v>
      </c>
      <c r="Q270" s="3"/>
      <c r="R270" s="3"/>
      <c r="S270" s="3" t="s">
        <v>43</v>
      </c>
      <c r="T270" s="3"/>
      <c r="U270" s="3" t="s">
        <v>308</v>
      </c>
      <c r="V270" s="3" t="s">
        <v>50</v>
      </c>
      <c r="W270" s="3"/>
      <c r="X270" s="3" t="s">
        <v>53</v>
      </c>
      <c r="Y270" s="3"/>
      <c r="Z270" s="280"/>
    </row>
    <row r="271" spans="3:26" x14ac:dyDescent="0.15">
      <c r="C271" s="285"/>
      <c r="D271" s="283">
        <v>268</v>
      </c>
      <c r="E271" s="3">
        <v>255</v>
      </c>
      <c r="F271" s="3">
        <v>6</v>
      </c>
      <c r="G271" s="3">
        <v>8</v>
      </c>
      <c r="H271" s="3" t="s">
        <v>1763</v>
      </c>
      <c r="I271" s="3" t="s">
        <v>140</v>
      </c>
      <c r="J271" s="3" t="s">
        <v>260</v>
      </c>
      <c r="K271" s="15" t="s">
        <v>356</v>
      </c>
      <c r="L271" s="3" t="s">
        <v>803</v>
      </c>
      <c r="M271" s="3"/>
      <c r="N271" s="3" t="s">
        <v>31</v>
      </c>
      <c r="O271" s="3"/>
      <c r="P271" s="3" t="s">
        <v>13</v>
      </c>
      <c r="Q271" s="3"/>
      <c r="R271" s="3"/>
      <c r="S271" s="3" t="s">
        <v>43</v>
      </c>
      <c r="T271" s="3"/>
      <c r="U271" s="3" t="s">
        <v>514</v>
      </c>
      <c r="V271" s="3" t="s">
        <v>50</v>
      </c>
      <c r="W271" s="3"/>
      <c r="X271" s="3" t="s">
        <v>53</v>
      </c>
      <c r="Y271" s="3"/>
      <c r="Z271" s="280"/>
    </row>
    <row r="272" spans="3:26" x14ac:dyDescent="0.15">
      <c r="C272" s="285"/>
      <c r="D272" s="283">
        <v>269</v>
      </c>
      <c r="E272" s="3">
        <v>252</v>
      </c>
      <c r="F272" s="3">
        <v>6</v>
      </c>
      <c r="G272" s="3">
        <v>8</v>
      </c>
      <c r="H272" s="3" t="s">
        <v>143</v>
      </c>
      <c r="I272" s="3" t="s">
        <v>137</v>
      </c>
      <c r="J272" s="3" t="s">
        <v>152</v>
      </c>
      <c r="K272" s="15"/>
      <c r="L272" s="3" t="s">
        <v>799</v>
      </c>
      <c r="M272" s="3"/>
      <c r="N272" s="3" t="s">
        <v>28</v>
      </c>
      <c r="O272" s="3"/>
      <c r="P272" s="3" t="s">
        <v>143</v>
      </c>
      <c r="Q272" s="3"/>
      <c r="R272" s="3"/>
      <c r="S272" s="3"/>
      <c r="T272" s="3" t="s">
        <v>47</v>
      </c>
      <c r="U272" s="3" t="s">
        <v>800</v>
      </c>
      <c r="V272" s="3" t="s">
        <v>310</v>
      </c>
      <c r="W272" s="3"/>
      <c r="X272" s="3" t="s">
        <v>53</v>
      </c>
      <c r="Y272" s="3"/>
      <c r="Z272" s="280"/>
    </row>
    <row r="273" spans="3:26" x14ac:dyDescent="0.15">
      <c r="C273" s="285"/>
      <c r="D273" s="283">
        <v>270</v>
      </c>
      <c r="E273" s="3">
        <v>256</v>
      </c>
      <c r="F273" s="3">
        <v>6</v>
      </c>
      <c r="G273" s="3">
        <v>9</v>
      </c>
      <c r="H273" s="3" t="s">
        <v>1646</v>
      </c>
      <c r="I273" s="3" t="s">
        <v>140</v>
      </c>
      <c r="J273" s="3" t="s">
        <v>260</v>
      </c>
      <c r="K273" s="15" t="s">
        <v>469</v>
      </c>
      <c r="L273" s="3" t="s">
        <v>804</v>
      </c>
      <c r="M273" s="3"/>
      <c r="N273" s="3" t="s">
        <v>31</v>
      </c>
      <c r="O273" s="3"/>
      <c r="P273" s="3" t="s">
        <v>143</v>
      </c>
      <c r="Q273" s="3"/>
      <c r="R273" s="3" t="s">
        <v>596</v>
      </c>
      <c r="S273" s="3" t="s">
        <v>43</v>
      </c>
      <c r="T273" s="3"/>
      <c r="U273" s="3"/>
      <c r="V273" s="3" t="s">
        <v>456</v>
      </c>
      <c r="W273" s="3"/>
      <c r="X273" s="3" t="s">
        <v>53</v>
      </c>
      <c r="Y273" s="3"/>
      <c r="Z273" s="280"/>
    </row>
    <row r="274" spans="3:26" x14ac:dyDescent="0.15">
      <c r="C274" s="285"/>
      <c r="D274" s="283">
        <v>271</v>
      </c>
      <c r="E274" s="3">
        <v>394</v>
      </c>
      <c r="F274" s="3">
        <v>6</v>
      </c>
      <c r="G274" s="3">
        <v>9</v>
      </c>
      <c r="H274" s="3" t="s">
        <v>1638</v>
      </c>
      <c r="I274" s="3" t="s">
        <v>138</v>
      </c>
      <c r="J274" s="3" t="s">
        <v>297</v>
      </c>
      <c r="K274" s="15"/>
      <c r="L274" s="3" t="s">
        <v>1025</v>
      </c>
      <c r="M274" s="3"/>
      <c r="N274" s="3" t="s">
        <v>25</v>
      </c>
      <c r="O274" s="3"/>
      <c r="P274" s="3" t="s">
        <v>143</v>
      </c>
      <c r="Q274" s="3"/>
      <c r="R274" s="3"/>
      <c r="S274" s="3"/>
      <c r="T274" s="3" t="s">
        <v>49</v>
      </c>
      <c r="U274" s="3" t="s">
        <v>1026</v>
      </c>
      <c r="V274" s="3" t="s">
        <v>51</v>
      </c>
      <c r="W274" s="3"/>
      <c r="X274" s="3" t="s">
        <v>53</v>
      </c>
      <c r="Y274" s="3"/>
      <c r="Z274" s="280"/>
    </row>
    <row r="275" spans="3:26" x14ac:dyDescent="0.15">
      <c r="C275" s="285"/>
      <c r="D275" s="283">
        <v>272</v>
      </c>
      <c r="E275" s="3">
        <v>259</v>
      </c>
      <c r="F275" s="3">
        <v>6</v>
      </c>
      <c r="G275" s="3">
        <v>9</v>
      </c>
      <c r="H275" s="3" t="s">
        <v>1651</v>
      </c>
      <c r="I275" s="3" t="s">
        <v>137</v>
      </c>
      <c r="J275" s="3" t="s">
        <v>435</v>
      </c>
      <c r="K275" s="15"/>
      <c r="L275" s="3" t="s">
        <v>808</v>
      </c>
      <c r="M275" s="3"/>
      <c r="N275" s="3" t="s">
        <v>31</v>
      </c>
      <c r="O275" s="3" t="s">
        <v>809</v>
      </c>
      <c r="P275" s="3" t="s">
        <v>143</v>
      </c>
      <c r="Q275" s="3"/>
      <c r="R275" s="3"/>
      <c r="S275" s="3" t="s">
        <v>43</v>
      </c>
      <c r="T275" s="3"/>
      <c r="U275" s="3"/>
      <c r="V275" s="3" t="s">
        <v>50</v>
      </c>
      <c r="W275" s="3"/>
      <c r="X275" s="3" t="s">
        <v>53</v>
      </c>
      <c r="Y275" s="3"/>
      <c r="Z275" s="280"/>
    </row>
    <row r="276" spans="3:26" x14ac:dyDescent="0.15">
      <c r="C276" s="285"/>
      <c r="D276" s="283">
        <v>273</v>
      </c>
      <c r="E276" s="3">
        <v>269</v>
      </c>
      <c r="F276" s="3">
        <v>6</v>
      </c>
      <c r="G276" s="3">
        <v>9</v>
      </c>
      <c r="H276" s="3" t="s">
        <v>1704</v>
      </c>
      <c r="I276" s="3" t="s">
        <v>138</v>
      </c>
      <c r="J276" s="3" t="s">
        <v>265</v>
      </c>
      <c r="K276" s="15"/>
      <c r="L276" s="3" t="s">
        <v>821</v>
      </c>
      <c r="M276" s="3"/>
      <c r="N276" s="3" t="s">
        <v>31</v>
      </c>
      <c r="O276" s="3" t="s">
        <v>822</v>
      </c>
      <c r="P276" s="3" t="s">
        <v>143</v>
      </c>
      <c r="Q276" s="3"/>
      <c r="R276" s="3"/>
      <c r="S276" s="3" t="s">
        <v>43</v>
      </c>
      <c r="T276" s="3"/>
      <c r="U276" s="3"/>
      <c r="V276" s="3" t="s">
        <v>456</v>
      </c>
      <c r="W276" s="3"/>
      <c r="X276" s="3" t="s">
        <v>53</v>
      </c>
      <c r="Y276" s="3"/>
      <c r="Z276" s="280"/>
    </row>
    <row r="277" spans="3:26" x14ac:dyDescent="0.15">
      <c r="C277" s="285"/>
      <c r="D277" s="283">
        <v>274</v>
      </c>
      <c r="E277" s="3">
        <v>270</v>
      </c>
      <c r="F277" s="3">
        <v>6</v>
      </c>
      <c r="G277" s="3">
        <v>9</v>
      </c>
      <c r="H277" s="3" t="s">
        <v>1724</v>
      </c>
      <c r="I277" s="3" t="s">
        <v>138</v>
      </c>
      <c r="J277" s="3" t="s">
        <v>265</v>
      </c>
      <c r="K277" s="15"/>
      <c r="L277" s="3" t="s">
        <v>850</v>
      </c>
      <c r="M277" s="3"/>
      <c r="N277" s="3" t="s">
        <v>16</v>
      </c>
      <c r="O277" s="3" t="s">
        <v>339</v>
      </c>
      <c r="P277" s="3" t="s">
        <v>143</v>
      </c>
      <c r="Q277" s="3"/>
      <c r="R277" s="3"/>
      <c r="S277" s="3" t="s">
        <v>43</v>
      </c>
      <c r="T277" s="3"/>
      <c r="U277" s="3"/>
      <c r="V277" s="3" t="s">
        <v>16</v>
      </c>
      <c r="W277" s="3" t="s">
        <v>823</v>
      </c>
      <c r="X277" s="3" t="s">
        <v>53</v>
      </c>
      <c r="Y277" s="3"/>
      <c r="Z277" s="280"/>
    </row>
    <row r="278" spans="3:26" x14ac:dyDescent="0.15">
      <c r="C278" s="285"/>
      <c r="D278" s="283">
        <v>275</v>
      </c>
      <c r="E278" s="3">
        <v>271</v>
      </c>
      <c r="F278" s="3">
        <v>6</v>
      </c>
      <c r="G278" s="3">
        <v>9</v>
      </c>
      <c r="H278" s="3" t="s">
        <v>1679</v>
      </c>
      <c r="I278" s="3" t="s">
        <v>138</v>
      </c>
      <c r="J278" s="3" t="s">
        <v>274</v>
      </c>
      <c r="K278" s="15" t="s">
        <v>380</v>
      </c>
      <c r="L278" s="3" t="s">
        <v>824</v>
      </c>
      <c r="M278" s="3"/>
      <c r="N278" s="3" t="s">
        <v>31</v>
      </c>
      <c r="O278" s="3" t="s">
        <v>851</v>
      </c>
      <c r="P278" s="3" t="s">
        <v>11</v>
      </c>
      <c r="Q278" s="3"/>
      <c r="R278" s="3"/>
      <c r="S278" s="3" t="s">
        <v>43</v>
      </c>
      <c r="T278" s="3"/>
      <c r="U278" s="3"/>
      <c r="V278" s="3" t="s">
        <v>50</v>
      </c>
      <c r="W278" s="3"/>
      <c r="X278" s="3" t="s">
        <v>53</v>
      </c>
      <c r="Y278" s="3"/>
      <c r="Z278" s="280"/>
    </row>
    <row r="279" spans="3:26" x14ac:dyDescent="0.15">
      <c r="C279" s="285"/>
      <c r="D279" s="283">
        <v>276</v>
      </c>
      <c r="E279" s="3">
        <v>274</v>
      </c>
      <c r="F279" s="3">
        <v>6</v>
      </c>
      <c r="G279" s="3">
        <v>9</v>
      </c>
      <c r="H279" s="3" t="s">
        <v>1677</v>
      </c>
      <c r="I279" s="3" t="s">
        <v>137</v>
      </c>
      <c r="J279" s="3" t="s">
        <v>368</v>
      </c>
      <c r="K279" s="15"/>
      <c r="L279" s="3" t="s">
        <v>827</v>
      </c>
      <c r="M279" s="3"/>
      <c r="N279" s="3" t="s">
        <v>16</v>
      </c>
      <c r="O279" s="3" t="s">
        <v>143</v>
      </c>
      <c r="P279" s="3" t="s">
        <v>13</v>
      </c>
      <c r="Q279" s="3"/>
      <c r="R279" s="3"/>
      <c r="S279" s="3" t="s">
        <v>43</v>
      </c>
      <c r="T279" s="3"/>
      <c r="U279" s="3"/>
      <c r="V279" s="3" t="s">
        <v>16</v>
      </c>
      <c r="W279" s="3" t="s">
        <v>828</v>
      </c>
      <c r="X279" s="3" t="s">
        <v>53</v>
      </c>
      <c r="Y279" s="3"/>
      <c r="Z279" s="280"/>
    </row>
    <row r="280" spans="3:26" x14ac:dyDescent="0.15">
      <c r="C280" s="285"/>
      <c r="D280" s="283">
        <v>277</v>
      </c>
      <c r="E280" s="3">
        <v>272</v>
      </c>
      <c r="F280" s="3">
        <v>6</v>
      </c>
      <c r="G280" s="3">
        <v>10</v>
      </c>
      <c r="H280" s="3" t="s">
        <v>1712</v>
      </c>
      <c r="I280" s="3" t="s">
        <v>138</v>
      </c>
      <c r="J280" s="3" t="s">
        <v>274</v>
      </c>
      <c r="K280" s="15" t="s">
        <v>275</v>
      </c>
      <c r="L280" s="3" t="s">
        <v>825</v>
      </c>
      <c r="M280" s="3"/>
      <c r="N280" s="3" t="s">
        <v>31</v>
      </c>
      <c r="O280" s="3"/>
      <c r="P280" s="3" t="s">
        <v>143</v>
      </c>
      <c r="Q280" s="3"/>
      <c r="R280" s="3"/>
      <c r="S280" s="3" t="s">
        <v>43</v>
      </c>
      <c r="T280" s="3"/>
      <c r="U280" s="3" t="s">
        <v>514</v>
      </c>
      <c r="V280" s="3" t="s">
        <v>50</v>
      </c>
      <c r="W280" s="3" t="s">
        <v>738</v>
      </c>
      <c r="X280" s="3" t="s">
        <v>53</v>
      </c>
      <c r="Y280" s="3"/>
      <c r="Z280" s="280"/>
    </row>
    <row r="281" spans="3:26" x14ac:dyDescent="0.15">
      <c r="C281" s="285"/>
      <c r="D281" s="283">
        <v>278</v>
      </c>
      <c r="E281" s="3">
        <v>273</v>
      </c>
      <c r="F281" s="3">
        <v>6</v>
      </c>
      <c r="G281" s="3">
        <v>10</v>
      </c>
      <c r="H281" s="3" t="s">
        <v>1659</v>
      </c>
      <c r="I281" s="3" t="s">
        <v>140</v>
      </c>
      <c r="J281" s="3" t="s">
        <v>68</v>
      </c>
      <c r="K281" s="15" t="s">
        <v>471</v>
      </c>
      <c r="L281" s="3" t="s">
        <v>826</v>
      </c>
      <c r="M281" s="3"/>
      <c r="N281" s="3" t="s">
        <v>31</v>
      </c>
      <c r="O281" s="3"/>
      <c r="P281" s="3" t="s">
        <v>13</v>
      </c>
      <c r="Q281" s="3"/>
      <c r="R281" s="3"/>
      <c r="S281" s="3" t="s">
        <v>43</v>
      </c>
      <c r="T281" s="3"/>
      <c r="U281" s="3"/>
      <c r="V281" s="3" t="s">
        <v>50</v>
      </c>
      <c r="W281" s="3"/>
      <c r="X281" s="3" t="s">
        <v>53</v>
      </c>
      <c r="Y281" s="3"/>
      <c r="Z281" s="280"/>
    </row>
    <row r="282" spans="3:26" x14ac:dyDescent="0.15">
      <c r="C282" s="285"/>
      <c r="D282" s="283">
        <v>279</v>
      </c>
      <c r="E282" s="3">
        <v>275</v>
      </c>
      <c r="F282" s="3">
        <v>6</v>
      </c>
      <c r="G282" s="3">
        <v>10</v>
      </c>
      <c r="H282" s="3" t="s">
        <v>1767</v>
      </c>
      <c r="I282" s="3" t="s">
        <v>137</v>
      </c>
      <c r="J282" s="3" t="s">
        <v>152</v>
      </c>
      <c r="K282" s="15"/>
      <c r="L282" s="3" t="s">
        <v>852</v>
      </c>
      <c r="M282" s="3"/>
      <c r="N282" s="3" t="s">
        <v>27</v>
      </c>
      <c r="O282" s="3" t="s">
        <v>1768</v>
      </c>
      <c r="P282" s="3" t="s">
        <v>143</v>
      </c>
      <c r="Q282" s="3"/>
      <c r="R282" s="3"/>
      <c r="S282" s="3" t="s">
        <v>44</v>
      </c>
      <c r="T282" s="3"/>
      <c r="U282" s="3"/>
      <c r="V282" s="3" t="s">
        <v>16</v>
      </c>
      <c r="W282" s="3" t="s">
        <v>625</v>
      </c>
      <c r="X282" s="3" t="s">
        <v>53</v>
      </c>
      <c r="Y282" s="3"/>
      <c r="Z282" s="280"/>
    </row>
    <row r="283" spans="3:26" x14ac:dyDescent="0.15">
      <c r="C283" s="285"/>
      <c r="D283" s="283">
        <v>280</v>
      </c>
      <c r="E283" s="3">
        <v>276</v>
      </c>
      <c r="F283" s="3">
        <v>6</v>
      </c>
      <c r="G283" s="3">
        <v>10</v>
      </c>
      <c r="H283" s="3" t="s">
        <v>1714</v>
      </c>
      <c r="I283" s="3" t="s">
        <v>140</v>
      </c>
      <c r="J283" s="3" t="s">
        <v>68</v>
      </c>
      <c r="K283" s="15" t="s">
        <v>469</v>
      </c>
      <c r="L283" s="3" t="s">
        <v>829</v>
      </c>
      <c r="M283" s="3"/>
      <c r="N283" s="3" t="s">
        <v>31</v>
      </c>
      <c r="O283" s="3"/>
      <c r="P283" s="3" t="s">
        <v>13</v>
      </c>
      <c r="Q283" s="3"/>
      <c r="R283" s="3"/>
      <c r="S283" s="3" t="s">
        <v>43</v>
      </c>
      <c r="T283" s="3"/>
      <c r="U283" s="3" t="s">
        <v>308</v>
      </c>
      <c r="V283" s="3" t="s">
        <v>50</v>
      </c>
      <c r="W283" s="3"/>
      <c r="X283" s="3" t="s">
        <v>53</v>
      </c>
      <c r="Y283" s="3"/>
      <c r="Z283" s="280"/>
    </row>
    <row r="284" spans="3:26" x14ac:dyDescent="0.15">
      <c r="C284" s="285"/>
      <c r="D284" s="283">
        <v>281</v>
      </c>
      <c r="E284" s="3">
        <v>292</v>
      </c>
      <c r="F284" s="3">
        <v>6</v>
      </c>
      <c r="G284" s="3">
        <v>10</v>
      </c>
      <c r="H284" s="3" t="s">
        <v>1738</v>
      </c>
      <c r="I284" s="3" t="s">
        <v>139</v>
      </c>
      <c r="J284" s="3" t="s">
        <v>277</v>
      </c>
      <c r="K284" s="15"/>
      <c r="L284" s="3" t="s">
        <v>847</v>
      </c>
      <c r="M284" s="3"/>
      <c r="N284" s="3" t="s">
        <v>16</v>
      </c>
      <c r="O284" s="3" t="s">
        <v>848</v>
      </c>
      <c r="P284" s="3" t="s">
        <v>13</v>
      </c>
      <c r="Q284" s="3"/>
      <c r="R284" s="3"/>
      <c r="S284" s="3" t="s">
        <v>43</v>
      </c>
      <c r="T284" s="3"/>
      <c r="U284" s="3"/>
      <c r="V284" s="3" t="s">
        <v>50</v>
      </c>
      <c r="W284" s="3"/>
      <c r="X284" s="3" t="s">
        <v>53</v>
      </c>
      <c r="Y284" s="3"/>
      <c r="Z284" s="280"/>
    </row>
    <row r="285" spans="3:26" x14ac:dyDescent="0.15">
      <c r="C285" s="285"/>
      <c r="D285" s="283">
        <v>282</v>
      </c>
      <c r="E285" s="3">
        <v>277</v>
      </c>
      <c r="F285" s="3">
        <v>6</v>
      </c>
      <c r="G285" s="3">
        <v>10</v>
      </c>
      <c r="H285" s="3" t="s">
        <v>1651</v>
      </c>
      <c r="I285" s="3" t="s">
        <v>138</v>
      </c>
      <c r="J285" s="3" t="s">
        <v>274</v>
      </c>
      <c r="K285" s="15" t="s">
        <v>376</v>
      </c>
      <c r="L285" s="3" t="s">
        <v>830</v>
      </c>
      <c r="M285" s="3"/>
      <c r="N285" s="3" t="s">
        <v>31</v>
      </c>
      <c r="O285" s="3"/>
      <c r="P285" s="3" t="s">
        <v>12</v>
      </c>
      <c r="Q285" s="3"/>
      <c r="R285" s="3"/>
      <c r="S285" s="3" t="s">
        <v>43</v>
      </c>
      <c r="T285" s="3"/>
      <c r="U285" s="3" t="s">
        <v>308</v>
      </c>
      <c r="V285" s="3" t="s">
        <v>50</v>
      </c>
      <c r="W285" s="3"/>
      <c r="X285" s="3" t="s">
        <v>53</v>
      </c>
      <c r="Y285" s="3"/>
      <c r="Z285" s="280"/>
    </row>
    <row r="286" spans="3:26" x14ac:dyDescent="0.15">
      <c r="C286" s="285"/>
      <c r="D286" s="283">
        <v>283</v>
      </c>
      <c r="E286" s="3">
        <v>278</v>
      </c>
      <c r="F286" s="3">
        <v>6</v>
      </c>
      <c r="G286" s="3">
        <v>10</v>
      </c>
      <c r="H286" s="3" t="s">
        <v>1656</v>
      </c>
      <c r="I286" s="3" t="s">
        <v>137</v>
      </c>
      <c r="J286" s="3" t="s">
        <v>435</v>
      </c>
      <c r="K286" s="15"/>
      <c r="L286" s="3" t="s">
        <v>853</v>
      </c>
      <c r="M286" s="3"/>
      <c r="N286" s="3" t="s">
        <v>23</v>
      </c>
      <c r="O286" s="3" t="s">
        <v>831</v>
      </c>
      <c r="P286" s="3" t="s">
        <v>143</v>
      </c>
      <c r="Q286" s="3"/>
      <c r="R286" s="3"/>
      <c r="S286" s="3" t="s">
        <v>43</v>
      </c>
      <c r="T286" s="3"/>
      <c r="U286" s="3" t="s">
        <v>308</v>
      </c>
      <c r="V286" s="3" t="s">
        <v>50</v>
      </c>
      <c r="W286" s="3" t="s">
        <v>549</v>
      </c>
      <c r="X286" s="3" t="s">
        <v>53</v>
      </c>
      <c r="Y286" s="3"/>
      <c r="Z286" s="280"/>
    </row>
    <row r="287" spans="3:26" x14ac:dyDescent="0.15">
      <c r="C287" s="285"/>
      <c r="D287" s="283">
        <v>284</v>
      </c>
      <c r="E287" s="3">
        <v>279</v>
      </c>
      <c r="F287" s="3">
        <v>6</v>
      </c>
      <c r="G287" s="3">
        <v>10</v>
      </c>
      <c r="H287" s="3" t="s">
        <v>1719</v>
      </c>
      <c r="I287" s="3" t="s">
        <v>140</v>
      </c>
      <c r="J287" s="3" t="s">
        <v>68</v>
      </c>
      <c r="K287" s="15" t="s">
        <v>469</v>
      </c>
      <c r="L287" s="3" t="s">
        <v>838</v>
      </c>
      <c r="M287" s="3"/>
      <c r="N287" s="3" t="s">
        <v>24</v>
      </c>
      <c r="O287" s="3"/>
      <c r="P287" s="3" t="s">
        <v>11</v>
      </c>
      <c r="Q287" s="3"/>
      <c r="R287" s="3"/>
      <c r="S287" s="3" t="s">
        <v>16</v>
      </c>
      <c r="T287" s="3"/>
      <c r="U287" s="3" t="s">
        <v>308</v>
      </c>
      <c r="V287" s="3" t="s">
        <v>52</v>
      </c>
      <c r="W287" s="3" t="s">
        <v>839</v>
      </c>
      <c r="X287" s="3" t="s">
        <v>53</v>
      </c>
      <c r="Y287" s="3"/>
      <c r="Z287" s="280"/>
    </row>
    <row r="288" spans="3:26" x14ac:dyDescent="0.15">
      <c r="C288" s="285"/>
      <c r="D288" s="283">
        <v>285</v>
      </c>
      <c r="E288" s="3">
        <v>280</v>
      </c>
      <c r="F288" s="3">
        <v>6</v>
      </c>
      <c r="G288" s="3">
        <v>10</v>
      </c>
      <c r="H288" s="3" t="s">
        <v>1769</v>
      </c>
      <c r="I288" s="3" t="s">
        <v>141</v>
      </c>
      <c r="J288" s="3" t="s">
        <v>565</v>
      </c>
      <c r="K288" s="15"/>
      <c r="L288" s="3" t="s">
        <v>832</v>
      </c>
      <c r="M288" s="3"/>
      <c r="N288" s="3" t="s">
        <v>31</v>
      </c>
      <c r="O288" s="3" t="s">
        <v>392</v>
      </c>
      <c r="P288" s="3" t="s">
        <v>12</v>
      </c>
      <c r="Q288" s="3"/>
      <c r="R288" s="3"/>
      <c r="S288" s="3" t="s">
        <v>43</v>
      </c>
      <c r="T288" s="3"/>
      <c r="U288" s="3" t="s">
        <v>308</v>
      </c>
      <c r="V288" s="3" t="s">
        <v>50</v>
      </c>
      <c r="W288" s="3"/>
      <c r="X288" s="3" t="s">
        <v>53</v>
      </c>
      <c r="Y288" s="3"/>
      <c r="Z288" s="280"/>
    </row>
    <row r="289" spans="3:26" x14ac:dyDescent="0.15">
      <c r="C289" s="285"/>
      <c r="D289" s="283">
        <v>286</v>
      </c>
      <c r="E289" s="3">
        <v>329</v>
      </c>
      <c r="F289" s="3">
        <v>6</v>
      </c>
      <c r="G289" s="3">
        <v>10</v>
      </c>
      <c r="H289" s="3" t="s">
        <v>143</v>
      </c>
      <c r="I289" s="3" t="s">
        <v>138</v>
      </c>
      <c r="J289" s="3" t="s">
        <v>274</v>
      </c>
      <c r="K289" s="15" t="s">
        <v>376</v>
      </c>
      <c r="L289" s="3" t="s">
        <v>917</v>
      </c>
      <c r="M289" s="3"/>
      <c r="N289" s="3" t="s">
        <v>16</v>
      </c>
      <c r="O289" s="3" t="s">
        <v>918</v>
      </c>
      <c r="P289" s="3" t="s">
        <v>13</v>
      </c>
      <c r="Q289" s="3"/>
      <c r="R289" s="3"/>
      <c r="S289" s="3"/>
      <c r="T289" s="3" t="s">
        <v>46</v>
      </c>
      <c r="U289" s="3"/>
      <c r="V289" s="3" t="s">
        <v>50</v>
      </c>
      <c r="W289" s="3" t="s">
        <v>919</v>
      </c>
      <c r="X289" s="3" t="s">
        <v>53</v>
      </c>
      <c r="Y289" s="3"/>
      <c r="Z289" s="280"/>
    </row>
    <row r="290" spans="3:26" x14ac:dyDescent="0.15">
      <c r="C290" s="285"/>
      <c r="D290" s="283">
        <v>287</v>
      </c>
      <c r="E290" s="3">
        <v>294</v>
      </c>
      <c r="F290" s="3">
        <v>6</v>
      </c>
      <c r="G290" s="3">
        <v>11</v>
      </c>
      <c r="H290" s="3" t="s">
        <v>1665</v>
      </c>
      <c r="I290" s="3" t="s">
        <v>137</v>
      </c>
      <c r="J290" s="3" t="s">
        <v>435</v>
      </c>
      <c r="K290" s="15"/>
      <c r="L290" s="3" t="s">
        <v>857</v>
      </c>
      <c r="M290" s="3"/>
      <c r="N290" s="3" t="s">
        <v>27</v>
      </c>
      <c r="O290" s="3" t="s">
        <v>858</v>
      </c>
      <c r="P290" s="3" t="s">
        <v>13</v>
      </c>
      <c r="Q290" s="3"/>
      <c r="R290" s="3"/>
      <c r="S290" s="3" t="s">
        <v>43</v>
      </c>
      <c r="T290" s="3"/>
      <c r="U290" s="3" t="s">
        <v>860</v>
      </c>
      <c r="V290" s="3" t="s">
        <v>50</v>
      </c>
      <c r="W290" s="3" t="s">
        <v>859</v>
      </c>
      <c r="X290" s="3" t="s">
        <v>53</v>
      </c>
      <c r="Y290" s="3"/>
      <c r="Z290" s="280"/>
    </row>
    <row r="291" spans="3:26" x14ac:dyDescent="0.15">
      <c r="C291" s="285"/>
      <c r="D291" s="283">
        <v>288</v>
      </c>
      <c r="E291" s="3">
        <v>281</v>
      </c>
      <c r="F291" s="3">
        <v>6</v>
      </c>
      <c r="G291" s="3">
        <v>11</v>
      </c>
      <c r="H291" s="3" t="s">
        <v>1640</v>
      </c>
      <c r="I291" s="3" t="s">
        <v>138</v>
      </c>
      <c r="J291" s="3" t="s">
        <v>274</v>
      </c>
      <c r="K291" s="15" t="s">
        <v>380</v>
      </c>
      <c r="L291" s="3" t="s">
        <v>833</v>
      </c>
      <c r="M291" s="3"/>
      <c r="N291" s="3" t="s">
        <v>31</v>
      </c>
      <c r="O291" s="3" t="s">
        <v>482</v>
      </c>
      <c r="P291" s="3" t="s">
        <v>12</v>
      </c>
      <c r="Q291" s="3"/>
      <c r="R291" s="3"/>
      <c r="S291" s="3" t="s">
        <v>43</v>
      </c>
      <c r="T291" s="3"/>
      <c r="U291" s="3"/>
      <c r="V291" s="3" t="s">
        <v>50</v>
      </c>
      <c r="W291" s="3" t="s">
        <v>1699</v>
      </c>
      <c r="X291" s="3" t="s">
        <v>53</v>
      </c>
      <c r="Y291" s="3"/>
      <c r="Z291" s="280"/>
    </row>
    <row r="292" spans="3:26" x14ac:dyDescent="0.15">
      <c r="C292" s="285"/>
      <c r="D292" s="283">
        <v>289</v>
      </c>
      <c r="E292" s="3">
        <v>282</v>
      </c>
      <c r="F292" s="3">
        <v>6</v>
      </c>
      <c r="G292" s="3">
        <v>11</v>
      </c>
      <c r="H292" s="3" t="s">
        <v>1770</v>
      </c>
      <c r="I292" s="3" t="s">
        <v>140</v>
      </c>
      <c r="J292" s="3" t="s">
        <v>260</v>
      </c>
      <c r="K292" s="15" t="s">
        <v>836</v>
      </c>
      <c r="L292" s="3" t="s">
        <v>834</v>
      </c>
      <c r="M292" s="3"/>
      <c r="N292" s="3" t="s">
        <v>28</v>
      </c>
      <c r="O292" s="3"/>
      <c r="P292" s="3" t="s">
        <v>13</v>
      </c>
      <c r="Q292" s="3"/>
      <c r="R292" s="3"/>
      <c r="S292" s="3" t="s">
        <v>43</v>
      </c>
      <c r="T292" s="3"/>
      <c r="U292" s="3" t="s">
        <v>308</v>
      </c>
      <c r="V292" s="3" t="s">
        <v>50</v>
      </c>
      <c r="W292" s="3" t="s">
        <v>835</v>
      </c>
      <c r="X292" s="3" t="s">
        <v>53</v>
      </c>
      <c r="Y292" s="3"/>
      <c r="Z292" s="280"/>
    </row>
    <row r="293" spans="3:26" x14ac:dyDescent="0.15">
      <c r="C293" s="285"/>
      <c r="D293" s="283">
        <v>290</v>
      </c>
      <c r="E293" s="3">
        <v>295</v>
      </c>
      <c r="F293" s="3">
        <v>6</v>
      </c>
      <c r="G293" s="3">
        <v>11</v>
      </c>
      <c r="H293" s="3" t="s">
        <v>1633</v>
      </c>
      <c r="I293" s="3" t="s">
        <v>137</v>
      </c>
      <c r="J293" s="3" t="s">
        <v>435</v>
      </c>
      <c r="K293" s="15"/>
      <c r="L293" s="3" t="s">
        <v>861</v>
      </c>
      <c r="M293" s="3"/>
      <c r="N293" s="3" t="s">
        <v>144</v>
      </c>
      <c r="O293" s="3"/>
      <c r="P293" s="3"/>
      <c r="Q293" s="3" t="s">
        <v>40</v>
      </c>
      <c r="R293" s="3" t="s">
        <v>301</v>
      </c>
      <c r="S293" s="3" t="s">
        <v>43</v>
      </c>
      <c r="T293" s="3"/>
      <c r="U293" s="3" t="s">
        <v>308</v>
      </c>
      <c r="V293" s="3" t="s">
        <v>50</v>
      </c>
      <c r="W293" s="3" t="s">
        <v>859</v>
      </c>
      <c r="X293" s="3" t="s">
        <v>53</v>
      </c>
      <c r="Y293" s="3"/>
      <c r="Z293" s="280"/>
    </row>
    <row r="294" spans="3:26" x14ac:dyDescent="0.15">
      <c r="C294" s="285"/>
      <c r="D294" s="283">
        <v>291</v>
      </c>
      <c r="E294" s="3">
        <v>283</v>
      </c>
      <c r="F294" s="3">
        <v>6</v>
      </c>
      <c r="G294" s="3">
        <v>11</v>
      </c>
      <c r="H294" s="3" t="s">
        <v>1701</v>
      </c>
      <c r="I294" s="3" t="s">
        <v>140</v>
      </c>
      <c r="J294" s="3" t="s">
        <v>260</v>
      </c>
      <c r="K294" s="15" t="s">
        <v>836</v>
      </c>
      <c r="L294" s="3" t="s">
        <v>854</v>
      </c>
      <c r="M294" s="3"/>
      <c r="N294" s="3" t="s">
        <v>144</v>
      </c>
      <c r="O294" s="3"/>
      <c r="P294" s="3" t="s">
        <v>13</v>
      </c>
      <c r="Q294" s="3"/>
      <c r="R294" s="3"/>
      <c r="S294" s="3" t="s">
        <v>43</v>
      </c>
      <c r="T294" s="3"/>
      <c r="U294" s="3" t="s">
        <v>308</v>
      </c>
      <c r="V294" s="3" t="s">
        <v>50</v>
      </c>
      <c r="W294" s="3" t="s">
        <v>835</v>
      </c>
      <c r="X294" s="3" t="s">
        <v>53</v>
      </c>
      <c r="Y294" s="3"/>
      <c r="Z294" s="280"/>
    </row>
    <row r="295" spans="3:26" x14ac:dyDescent="0.15">
      <c r="C295" s="285"/>
      <c r="D295" s="283">
        <v>292</v>
      </c>
      <c r="E295" s="3">
        <v>284</v>
      </c>
      <c r="F295" s="3">
        <v>6</v>
      </c>
      <c r="G295" s="3">
        <v>11</v>
      </c>
      <c r="H295" s="3" t="s">
        <v>1771</v>
      </c>
      <c r="I295" s="3" t="s">
        <v>140</v>
      </c>
      <c r="J295" s="3" t="s">
        <v>260</v>
      </c>
      <c r="K295" s="15" t="s">
        <v>837</v>
      </c>
      <c r="L295" s="3" t="s">
        <v>855</v>
      </c>
      <c r="M295" s="3"/>
      <c r="N295" s="3" t="s">
        <v>31</v>
      </c>
      <c r="O295" s="3"/>
      <c r="P295" s="3" t="s">
        <v>13</v>
      </c>
      <c r="Q295" s="3"/>
      <c r="R295" s="3"/>
      <c r="S295" s="3" t="s">
        <v>43</v>
      </c>
      <c r="T295" s="3"/>
      <c r="U295" s="3"/>
      <c r="V295" s="3" t="s">
        <v>16</v>
      </c>
      <c r="W295" s="3" t="s">
        <v>1699</v>
      </c>
      <c r="X295" s="3" t="s">
        <v>53</v>
      </c>
      <c r="Y295" s="3"/>
      <c r="Z295" s="280"/>
    </row>
    <row r="296" spans="3:26" x14ac:dyDescent="0.15">
      <c r="C296" s="285"/>
      <c r="D296" s="283">
        <v>293</v>
      </c>
      <c r="E296" s="3">
        <v>395</v>
      </c>
      <c r="F296" s="3">
        <v>6</v>
      </c>
      <c r="G296" s="3">
        <v>11</v>
      </c>
      <c r="H296" s="3" t="s">
        <v>329</v>
      </c>
      <c r="I296" s="3" t="s">
        <v>138</v>
      </c>
      <c r="J296" s="3" t="s">
        <v>297</v>
      </c>
      <c r="K296" s="15"/>
      <c r="L296" s="3" t="s">
        <v>1028</v>
      </c>
      <c r="M296" s="3"/>
      <c r="N296" s="3" t="s">
        <v>144</v>
      </c>
      <c r="O296" s="3" t="s">
        <v>1039</v>
      </c>
      <c r="P296" s="3" t="s">
        <v>143</v>
      </c>
      <c r="Q296" s="3"/>
      <c r="R296" s="3"/>
      <c r="S296" s="3"/>
      <c r="T296" s="3" t="s">
        <v>49</v>
      </c>
      <c r="U296" s="3" t="s">
        <v>320</v>
      </c>
      <c r="V296" s="3" t="s">
        <v>16</v>
      </c>
      <c r="W296" s="3" t="s">
        <v>1029</v>
      </c>
      <c r="X296" s="3" t="s">
        <v>53</v>
      </c>
      <c r="Y296" s="3"/>
      <c r="Z296" s="280"/>
    </row>
    <row r="297" spans="3:26" x14ac:dyDescent="0.15">
      <c r="C297" s="285"/>
      <c r="D297" s="283">
        <v>294</v>
      </c>
      <c r="E297" s="3">
        <v>286</v>
      </c>
      <c r="F297" s="3">
        <v>6</v>
      </c>
      <c r="G297" s="3">
        <v>12</v>
      </c>
      <c r="H297" s="3" t="s">
        <v>1659</v>
      </c>
      <c r="I297" s="3" t="s">
        <v>141</v>
      </c>
      <c r="J297" s="3" t="s">
        <v>565</v>
      </c>
      <c r="K297" s="15"/>
      <c r="L297" s="3" t="s">
        <v>842</v>
      </c>
      <c r="M297" s="3"/>
      <c r="N297" s="3" t="s">
        <v>28</v>
      </c>
      <c r="O297" s="3" t="s">
        <v>348</v>
      </c>
      <c r="P297" s="3" t="s">
        <v>12</v>
      </c>
      <c r="Q297" s="3"/>
      <c r="R297" s="3"/>
      <c r="S297" s="3" t="s">
        <v>43</v>
      </c>
      <c r="T297" s="3"/>
      <c r="U297" s="3" t="s">
        <v>308</v>
      </c>
      <c r="V297" s="3" t="s">
        <v>50</v>
      </c>
      <c r="W297" s="3"/>
      <c r="X297" s="3" t="s">
        <v>53</v>
      </c>
      <c r="Y297" s="3"/>
      <c r="Z297" s="280"/>
    </row>
    <row r="298" spans="3:26" x14ac:dyDescent="0.15">
      <c r="C298" s="285"/>
      <c r="D298" s="283">
        <v>295</v>
      </c>
      <c r="E298" s="3">
        <v>296</v>
      </c>
      <c r="F298" s="3">
        <v>6</v>
      </c>
      <c r="G298" s="3">
        <v>12</v>
      </c>
      <c r="H298" s="3" t="s">
        <v>1695</v>
      </c>
      <c r="I298" s="3" t="s">
        <v>137</v>
      </c>
      <c r="J298" s="3" t="s">
        <v>435</v>
      </c>
      <c r="K298" s="15"/>
      <c r="L298" s="3" t="s">
        <v>862</v>
      </c>
      <c r="M298" s="3"/>
      <c r="N298" s="3" t="s">
        <v>16</v>
      </c>
      <c r="O298" s="3" t="s">
        <v>863</v>
      </c>
      <c r="P298" s="3" t="s">
        <v>13</v>
      </c>
      <c r="Q298" s="3"/>
      <c r="R298" s="3"/>
      <c r="S298" s="3" t="s">
        <v>43</v>
      </c>
      <c r="T298" s="3"/>
      <c r="U298" s="3"/>
      <c r="V298" s="3" t="s">
        <v>50</v>
      </c>
      <c r="W298" s="3" t="s">
        <v>859</v>
      </c>
      <c r="X298" s="3" t="s">
        <v>53</v>
      </c>
      <c r="Y298" s="3"/>
      <c r="Z298" s="280"/>
    </row>
    <row r="299" spans="3:26" x14ac:dyDescent="0.15">
      <c r="C299" s="285"/>
      <c r="D299" s="283">
        <v>296</v>
      </c>
      <c r="E299" s="3">
        <v>287</v>
      </c>
      <c r="F299" s="3">
        <v>6</v>
      </c>
      <c r="G299" s="3">
        <v>12</v>
      </c>
      <c r="H299" s="3" t="s">
        <v>1746</v>
      </c>
      <c r="I299" s="3" t="s">
        <v>138</v>
      </c>
      <c r="J299" s="3" t="s">
        <v>274</v>
      </c>
      <c r="K299" s="15" t="s">
        <v>843</v>
      </c>
      <c r="L299" s="3" t="s">
        <v>856</v>
      </c>
      <c r="M299" s="3"/>
      <c r="N299" s="3" t="s">
        <v>27</v>
      </c>
      <c r="O299" s="3" t="s">
        <v>844</v>
      </c>
      <c r="P299" s="3" t="s">
        <v>13</v>
      </c>
      <c r="Q299" s="3"/>
      <c r="R299" s="3"/>
      <c r="S299" s="3" t="s">
        <v>43</v>
      </c>
      <c r="T299" s="3"/>
      <c r="U299" s="3" t="s">
        <v>308</v>
      </c>
      <c r="V299" s="3" t="s">
        <v>50</v>
      </c>
      <c r="W299" s="3" t="s">
        <v>549</v>
      </c>
      <c r="X299" s="3" t="s">
        <v>53</v>
      </c>
      <c r="Y299" s="3"/>
      <c r="Z299" s="280"/>
    </row>
    <row r="300" spans="3:26" x14ac:dyDescent="0.15">
      <c r="C300" s="285"/>
      <c r="D300" s="283">
        <v>297</v>
      </c>
      <c r="E300" s="3">
        <v>301</v>
      </c>
      <c r="F300" s="3">
        <v>6</v>
      </c>
      <c r="G300" s="3">
        <v>12</v>
      </c>
      <c r="H300" s="3" t="s">
        <v>1746</v>
      </c>
      <c r="I300" s="3" t="s">
        <v>137</v>
      </c>
      <c r="J300" s="3" t="s">
        <v>655</v>
      </c>
      <c r="K300" s="15"/>
      <c r="L300" s="3" t="s">
        <v>871</v>
      </c>
      <c r="M300" s="3"/>
      <c r="N300" s="3" t="s">
        <v>31</v>
      </c>
      <c r="O300" s="3" t="s">
        <v>888</v>
      </c>
      <c r="P300" s="3" t="s">
        <v>13</v>
      </c>
      <c r="Q300" s="3"/>
      <c r="R300" s="3"/>
      <c r="S300" s="3" t="s">
        <v>43</v>
      </c>
      <c r="T300" s="3"/>
      <c r="U300" s="3" t="s">
        <v>514</v>
      </c>
      <c r="V300" s="3" t="s">
        <v>50</v>
      </c>
      <c r="W300" s="3"/>
      <c r="X300" s="3" t="s">
        <v>53</v>
      </c>
      <c r="Y300" s="3"/>
      <c r="Z300" s="280"/>
    </row>
    <row r="301" spans="3:26" x14ac:dyDescent="0.15">
      <c r="C301" s="285"/>
      <c r="D301" s="283">
        <v>298</v>
      </c>
      <c r="E301" s="3">
        <v>285</v>
      </c>
      <c r="F301" s="3">
        <v>6</v>
      </c>
      <c r="G301" s="3">
        <v>12</v>
      </c>
      <c r="H301" s="3" t="s">
        <v>1738</v>
      </c>
      <c r="I301" s="3" t="s">
        <v>137</v>
      </c>
      <c r="J301" s="3" t="s">
        <v>152</v>
      </c>
      <c r="K301" s="15"/>
      <c r="L301" s="3" t="s">
        <v>840</v>
      </c>
      <c r="M301" s="3"/>
      <c r="N301" s="3" t="s">
        <v>31</v>
      </c>
      <c r="O301" s="3" t="s">
        <v>318</v>
      </c>
      <c r="P301" s="3" t="s">
        <v>143</v>
      </c>
      <c r="Q301" s="3"/>
      <c r="R301" s="3"/>
      <c r="S301" s="3" t="s">
        <v>43</v>
      </c>
      <c r="T301" s="3"/>
      <c r="U301" s="3" t="s">
        <v>514</v>
      </c>
      <c r="V301" s="3" t="s">
        <v>16</v>
      </c>
      <c r="W301" s="3" t="s">
        <v>841</v>
      </c>
      <c r="X301" s="3" t="s">
        <v>53</v>
      </c>
      <c r="Y301" s="3"/>
      <c r="Z301" s="280"/>
    </row>
    <row r="302" spans="3:26" x14ac:dyDescent="0.15">
      <c r="C302" s="285"/>
      <c r="D302" s="283">
        <v>299</v>
      </c>
      <c r="E302" s="3">
        <v>306</v>
      </c>
      <c r="F302" s="3">
        <v>6</v>
      </c>
      <c r="G302" s="3">
        <v>12</v>
      </c>
      <c r="H302" s="3" t="s">
        <v>1654</v>
      </c>
      <c r="I302" s="3" t="s">
        <v>136</v>
      </c>
      <c r="J302" s="3" t="s">
        <v>882</v>
      </c>
      <c r="K302" s="15"/>
      <c r="L302" s="3" t="s">
        <v>889</v>
      </c>
      <c r="M302" s="3"/>
      <c r="N302" s="3" t="s">
        <v>29</v>
      </c>
      <c r="O302" s="3" t="s">
        <v>365</v>
      </c>
      <c r="P302" s="3" t="s">
        <v>13</v>
      </c>
      <c r="Q302" s="3"/>
      <c r="R302" s="3"/>
      <c r="S302" s="3" t="s">
        <v>44</v>
      </c>
      <c r="T302" s="3" t="s">
        <v>49</v>
      </c>
      <c r="U302" s="3" t="s">
        <v>890</v>
      </c>
      <c r="V302" s="3" t="s">
        <v>50</v>
      </c>
      <c r="W302" s="3" t="s">
        <v>883</v>
      </c>
      <c r="X302" s="3" t="s">
        <v>158</v>
      </c>
      <c r="Y302" s="3"/>
      <c r="Z302" s="280" t="s">
        <v>884</v>
      </c>
    </row>
    <row r="303" spans="3:26" x14ac:dyDescent="0.15">
      <c r="C303" s="285"/>
      <c r="D303" s="283">
        <v>300</v>
      </c>
      <c r="E303" s="3">
        <v>302</v>
      </c>
      <c r="F303" s="3">
        <v>6</v>
      </c>
      <c r="G303" s="3">
        <v>12</v>
      </c>
      <c r="H303" s="3" t="s">
        <v>143</v>
      </c>
      <c r="I303" s="3" t="s">
        <v>137</v>
      </c>
      <c r="J303" s="3" t="s">
        <v>368</v>
      </c>
      <c r="K303" s="15"/>
      <c r="L303" s="3" t="s">
        <v>895</v>
      </c>
      <c r="M303" s="3"/>
      <c r="N303" s="3" t="s">
        <v>25</v>
      </c>
      <c r="O303" s="3"/>
      <c r="P303" s="3" t="s">
        <v>143</v>
      </c>
      <c r="Q303" s="3"/>
      <c r="R303" s="3"/>
      <c r="S303" s="3"/>
      <c r="T303" s="3" t="s">
        <v>251</v>
      </c>
      <c r="U303" s="3" t="s">
        <v>872</v>
      </c>
      <c r="V303" s="3" t="s">
        <v>16</v>
      </c>
      <c r="W303" s="3" t="s">
        <v>310</v>
      </c>
      <c r="X303" s="3" t="s">
        <v>53</v>
      </c>
      <c r="Y303" s="3"/>
      <c r="Z303" s="280"/>
    </row>
    <row r="304" spans="3:26" x14ac:dyDescent="0.15">
      <c r="C304" s="285"/>
      <c r="D304" s="283">
        <v>301</v>
      </c>
      <c r="E304" s="3">
        <v>293</v>
      </c>
      <c r="F304" s="3">
        <v>6</v>
      </c>
      <c r="G304" s="3">
        <v>13</v>
      </c>
      <c r="H304" s="3" t="s">
        <v>1772</v>
      </c>
      <c r="I304" s="3" t="s">
        <v>140</v>
      </c>
      <c r="J304" s="3" t="s">
        <v>260</v>
      </c>
      <c r="K304" s="15" t="s">
        <v>644</v>
      </c>
      <c r="L304" s="3" t="s">
        <v>849</v>
      </c>
      <c r="M304" s="3"/>
      <c r="N304" s="3" t="s">
        <v>31</v>
      </c>
      <c r="O304" s="3"/>
      <c r="P304" s="3" t="s">
        <v>13</v>
      </c>
      <c r="Q304" s="3"/>
      <c r="R304" s="3"/>
      <c r="S304" s="3" t="s">
        <v>43</v>
      </c>
      <c r="T304" s="3"/>
      <c r="U304" s="3" t="s">
        <v>308</v>
      </c>
      <c r="V304" s="3" t="s">
        <v>16</v>
      </c>
      <c r="W304" s="3" t="s">
        <v>835</v>
      </c>
      <c r="X304" s="3" t="s">
        <v>53</v>
      </c>
      <c r="Y304" s="3"/>
      <c r="Z304" s="280"/>
    </row>
    <row r="305" spans="3:26" x14ac:dyDescent="0.15">
      <c r="C305" s="285"/>
      <c r="D305" s="283">
        <v>302</v>
      </c>
      <c r="E305" s="3">
        <v>288</v>
      </c>
      <c r="F305" s="3">
        <v>6</v>
      </c>
      <c r="G305" s="3">
        <v>13</v>
      </c>
      <c r="H305" s="3" t="s">
        <v>1672</v>
      </c>
      <c r="I305" s="3" t="s">
        <v>138</v>
      </c>
      <c r="J305" s="3" t="s">
        <v>274</v>
      </c>
      <c r="K305" s="15" t="s">
        <v>380</v>
      </c>
      <c r="L305" s="3" t="s">
        <v>526</v>
      </c>
      <c r="M305" s="3"/>
      <c r="N305" s="3" t="s">
        <v>31</v>
      </c>
      <c r="O305" s="3"/>
      <c r="P305" s="3" t="s">
        <v>11</v>
      </c>
      <c r="Q305" s="3"/>
      <c r="R305" s="3"/>
      <c r="S305" s="3" t="s">
        <v>43</v>
      </c>
      <c r="T305" s="3"/>
      <c r="U305" s="3"/>
      <c r="V305" s="3" t="s">
        <v>50</v>
      </c>
      <c r="W305" s="3" t="s">
        <v>1699</v>
      </c>
      <c r="X305" s="3" t="s">
        <v>53</v>
      </c>
      <c r="Y305" s="3"/>
      <c r="Z305" s="280"/>
    </row>
    <row r="306" spans="3:26" x14ac:dyDescent="0.15">
      <c r="C306" s="285"/>
      <c r="D306" s="283">
        <v>303</v>
      </c>
      <c r="E306" s="3">
        <v>308</v>
      </c>
      <c r="F306" s="3">
        <v>6</v>
      </c>
      <c r="G306" s="3">
        <v>13</v>
      </c>
      <c r="H306" s="3" t="s">
        <v>1637</v>
      </c>
      <c r="I306" s="3" t="s">
        <v>137</v>
      </c>
      <c r="J306" s="3" t="s">
        <v>419</v>
      </c>
      <c r="K306" s="15"/>
      <c r="L306" s="3" t="s">
        <v>891</v>
      </c>
      <c r="M306" s="3"/>
      <c r="N306" s="3" t="s">
        <v>31</v>
      </c>
      <c r="O306" s="3"/>
      <c r="P306" s="3" t="s">
        <v>143</v>
      </c>
      <c r="Q306" s="3"/>
      <c r="R306" s="3"/>
      <c r="S306" s="3" t="s">
        <v>43</v>
      </c>
      <c r="T306" s="3"/>
      <c r="U306" s="3" t="s">
        <v>308</v>
      </c>
      <c r="V306" s="3" t="s">
        <v>50</v>
      </c>
      <c r="W306" s="3"/>
      <c r="X306" s="3" t="s">
        <v>53</v>
      </c>
      <c r="Y306" s="3"/>
      <c r="Z306" s="280"/>
    </row>
    <row r="307" spans="3:26" x14ac:dyDescent="0.15">
      <c r="C307" s="285"/>
      <c r="D307" s="283">
        <v>304</v>
      </c>
      <c r="E307" s="3">
        <v>289</v>
      </c>
      <c r="F307" s="3">
        <v>6</v>
      </c>
      <c r="G307" s="3">
        <v>13</v>
      </c>
      <c r="H307" s="3" t="s">
        <v>1666</v>
      </c>
      <c r="I307" s="3" t="s">
        <v>138</v>
      </c>
      <c r="J307" s="3" t="s">
        <v>274</v>
      </c>
      <c r="K307" s="15" t="s">
        <v>380</v>
      </c>
      <c r="L307" s="3" t="s">
        <v>833</v>
      </c>
      <c r="M307" s="3"/>
      <c r="N307" s="3" t="s">
        <v>31</v>
      </c>
      <c r="O307" s="3"/>
      <c r="P307" s="3" t="s">
        <v>12</v>
      </c>
      <c r="Q307" s="3"/>
      <c r="R307" s="3"/>
      <c r="S307" s="3" t="s">
        <v>43</v>
      </c>
      <c r="T307" s="3"/>
      <c r="U307" s="3"/>
      <c r="V307" s="3" t="s">
        <v>50</v>
      </c>
      <c r="W307" s="3" t="s">
        <v>1699</v>
      </c>
      <c r="X307" s="3" t="s">
        <v>53</v>
      </c>
      <c r="Y307" s="3"/>
      <c r="Z307" s="280"/>
    </row>
    <row r="308" spans="3:26" x14ac:dyDescent="0.15">
      <c r="C308" s="285"/>
      <c r="D308" s="283">
        <v>305</v>
      </c>
      <c r="E308" s="3">
        <v>297</v>
      </c>
      <c r="F308" s="3">
        <v>6</v>
      </c>
      <c r="G308" s="3">
        <v>13</v>
      </c>
      <c r="H308" s="3" t="s">
        <v>1773</v>
      </c>
      <c r="I308" s="3" t="s">
        <v>141</v>
      </c>
      <c r="J308" s="3" t="s">
        <v>565</v>
      </c>
      <c r="K308" s="15" t="s">
        <v>722</v>
      </c>
      <c r="L308" s="3" t="s">
        <v>864</v>
      </c>
      <c r="M308" s="3"/>
      <c r="N308" s="3" t="s">
        <v>16</v>
      </c>
      <c r="O308" s="3" t="s">
        <v>865</v>
      </c>
      <c r="P308" s="3"/>
      <c r="Q308" s="3" t="s">
        <v>300</v>
      </c>
      <c r="R308" s="3" t="s">
        <v>301</v>
      </c>
      <c r="S308" s="3" t="s">
        <v>43</v>
      </c>
      <c r="T308" s="3"/>
      <c r="U308" s="3"/>
      <c r="V308" s="3" t="s">
        <v>50</v>
      </c>
      <c r="W308" s="3"/>
      <c r="X308" s="3" t="s">
        <v>53</v>
      </c>
      <c r="Y308" s="3" t="s">
        <v>866</v>
      </c>
      <c r="Z308" s="280"/>
    </row>
    <row r="309" spans="3:26" x14ac:dyDescent="0.15">
      <c r="C309" s="285"/>
      <c r="D309" s="283">
        <v>306</v>
      </c>
      <c r="E309" s="3">
        <v>303</v>
      </c>
      <c r="F309" s="3">
        <v>6</v>
      </c>
      <c r="G309" s="3">
        <v>13</v>
      </c>
      <c r="H309" s="3" t="s">
        <v>1696</v>
      </c>
      <c r="I309" s="3" t="s">
        <v>137</v>
      </c>
      <c r="J309" s="3" t="s">
        <v>463</v>
      </c>
      <c r="K309" s="15"/>
      <c r="L309" s="3" t="s">
        <v>873</v>
      </c>
      <c r="M309" s="3"/>
      <c r="N309" s="3" t="s">
        <v>31</v>
      </c>
      <c r="O309" s="3" t="s">
        <v>649</v>
      </c>
      <c r="P309" s="3" t="s">
        <v>143</v>
      </c>
      <c r="Q309" s="3"/>
      <c r="R309" s="3"/>
      <c r="S309" s="3" t="s">
        <v>43</v>
      </c>
      <c r="T309" s="3"/>
      <c r="U309" s="3"/>
      <c r="V309" s="3" t="s">
        <v>16</v>
      </c>
      <c r="W309" s="3" t="s">
        <v>310</v>
      </c>
      <c r="X309" s="3" t="s">
        <v>53</v>
      </c>
      <c r="Y309" s="3"/>
      <c r="Z309" s="280"/>
    </row>
    <row r="310" spans="3:26" x14ac:dyDescent="0.15">
      <c r="C310" s="285"/>
      <c r="D310" s="283">
        <v>307</v>
      </c>
      <c r="E310" s="3">
        <v>304</v>
      </c>
      <c r="F310" s="3">
        <v>6</v>
      </c>
      <c r="G310" s="3">
        <v>13</v>
      </c>
      <c r="H310" s="3" t="s">
        <v>257</v>
      </c>
      <c r="I310" s="3" t="s">
        <v>137</v>
      </c>
      <c r="J310" s="3" t="s">
        <v>152</v>
      </c>
      <c r="K310" s="15"/>
      <c r="L310" s="3" t="s">
        <v>874</v>
      </c>
      <c r="M310" s="3"/>
      <c r="N310" s="3" t="s">
        <v>28</v>
      </c>
      <c r="O310" s="3" t="s">
        <v>875</v>
      </c>
      <c r="P310" s="3" t="s">
        <v>143</v>
      </c>
      <c r="Q310" s="3"/>
      <c r="R310" s="3"/>
      <c r="S310" s="3"/>
      <c r="T310" s="3" t="s">
        <v>16</v>
      </c>
      <c r="U310" s="3" t="s">
        <v>876</v>
      </c>
      <c r="V310" s="3" t="s">
        <v>52</v>
      </c>
      <c r="W310" s="3" t="s">
        <v>877</v>
      </c>
      <c r="X310" s="3" t="s">
        <v>53</v>
      </c>
      <c r="Y310" s="3"/>
      <c r="Z310" s="280"/>
    </row>
    <row r="311" spans="3:26" x14ac:dyDescent="0.15">
      <c r="C311" s="285"/>
      <c r="D311" s="283">
        <v>308</v>
      </c>
      <c r="E311" s="3">
        <v>305</v>
      </c>
      <c r="F311" s="3">
        <v>6</v>
      </c>
      <c r="G311" s="3">
        <v>14</v>
      </c>
      <c r="H311" s="3" t="s">
        <v>1686</v>
      </c>
      <c r="I311" s="3" t="s">
        <v>137</v>
      </c>
      <c r="J311" s="3" t="s">
        <v>152</v>
      </c>
      <c r="K311" s="15"/>
      <c r="L311" s="3" t="s">
        <v>878</v>
      </c>
      <c r="M311" s="3"/>
      <c r="N311" s="3" t="s">
        <v>31</v>
      </c>
      <c r="O311" s="3" t="s">
        <v>881</v>
      </c>
      <c r="P311" s="3"/>
      <c r="Q311" s="3" t="s">
        <v>300</v>
      </c>
      <c r="R311" s="3" t="s">
        <v>879</v>
      </c>
      <c r="S311" s="3" t="s">
        <v>45</v>
      </c>
      <c r="T311" s="3"/>
      <c r="U311" s="3"/>
      <c r="V311" s="3" t="s">
        <v>16</v>
      </c>
      <c r="W311" s="3" t="s">
        <v>880</v>
      </c>
      <c r="X311" s="3" t="s">
        <v>53</v>
      </c>
      <c r="Y311" s="3"/>
      <c r="Z311" s="280"/>
    </row>
    <row r="312" spans="3:26" x14ac:dyDescent="0.15">
      <c r="C312" s="285"/>
      <c r="D312" s="283">
        <v>309</v>
      </c>
      <c r="E312" s="3">
        <v>298</v>
      </c>
      <c r="F312" s="3">
        <v>6</v>
      </c>
      <c r="G312" s="3">
        <v>14</v>
      </c>
      <c r="H312" s="3" t="s">
        <v>1774</v>
      </c>
      <c r="I312" s="3" t="s">
        <v>140</v>
      </c>
      <c r="J312" s="3" t="s">
        <v>260</v>
      </c>
      <c r="K312" s="15" t="s">
        <v>356</v>
      </c>
      <c r="L312" s="3" t="s">
        <v>867</v>
      </c>
      <c r="M312" s="3"/>
      <c r="N312" s="3" t="s">
        <v>27</v>
      </c>
      <c r="O312" s="3"/>
      <c r="P312" s="3" t="s">
        <v>13</v>
      </c>
      <c r="Q312" s="3"/>
      <c r="R312" s="3"/>
      <c r="S312" s="3" t="s">
        <v>43</v>
      </c>
      <c r="T312" s="3"/>
      <c r="U312" s="3"/>
      <c r="V312" s="3" t="s">
        <v>50</v>
      </c>
      <c r="W312" s="3" t="s">
        <v>738</v>
      </c>
      <c r="X312" s="3" t="s">
        <v>53</v>
      </c>
      <c r="Y312" s="3"/>
      <c r="Z312" s="280"/>
    </row>
    <row r="313" spans="3:26" x14ac:dyDescent="0.15">
      <c r="C313" s="285"/>
      <c r="D313" s="283">
        <v>310</v>
      </c>
      <c r="E313" s="3">
        <v>300</v>
      </c>
      <c r="F313" s="3">
        <v>6</v>
      </c>
      <c r="G313" s="3">
        <v>14</v>
      </c>
      <c r="H313" s="3" t="s">
        <v>1674</v>
      </c>
      <c r="I313" s="3" t="s">
        <v>140</v>
      </c>
      <c r="J313" s="3" t="s">
        <v>260</v>
      </c>
      <c r="K313" s="15" t="s">
        <v>644</v>
      </c>
      <c r="L313" s="3" t="s">
        <v>870</v>
      </c>
      <c r="M313" s="3"/>
      <c r="N313" s="3" t="s">
        <v>31</v>
      </c>
      <c r="O313" s="3"/>
      <c r="P313" s="3" t="s">
        <v>13</v>
      </c>
      <c r="Q313" s="3"/>
      <c r="R313" s="3"/>
      <c r="S313" s="3" t="s">
        <v>43</v>
      </c>
      <c r="T313" s="3"/>
      <c r="U313" s="3" t="s">
        <v>514</v>
      </c>
      <c r="V313" s="3" t="s">
        <v>456</v>
      </c>
      <c r="W313" s="3"/>
      <c r="X313" s="3" t="s">
        <v>53</v>
      </c>
      <c r="Y313" s="3"/>
      <c r="Z313" s="280"/>
    </row>
    <row r="314" spans="3:26" x14ac:dyDescent="0.15">
      <c r="C314" s="285"/>
      <c r="D314" s="283">
        <v>311</v>
      </c>
      <c r="E314" s="3">
        <v>307</v>
      </c>
      <c r="F314" s="3">
        <v>6</v>
      </c>
      <c r="G314" s="3">
        <v>14</v>
      </c>
      <c r="H314" s="3" t="s">
        <v>1637</v>
      </c>
      <c r="I314" s="3" t="s">
        <v>138</v>
      </c>
      <c r="J314" s="3" t="s">
        <v>265</v>
      </c>
      <c r="K314" s="15"/>
      <c r="L314" s="3" t="s">
        <v>885</v>
      </c>
      <c r="M314" s="3"/>
      <c r="N314" s="3" t="s">
        <v>31</v>
      </c>
      <c r="O314" s="3" t="s">
        <v>270</v>
      </c>
      <c r="P314" s="3" t="s">
        <v>143</v>
      </c>
      <c r="Q314" s="3"/>
      <c r="R314" s="3"/>
      <c r="S314" s="3" t="s">
        <v>43</v>
      </c>
      <c r="T314" s="3"/>
      <c r="U314" s="3" t="s">
        <v>514</v>
      </c>
      <c r="V314" s="3" t="s">
        <v>52</v>
      </c>
      <c r="W314" s="3" t="s">
        <v>886</v>
      </c>
      <c r="X314" s="3" t="s">
        <v>53</v>
      </c>
      <c r="Y314" s="3"/>
      <c r="Z314" s="280"/>
    </row>
    <row r="315" spans="3:26" x14ac:dyDescent="0.15">
      <c r="C315" s="285"/>
      <c r="D315" s="283">
        <v>312</v>
      </c>
      <c r="E315" s="3">
        <v>299</v>
      </c>
      <c r="F315" s="3">
        <v>6</v>
      </c>
      <c r="G315" s="3">
        <v>14</v>
      </c>
      <c r="H315" s="3" t="s">
        <v>1652</v>
      </c>
      <c r="I315" s="3" t="s">
        <v>138</v>
      </c>
      <c r="J315" s="3" t="s">
        <v>274</v>
      </c>
      <c r="K315" s="15" t="s">
        <v>380</v>
      </c>
      <c r="L315" s="3" t="s">
        <v>869</v>
      </c>
      <c r="M315" s="3"/>
      <c r="N315" s="3" t="s">
        <v>16</v>
      </c>
      <c r="O315" s="3" t="s">
        <v>868</v>
      </c>
      <c r="P315" s="3" t="s">
        <v>12</v>
      </c>
      <c r="Q315" s="3"/>
      <c r="R315" s="3"/>
      <c r="S315" s="3" t="s">
        <v>43</v>
      </c>
      <c r="T315" s="3"/>
      <c r="U315" s="3"/>
      <c r="V315" s="3" t="s">
        <v>50</v>
      </c>
      <c r="W315" s="3" t="s">
        <v>1699</v>
      </c>
      <c r="X315" s="3" t="s">
        <v>53</v>
      </c>
      <c r="Y315" s="3"/>
      <c r="Z315" s="280"/>
    </row>
    <row r="316" spans="3:26" x14ac:dyDescent="0.15">
      <c r="C316" s="285"/>
      <c r="D316" s="283">
        <v>313</v>
      </c>
      <c r="E316" s="3">
        <v>309</v>
      </c>
      <c r="F316" s="3">
        <v>6</v>
      </c>
      <c r="G316" s="3">
        <v>14</v>
      </c>
      <c r="H316" s="3" t="s">
        <v>1692</v>
      </c>
      <c r="I316" s="3" t="s">
        <v>137</v>
      </c>
      <c r="J316" s="3" t="s">
        <v>419</v>
      </c>
      <c r="K316" s="15"/>
      <c r="L316" s="3" t="s">
        <v>892</v>
      </c>
      <c r="M316" s="3"/>
      <c r="N316" s="3" t="s">
        <v>31</v>
      </c>
      <c r="O316" s="3" t="s">
        <v>338</v>
      </c>
      <c r="P316" s="3" t="s">
        <v>143</v>
      </c>
      <c r="Q316" s="3"/>
      <c r="R316" s="3"/>
      <c r="S316" s="3" t="s">
        <v>43</v>
      </c>
      <c r="T316" s="3"/>
      <c r="U316" s="3" t="s">
        <v>514</v>
      </c>
      <c r="V316" s="3" t="s">
        <v>50</v>
      </c>
      <c r="W316" s="3"/>
      <c r="X316" s="3" t="s">
        <v>53</v>
      </c>
      <c r="Y316" s="3"/>
      <c r="Z316" s="280"/>
    </row>
    <row r="317" spans="3:26" x14ac:dyDescent="0.15">
      <c r="C317" s="285"/>
      <c r="D317" s="283">
        <v>314</v>
      </c>
      <c r="E317" s="3">
        <v>311</v>
      </c>
      <c r="F317" s="3">
        <v>6</v>
      </c>
      <c r="G317" s="3">
        <v>14</v>
      </c>
      <c r="H317" s="3" t="s">
        <v>1691</v>
      </c>
      <c r="I317" s="3" t="s">
        <v>140</v>
      </c>
      <c r="J317" s="3" t="s">
        <v>260</v>
      </c>
      <c r="K317" s="15" t="s">
        <v>469</v>
      </c>
      <c r="L317" s="3" t="s">
        <v>894</v>
      </c>
      <c r="M317" s="3"/>
      <c r="N317" s="3" t="s">
        <v>31</v>
      </c>
      <c r="O317" s="3"/>
      <c r="P317" s="3" t="s">
        <v>12</v>
      </c>
      <c r="Q317" s="3"/>
      <c r="R317" s="3"/>
      <c r="S317" s="3" t="s">
        <v>43</v>
      </c>
      <c r="T317" s="3"/>
      <c r="U317" s="3" t="s">
        <v>308</v>
      </c>
      <c r="V317" s="3" t="s">
        <v>16</v>
      </c>
      <c r="W317" s="3" t="s">
        <v>835</v>
      </c>
      <c r="X317" s="3" t="s">
        <v>53</v>
      </c>
      <c r="Y317" s="3"/>
      <c r="Z317" s="280"/>
    </row>
    <row r="318" spans="3:26" x14ac:dyDescent="0.15">
      <c r="C318" s="285"/>
      <c r="D318" s="283">
        <v>315</v>
      </c>
      <c r="E318" s="3">
        <v>312</v>
      </c>
      <c r="F318" s="3">
        <v>6</v>
      </c>
      <c r="G318" s="3">
        <v>15</v>
      </c>
      <c r="H318" s="3" t="s">
        <v>1721</v>
      </c>
      <c r="I318" s="3" t="s">
        <v>137</v>
      </c>
      <c r="J318" s="3" t="s">
        <v>368</v>
      </c>
      <c r="K318" s="15"/>
      <c r="L318" s="3" t="s">
        <v>896</v>
      </c>
      <c r="M318" s="3"/>
      <c r="N318" s="3" t="s">
        <v>144</v>
      </c>
      <c r="O318" s="3"/>
      <c r="P318" s="3" t="s">
        <v>11</v>
      </c>
      <c r="Q318" s="3"/>
      <c r="R318" s="3"/>
      <c r="S318" s="3" t="s">
        <v>43</v>
      </c>
      <c r="T318" s="3"/>
      <c r="U318" s="3"/>
      <c r="V318" s="3" t="s">
        <v>50</v>
      </c>
      <c r="W318" s="3" t="s">
        <v>883</v>
      </c>
      <c r="X318" s="3" t="s">
        <v>53</v>
      </c>
      <c r="Y318" s="3"/>
      <c r="Z318" s="280"/>
    </row>
    <row r="319" spans="3:26" x14ac:dyDescent="0.15">
      <c r="C319" s="285"/>
      <c r="D319" s="283">
        <v>316</v>
      </c>
      <c r="E319" s="3">
        <v>313</v>
      </c>
      <c r="F319" s="3">
        <v>6</v>
      </c>
      <c r="G319" s="3">
        <v>15</v>
      </c>
      <c r="H319" s="3" t="s">
        <v>1680</v>
      </c>
      <c r="I319" s="3" t="s">
        <v>138</v>
      </c>
      <c r="J319" s="3" t="s">
        <v>274</v>
      </c>
      <c r="K319" s="15" t="s">
        <v>376</v>
      </c>
      <c r="L319" s="3" t="s">
        <v>897</v>
      </c>
      <c r="M319" s="3"/>
      <c r="N319" s="3" t="s">
        <v>16</v>
      </c>
      <c r="O319" s="3" t="s">
        <v>898</v>
      </c>
      <c r="P319" s="3" t="s">
        <v>143</v>
      </c>
      <c r="Q319" s="3"/>
      <c r="R319" s="3"/>
      <c r="S319" s="3"/>
      <c r="T319" s="3" t="s">
        <v>46</v>
      </c>
      <c r="U319" s="3"/>
      <c r="V319" s="3" t="s">
        <v>50</v>
      </c>
      <c r="W319" s="3" t="s">
        <v>883</v>
      </c>
      <c r="X319" s="3" t="s">
        <v>53</v>
      </c>
      <c r="Y319" s="3"/>
      <c r="Z319" s="280"/>
    </row>
    <row r="320" spans="3:26" x14ac:dyDescent="0.15">
      <c r="C320" s="285"/>
      <c r="D320" s="283">
        <v>317</v>
      </c>
      <c r="E320" s="3">
        <v>314</v>
      </c>
      <c r="F320" s="3">
        <v>6</v>
      </c>
      <c r="G320" s="3">
        <v>15</v>
      </c>
      <c r="H320" s="3" t="s">
        <v>1775</v>
      </c>
      <c r="I320" s="3" t="s">
        <v>138</v>
      </c>
      <c r="J320" s="3" t="s">
        <v>297</v>
      </c>
      <c r="K320" s="15"/>
      <c r="L320" s="3" t="s">
        <v>899</v>
      </c>
      <c r="M320" s="3"/>
      <c r="N320" s="3" t="s">
        <v>27</v>
      </c>
      <c r="O320" s="3"/>
      <c r="P320" s="3" t="s">
        <v>12</v>
      </c>
      <c r="Q320" s="3"/>
      <c r="R320" s="3"/>
      <c r="S320" s="3" t="s">
        <v>43</v>
      </c>
      <c r="T320" s="3"/>
      <c r="U320" s="3"/>
      <c r="V320" s="3" t="s">
        <v>50</v>
      </c>
      <c r="W320" s="3"/>
      <c r="X320" s="3" t="s">
        <v>53</v>
      </c>
      <c r="Y320" s="3"/>
      <c r="Z320" s="280"/>
    </row>
    <row r="321" spans="3:26" x14ac:dyDescent="0.15">
      <c r="C321" s="285"/>
      <c r="D321" s="283">
        <v>318</v>
      </c>
      <c r="E321" s="3">
        <v>310</v>
      </c>
      <c r="F321" s="3">
        <v>6</v>
      </c>
      <c r="G321" s="3">
        <v>15</v>
      </c>
      <c r="H321" s="3" t="s">
        <v>1646</v>
      </c>
      <c r="I321" s="3" t="s">
        <v>140</v>
      </c>
      <c r="J321" s="3" t="s">
        <v>260</v>
      </c>
      <c r="K321" s="15" t="s">
        <v>378</v>
      </c>
      <c r="L321" s="3" t="s">
        <v>893</v>
      </c>
      <c r="M321" s="3"/>
      <c r="N321" s="3" t="s">
        <v>31</v>
      </c>
      <c r="O321" s="3"/>
      <c r="P321" s="3" t="s">
        <v>12</v>
      </c>
      <c r="Q321" s="3"/>
      <c r="R321" s="3"/>
      <c r="S321" s="3" t="s">
        <v>43</v>
      </c>
      <c r="T321" s="3"/>
      <c r="U321" s="3" t="s">
        <v>308</v>
      </c>
      <c r="V321" s="3" t="s">
        <v>50</v>
      </c>
      <c r="W321" s="3"/>
      <c r="X321" s="3" t="s">
        <v>53</v>
      </c>
      <c r="Y321" s="3"/>
      <c r="Z321" s="280"/>
    </row>
    <row r="322" spans="3:26" x14ac:dyDescent="0.15">
      <c r="C322" s="285"/>
      <c r="D322" s="283">
        <v>319</v>
      </c>
      <c r="E322" s="3">
        <v>380</v>
      </c>
      <c r="F322" s="3">
        <v>6</v>
      </c>
      <c r="G322" s="3">
        <v>15</v>
      </c>
      <c r="H322" s="3" t="s">
        <v>1637</v>
      </c>
      <c r="I322" s="3" t="s">
        <v>139</v>
      </c>
      <c r="J322" s="3" t="s">
        <v>278</v>
      </c>
      <c r="K322" s="15"/>
      <c r="L322" s="3" t="s">
        <v>1045</v>
      </c>
      <c r="M322" s="3"/>
      <c r="N322" s="3" t="s">
        <v>31</v>
      </c>
      <c r="O322" s="3" t="s">
        <v>1789</v>
      </c>
      <c r="P322" s="3" t="s">
        <v>13</v>
      </c>
      <c r="Q322" s="3"/>
      <c r="R322" s="3"/>
      <c r="S322" s="3" t="s">
        <v>43</v>
      </c>
      <c r="T322" s="3"/>
      <c r="U322" s="3"/>
      <c r="V322" s="3" t="s">
        <v>50</v>
      </c>
      <c r="W322" s="3"/>
      <c r="X322" s="3" t="s">
        <v>158</v>
      </c>
      <c r="Y322" s="3"/>
      <c r="Z322" s="280"/>
    </row>
    <row r="323" spans="3:26" x14ac:dyDescent="0.15">
      <c r="C323" s="285"/>
      <c r="D323" s="283">
        <v>320</v>
      </c>
      <c r="E323" s="3">
        <v>315</v>
      </c>
      <c r="F323" s="3">
        <v>6</v>
      </c>
      <c r="G323" s="3">
        <v>15</v>
      </c>
      <c r="H323" s="3" t="s">
        <v>1714</v>
      </c>
      <c r="I323" s="3" t="s">
        <v>141</v>
      </c>
      <c r="J323" s="3" t="s">
        <v>565</v>
      </c>
      <c r="K323" s="15" t="s">
        <v>520</v>
      </c>
      <c r="L323" s="3" t="s">
        <v>900</v>
      </c>
      <c r="M323" s="3"/>
      <c r="N323" s="3" t="s">
        <v>16</v>
      </c>
      <c r="O323" s="3" t="s">
        <v>261</v>
      </c>
      <c r="P323" s="3" t="s">
        <v>12</v>
      </c>
      <c r="Q323" s="3"/>
      <c r="R323" s="3"/>
      <c r="S323" s="3" t="s">
        <v>43</v>
      </c>
      <c r="T323" s="3"/>
      <c r="U323" s="3"/>
      <c r="V323" s="3" t="s">
        <v>50</v>
      </c>
      <c r="W323" s="3"/>
      <c r="X323" s="3" t="s">
        <v>53</v>
      </c>
      <c r="Y323" s="3"/>
      <c r="Z323" s="280"/>
    </row>
    <row r="324" spans="3:26" x14ac:dyDescent="0.15">
      <c r="C324" s="285"/>
      <c r="D324" s="283">
        <v>321</v>
      </c>
      <c r="E324" s="3">
        <v>316</v>
      </c>
      <c r="F324" s="3">
        <v>6</v>
      </c>
      <c r="G324" s="3">
        <v>15</v>
      </c>
      <c r="H324" s="3" t="s">
        <v>1776</v>
      </c>
      <c r="I324" s="3" t="s">
        <v>136</v>
      </c>
      <c r="J324" s="3" t="s">
        <v>248</v>
      </c>
      <c r="K324" s="15"/>
      <c r="L324" s="3" t="s">
        <v>901</v>
      </c>
      <c r="M324" s="3"/>
      <c r="N324" s="3" t="s">
        <v>31</v>
      </c>
      <c r="O324" s="3" t="s">
        <v>270</v>
      </c>
      <c r="P324" s="3" t="s">
        <v>13</v>
      </c>
      <c r="Q324" s="3"/>
      <c r="R324" s="3"/>
      <c r="S324" s="3" t="s">
        <v>43</v>
      </c>
      <c r="T324" s="3"/>
      <c r="U324" s="3" t="s">
        <v>308</v>
      </c>
      <c r="V324" s="3" t="s">
        <v>50</v>
      </c>
      <c r="W324" s="3"/>
      <c r="X324" s="3" t="s">
        <v>53</v>
      </c>
      <c r="Y324" s="3"/>
      <c r="Z324" s="280"/>
    </row>
    <row r="325" spans="3:26" x14ac:dyDescent="0.15">
      <c r="C325" s="285"/>
      <c r="D325" s="283">
        <v>322</v>
      </c>
      <c r="E325" s="3">
        <v>317</v>
      </c>
      <c r="F325" s="3">
        <v>6</v>
      </c>
      <c r="G325" s="3">
        <v>15</v>
      </c>
      <c r="H325" s="3" t="s">
        <v>1731</v>
      </c>
      <c r="I325" s="3" t="s">
        <v>138</v>
      </c>
      <c r="J325" s="3" t="s">
        <v>265</v>
      </c>
      <c r="K325" s="15"/>
      <c r="L325" s="3" t="s">
        <v>902</v>
      </c>
      <c r="M325" s="3"/>
      <c r="N325" s="3" t="s">
        <v>31</v>
      </c>
      <c r="O325" s="3" t="s">
        <v>270</v>
      </c>
      <c r="P325" s="3" t="s">
        <v>143</v>
      </c>
      <c r="Q325" s="3"/>
      <c r="R325" s="3"/>
      <c r="S325" s="3" t="s">
        <v>43</v>
      </c>
      <c r="T325" s="3"/>
      <c r="U325" s="3" t="s">
        <v>514</v>
      </c>
      <c r="V325" s="3" t="s">
        <v>456</v>
      </c>
      <c r="W325" s="3"/>
      <c r="X325" s="3" t="s">
        <v>53</v>
      </c>
      <c r="Y325" s="3"/>
      <c r="Z325" s="280"/>
    </row>
    <row r="326" spans="3:26" x14ac:dyDescent="0.15">
      <c r="C326" s="285"/>
      <c r="D326" s="283">
        <v>323</v>
      </c>
      <c r="E326" s="3">
        <v>318</v>
      </c>
      <c r="F326" s="3">
        <v>6</v>
      </c>
      <c r="G326" s="3">
        <v>15</v>
      </c>
      <c r="H326" s="3" t="s">
        <v>1701</v>
      </c>
      <c r="I326" s="3" t="s">
        <v>140</v>
      </c>
      <c r="J326" s="3" t="s">
        <v>68</v>
      </c>
      <c r="K326" s="15" t="s">
        <v>471</v>
      </c>
      <c r="L326" s="3" t="s">
        <v>903</v>
      </c>
      <c r="M326" s="3"/>
      <c r="N326" s="3" t="s">
        <v>31</v>
      </c>
      <c r="O326" s="3"/>
      <c r="P326" s="3" t="s">
        <v>11</v>
      </c>
      <c r="Q326" s="3"/>
      <c r="R326" s="3"/>
      <c r="S326" s="3" t="s">
        <v>43</v>
      </c>
      <c r="T326" s="3"/>
      <c r="U326" s="3"/>
      <c r="V326" s="3" t="s">
        <v>50</v>
      </c>
      <c r="W326" s="3"/>
      <c r="X326" s="3" t="s">
        <v>53</v>
      </c>
      <c r="Y326" s="3"/>
      <c r="Z326" s="280"/>
    </row>
    <row r="327" spans="3:26" x14ac:dyDescent="0.15">
      <c r="C327" s="285"/>
      <c r="D327" s="283">
        <v>324</v>
      </c>
      <c r="E327" s="3">
        <v>322</v>
      </c>
      <c r="F327" s="3">
        <v>6</v>
      </c>
      <c r="G327" s="3">
        <v>15</v>
      </c>
      <c r="H327" s="3" t="s">
        <v>1723</v>
      </c>
      <c r="I327" s="3" t="s">
        <v>137</v>
      </c>
      <c r="J327" s="3" t="s">
        <v>368</v>
      </c>
      <c r="K327" s="15"/>
      <c r="L327" s="3" t="s">
        <v>895</v>
      </c>
      <c r="M327" s="3"/>
      <c r="N327" s="3" t="s">
        <v>31</v>
      </c>
      <c r="O327" s="3"/>
      <c r="P327" s="3" t="s">
        <v>13</v>
      </c>
      <c r="Q327" s="3"/>
      <c r="R327" s="3"/>
      <c r="S327" s="3" t="s">
        <v>43</v>
      </c>
      <c r="T327" s="3" t="s">
        <v>47</v>
      </c>
      <c r="U327" s="3" t="s">
        <v>514</v>
      </c>
      <c r="V327" s="3" t="s">
        <v>50</v>
      </c>
      <c r="W327" s="3"/>
      <c r="X327" s="3" t="s">
        <v>53</v>
      </c>
      <c r="Y327" s="3"/>
      <c r="Z327" s="280"/>
    </row>
    <row r="328" spans="3:26" x14ac:dyDescent="0.15">
      <c r="C328" s="285"/>
      <c r="D328" s="283">
        <v>325</v>
      </c>
      <c r="E328" s="3">
        <v>323</v>
      </c>
      <c r="F328" s="3">
        <v>6</v>
      </c>
      <c r="G328" s="3">
        <v>16</v>
      </c>
      <c r="H328" s="3" t="s">
        <v>1665</v>
      </c>
      <c r="I328" s="3" t="s">
        <v>137</v>
      </c>
      <c r="J328" s="3" t="s">
        <v>368</v>
      </c>
      <c r="K328" s="15"/>
      <c r="L328" s="3" t="s">
        <v>908</v>
      </c>
      <c r="M328" s="3"/>
      <c r="N328" s="3" t="s">
        <v>31</v>
      </c>
      <c r="O328" s="3"/>
      <c r="P328" s="3" t="s">
        <v>143</v>
      </c>
      <c r="Q328" s="3"/>
      <c r="R328" s="3"/>
      <c r="S328" s="3" t="s">
        <v>43</v>
      </c>
      <c r="T328" s="3"/>
      <c r="U328" s="3" t="s">
        <v>514</v>
      </c>
      <c r="V328" s="3" t="s">
        <v>50</v>
      </c>
      <c r="W328" s="3" t="s">
        <v>302</v>
      </c>
      <c r="X328" s="3" t="s">
        <v>53</v>
      </c>
      <c r="Y328" s="3"/>
      <c r="Z328" s="280"/>
    </row>
    <row r="329" spans="3:26" x14ac:dyDescent="0.15">
      <c r="C329" s="285"/>
      <c r="D329" s="283">
        <v>326</v>
      </c>
      <c r="E329" s="3">
        <v>319</v>
      </c>
      <c r="F329" s="3">
        <v>6</v>
      </c>
      <c r="G329" s="3">
        <v>16</v>
      </c>
      <c r="H329" s="3" t="s">
        <v>1706</v>
      </c>
      <c r="I329" s="3" t="s">
        <v>140</v>
      </c>
      <c r="J329" s="3" t="s">
        <v>68</v>
      </c>
      <c r="K329" s="15" t="s">
        <v>356</v>
      </c>
      <c r="L329" s="3" t="s">
        <v>904</v>
      </c>
      <c r="M329" s="3"/>
      <c r="N329" s="3" t="s">
        <v>16</v>
      </c>
      <c r="O329" s="3" t="s">
        <v>285</v>
      </c>
      <c r="P329" s="3" t="s">
        <v>13</v>
      </c>
      <c r="Q329" s="3"/>
      <c r="R329" s="3"/>
      <c r="S329" s="3" t="s">
        <v>45</v>
      </c>
      <c r="T329" s="3"/>
      <c r="U329" s="3"/>
      <c r="V329" s="3" t="s">
        <v>16</v>
      </c>
      <c r="W329" s="3" t="s">
        <v>288</v>
      </c>
      <c r="X329" s="3" t="s">
        <v>53</v>
      </c>
      <c r="Y329" s="3"/>
      <c r="Z329" s="280"/>
    </row>
    <row r="330" spans="3:26" x14ac:dyDescent="0.15">
      <c r="C330" s="285"/>
      <c r="D330" s="283">
        <v>327</v>
      </c>
      <c r="E330" s="3">
        <v>320</v>
      </c>
      <c r="F330" s="3">
        <v>6</v>
      </c>
      <c r="G330" s="3">
        <v>16</v>
      </c>
      <c r="H330" s="3" t="s">
        <v>1647</v>
      </c>
      <c r="I330" s="3" t="s">
        <v>140</v>
      </c>
      <c r="J330" s="3" t="s">
        <v>68</v>
      </c>
      <c r="K330" s="15" t="s">
        <v>356</v>
      </c>
      <c r="L330" s="3" t="s">
        <v>905</v>
      </c>
      <c r="M330" s="3"/>
      <c r="N330" s="3" t="s">
        <v>31</v>
      </c>
      <c r="O330" s="3" t="s">
        <v>906</v>
      </c>
      <c r="P330" s="3" t="s">
        <v>12</v>
      </c>
      <c r="Q330" s="3"/>
      <c r="R330" s="3"/>
      <c r="S330" s="3" t="s">
        <v>43</v>
      </c>
      <c r="T330" s="3"/>
      <c r="U330" s="3" t="s">
        <v>308</v>
      </c>
      <c r="V330" s="3" t="s">
        <v>50</v>
      </c>
      <c r="W330" s="3"/>
      <c r="X330" s="3" t="s">
        <v>53</v>
      </c>
      <c r="Y330" s="3"/>
      <c r="Z330" s="280"/>
    </row>
    <row r="331" spans="3:26" x14ac:dyDescent="0.15">
      <c r="C331" s="285"/>
      <c r="D331" s="283">
        <v>328</v>
      </c>
      <c r="E331" s="3">
        <v>321</v>
      </c>
      <c r="F331" s="3">
        <v>6</v>
      </c>
      <c r="G331" s="3">
        <v>16</v>
      </c>
      <c r="H331" s="3" t="s">
        <v>1650</v>
      </c>
      <c r="I331" s="3" t="s">
        <v>140</v>
      </c>
      <c r="J331" s="3" t="s">
        <v>68</v>
      </c>
      <c r="K331" s="15" t="s">
        <v>612</v>
      </c>
      <c r="L331" s="3" t="s">
        <v>907</v>
      </c>
      <c r="M331" s="3"/>
      <c r="N331" s="3" t="s">
        <v>31</v>
      </c>
      <c r="O331" s="3"/>
      <c r="P331" s="3" t="s">
        <v>13</v>
      </c>
      <c r="Q331" s="3"/>
      <c r="R331" s="3"/>
      <c r="S331" s="3" t="s">
        <v>43</v>
      </c>
      <c r="T331" s="3"/>
      <c r="U331" s="3" t="s">
        <v>308</v>
      </c>
      <c r="V331" s="3" t="s">
        <v>50</v>
      </c>
      <c r="W331" s="3"/>
      <c r="X331" s="3" t="s">
        <v>53</v>
      </c>
      <c r="Y331" s="3"/>
      <c r="Z331" s="280"/>
    </row>
    <row r="332" spans="3:26" x14ac:dyDescent="0.15">
      <c r="C332" s="285"/>
      <c r="D332" s="283">
        <v>329</v>
      </c>
      <c r="E332" s="3">
        <v>324</v>
      </c>
      <c r="F332" s="3">
        <v>6</v>
      </c>
      <c r="G332" s="3">
        <v>16</v>
      </c>
      <c r="H332" s="3" t="s">
        <v>1773</v>
      </c>
      <c r="I332" s="3" t="s">
        <v>140</v>
      </c>
      <c r="J332" s="3" t="s">
        <v>68</v>
      </c>
      <c r="K332" s="15" t="s">
        <v>378</v>
      </c>
      <c r="L332" s="3" t="s">
        <v>910</v>
      </c>
      <c r="M332" s="3"/>
      <c r="N332" s="3" t="s">
        <v>31</v>
      </c>
      <c r="O332" s="3"/>
      <c r="P332" s="3" t="s">
        <v>12</v>
      </c>
      <c r="Q332" s="3"/>
      <c r="R332" s="3"/>
      <c r="S332" s="3" t="s">
        <v>43</v>
      </c>
      <c r="T332" s="3"/>
      <c r="U332" s="3" t="s">
        <v>308</v>
      </c>
      <c r="V332" s="3" t="s">
        <v>16</v>
      </c>
      <c r="W332" s="3" t="s">
        <v>310</v>
      </c>
      <c r="X332" s="3" t="s">
        <v>53</v>
      </c>
      <c r="Y332" s="3" t="s">
        <v>911</v>
      </c>
      <c r="Z332" s="280"/>
    </row>
    <row r="333" spans="3:26" x14ac:dyDescent="0.15">
      <c r="C333" s="285"/>
      <c r="D333" s="283">
        <v>330</v>
      </c>
      <c r="E333" s="3">
        <v>325</v>
      </c>
      <c r="F333" s="3">
        <v>6</v>
      </c>
      <c r="G333" s="3">
        <v>16</v>
      </c>
      <c r="H333" s="3" t="s">
        <v>1777</v>
      </c>
      <c r="I333" s="3" t="s">
        <v>137</v>
      </c>
      <c r="J333" s="3" t="s">
        <v>463</v>
      </c>
      <c r="K333" s="15"/>
      <c r="L333" s="3" t="s">
        <v>873</v>
      </c>
      <c r="M333" s="3"/>
      <c r="N333" s="3" t="s">
        <v>31</v>
      </c>
      <c r="O333" s="3" t="s">
        <v>649</v>
      </c>
      <c r="P333" s="3" t="s">
        <v>13</v>
      </c>
      <c r="Q333" s="3"/>
      <c r="R333" s="3"/>
      <c r="S333" s="3" t="s">
        <v>43</v>
      </c>
      <c r="T333" s="3"/>
      <c r="U333" s="3" t="s">
        <v>514</v>
      </c>
      <c r="V333" s="3" t="s">
        <v>50</v>
      </c>
      <c r="W333" s="3"/>
      <c r="X333" s="3" t="s">
        <v>53</v>
      </c>
      <c r="Y333" s="3"/>
      <c r="Z333" s="280"/>
    </row>
    <row r="334" spans="3:26" x14ac:dyDescent="0.15">
      <c r="C334" s="285"/>
      <c r="D334" s="283">
        <v>331</v>
      </c>
      <c r="E334" s="3">
        <v>326</v>
      </c>
      <c r="F334" s="3">
        <v>6</v>
      </c>
      <c r="G334" s="3">
        <v>16</v>
      </c>
      <c r="H334" s="3" t="s">
        <v>1692</v>
      </c>
      <c r="I334" s="3" t="s">
        <v>140</v>
      </c>
      <c r="J334" s="3" t="s">
        <v>68</v>
      </c>
      <c r="K334" s="15" t="s">
        <v>471</v>
      </c>
      <c r="L334" s="3" t="s">
        <v>912</v>
      </c>
      <c r="M334" s="3"/>
      <c r="N334" s="3" t="s">
        <v>27</v>
      </c>
      <c r="O334" s="3"/>
      <c r="P334" s="3" t="s">
        <v>13</v>
      </c>
      <c r="Q334" s="3"/>
      <c r="R334" s="3"/>
      <c r="S334" s="3" t="s">
        <v>43</v>
      </c>
      <c r="T334" s="3"/>
      <c r="U334" s="3" t="s">
        <v>308</v>
      </c>
      <c r="V334" s="3" t="s">
        <v>50</v>
      </c>
      <c r="W334" s="3"/>
      <c r="X334" s="3" t="s">
        <v>53</v>
      </c>
      <c r="Y334" s="3"/>
      <c r="Z334" s="280"/>
    </row>
    <row r="335" spans="3:26" x14ac:dyDescent="0.15">
      <c r="C335" s="285"/>
      <c r="D335" s="283">
        <v>332</v>
      </c>
      <c r="E335" s="3">
        <v>327</v>
      </c>
      <c r="F335" s="3">
        <v>6</v>
      </c>
      <c r="G335" s="3">
        <v>16</v>
      </c>
      <c r="H335" s="3" t="s">
        <v>1704</v>
      </c>
      <c r="I335" s="3" t="s">
        <v>138</v>
      </c>
      <c r="J335" s="3" t="s">
        <v>274</v>
      </c>
      <c r="K335" s="15" t="s">
        <v>754</v>
      </c>
      <c r="L335" s="3" t="s">
        <v>913</v>
      </c>
      <c r="M335" s="3"/>
      <c r="N335" s="3" t="s">
        <v>25</v>
      </c>
      <c r="O335" s="3"/>
      <c r="P335" s="3" t="s">
        <v>143</v>
      </c>
      <c r="Q335" s="3"/>
      <c r="R335" s="3"/>
      <c r="S335" s="3"/>
      <c r="T335" s="3" t="s">
        <v>251</v>
      </c>
      <c r="U335" s="3" t="s">
        <v>915</v>
      </c>
      <c r="V335" s="3" t="s">
        <v>50</v>
      </c>
      <c r="W335" s="3"/>
      <c r="X335" s="3" t="s">
        <v>53</v>
      </c>
      <c r="Y335" s="3"/>
      <c r="Z335" s="280"/>
    </row>
    <row r="336" spans="3:26" x14ac:dyDescent="0.15">
      <c r="C336" s="285"/>
      <c r="D336" s="283">
        <v>333</v>
      </c>
      <c r="E336" s="3">
        <v>328</v>
      </c>
      <c r="F336" s="3">
        <v>6</v>
      </c>
      <c r="G336" s="3">
        <v>16</v>
      </c>
      <c r="H336" s="3" t="s">
        <v>1751</v>
      </c>
      <c r="I336" s="3" t="s">
        <v>138</v>
      </c>
      <c r="J336" s="3" t="s">
        <v>265</v>
      </c>
      <c r="K336" s="15"/>
      <c r="L336" s="3" t="s">
        <v>916</v>
      </c>
      <c r="M336" s="3"/>
      <c r="N336" s="3" t="s">
        <v>31</v>
      </c>
      <c r="O336" s="3"/>
      <c r="P336" s="3" t="s">
        <v>13</v>
      </c>
      <c r="Q336" s="3"/>
      <c r="R336" s="3"/>
      <c r="S336" s="3" t="s">
        <v>43</v>
      </c>
      <c r="T336" s="3"/>
      <c r="U336" s="3" t="s">
        <v>914</v>
      </c>
      <c r="V336" s="3" t="s">
        <v>16</v>
      </c>
      <c r="W336" s="3" t="s">
        <v>625</v>
      </c>
      <c r="X336" s="3" t="s">
        <v>53</v>
      </c>
      <c r="Y336" s="3"/>
      <c r="Z336" s="280"/>
    </row>
    <row r="337" spans="3:26" x14ac:dyDescent="0.15">
      <c r="C337" s="285"/>
      <c r="D337" s="283">
        <v>334</v>
      </c>
      <c r="E337" s="3">
        <v>356</v>
      </c>
      <c r="F337" s="3">
        <v>6</v>
      </c>
      <c r="G337" s="3">
        <v>17</v>
      </c>
      <c r="H337" s="3" t="s">
        <v>1746</v>
      </c>
      <c r="I337" s="3" t="s">
        <v>137</v>
      </c>
      <c r="J337" s="3" t="s">
        <v>368</v>
      </c>
      <c r="K337" s="15"/>
      <c r="L337" s="3" t="s">
        <v>963</v>
      </c>
      <c r="M337" s="3"/>
      <c r="N337" s="3" t="s">
        <v>31</v>
      </c>
      <c r="O337" s="3" t="s">
        <v>514</v>
      </c>
      <c r="P337" s="3" t="s">
        <v>143</v>
      </c>
      <c r="Q337" s="3"/>
      <c r="R337" s="3"/>
      <c r="S337" s="3" t="s">
        <v>43</v>
      </c>
      <c r="T337" s="3"/>
      <c r="U337" s="3"/>
      <c r="V337" s="3" t="s">
        <v>50</v>
      </c>
      <c r="W337" s="3"/>
      <c r="X337" s="3" t="s">
        <v>53</v>
      </c>
      <c r="Y337" s="3"/>
      <c r="Z337" s="280"/>
    </row>
    <row r="338" spans="3:26" x14ac:dyDescent="0.15">
      <c r="C338" s="285"/>
      <c r="D338" s="283">
        <v>335</v>
      </c>
      <c r="E338" s="3">
        <v>354</v>
      </c>
      <c r="F338" s="3">
        <v>6</v>
      </c>
      <c r="G338" s="3">
        <v>17</v>
      </c>
      <c r="H338" s="3" t="s">
        <v>1641</v>
      </c>
      <c r="I338" s="3" t="s">
        <v>137</v>
      </c>
      <c r="J338" s="3" t="s">
        <v>368</v>
      </c>
      <c r="K338" s="15"/>
      <c r="L338" s="3" t="s">
        <v>961</v>
      </c>
      <c r="M338" s="3"/>
      <c r="N338" s="3" t="s">
        <v>144</v>
      </c>
      <c r="O338" s="3"/>
      <c r="P338" s="3" t="s">
        <v>13</v>
      </c>
      <c r="Q338" s="3"/>
      <c r="R338" s="3"/>
      <c r="S338" s="3" t="s">
        <v>43</v>
      </c>
      <c r="T338" s="3"/>
      <c r="U338" s="3"/>
      <c r="V338" s="3" t="s">
        <v>50</v>
      </c>
      <c r="W338" s="3" t="s">
        <v>500</v>
      </c>
      <c r="X338" s="3" t="s">
        <v>53</v>
      </c>
      <c r="Y338" s="3"/>
      <c r="Z338" s="280"/>
    </row>
    <row r="339" spans="3:26" x14ac:dyDescent="0.15">
      <c r="C339" s="285"/>
      <c r="D339" s="283">
        <v>336</v>
      </c>
      <c r="E339" s="3">
        <v>355</v>
      </c>
      <c r="F339" s="3">
        <v>6</v>
      </c>
      <c r="G339" s="3">
        <v>17</v>
      </c>
      <c r="H339" s="3" t="s">
        <v>1783</v>
      </c>
      <c r="I339" s="3" t="s">
        <v>137</v>
      </c>
      <c r="J339" s="3" t="s">
        <v>368</v>
      </c>
      <c r="K339" s="15"/>
      <c r="L339" s="3" t="s">
        <v>962</v>
      </c>
      <c r="M339" s="3"/>
      <c r="N339" s="3" t="s">
        <v>31</v>
      </c>
      <c r="O339" s="3"/>
      <c r="P339" s="3" t="s">
        <v>143</v>
      </c>
      <c r="Q339" s="3"/>
      <c r="R339" s="3"/>
      <c r="S339" s="3" t="s">
        <v>43</v>
      </c>
      <c r="T339" s="3"/>
      <c r="U339" s="3"/>
      <c r="V339" s="3" t="s">
        <v>50</v>
      </c>
      <c r="W339" s="3"/>
      <c r="X339" s="3" t="s">
        <v>53</v>
      </c>
      <c r="Y339" s="3"/>
      <c r="Z339" s="280"/>
    </row>
    <row r="340" spans="3:26" x14ac:dyDescent="0.15">
      <c r="C340" s="285"/>
      <c r="D340" s="283">
        <v>337</v>
      </c>
      <c r="E340" s="3">
        <v>330</v>
      </c>
      <c r="F340" s="3">
        <v>6</v>
      </c>
      <c r="G340" s="3">
        <v>17</v>
      </c>
      <c r="H340" s="3" t="s">
        <v>1778</v>
      </c>
      <c r="I340" s="3" t="s">
        <v>138</v>
      </c>
      <c r="J340" s="3" t="s">
        <v>274</v>
      </c>
      <c r="K340" s="15" t="s">
        <v>376</v>
      </c>
      <c r="L340" s="3" t="s">
        <v>920</v>
      </c>
      <c r="M340" s="3"/>
      <c r="N340" s="3" t="s">
        <v>16</v>
      </c>
      <c r="O340" s="3" t="s">
        <v>918</v>
      </c>
      <c r="P340" s="3"/>
      <c r="Q340" s="3" t="s">
        <v>37</v>
      </c>
      <c r="R340" s="3" t="s">
        <v>1587</v>
      </c>
      <c r="S340" s="3" t="s">
        <v>43</v>
      </c>
      <c r="T340" s="3"/>
      <c r="U340" s="3" t="s">
        <v>308</v>
      </c>
      <c r="V340" s="3" t="s">
        <v>50</v>
      </c>
      <c r="W340" s="3" t="s">
        <v>1699</v>
      </c>
      <c r="X340" s="3" t="s">
        <v>53</v>
      </c>
      <c r="Y340" s="3"/>
      <c r="Z340" s="280"/>
    </row>
    <row r="341" spans="3:26" x14ac:dyDescent="0.15">
      <c r="C341" s="285"/>
      <c r="D341" s="283">
        <v>338</v>
      </c>
      <c r="E341" s="3">
        <v>331</v>
      </c>
      <c r="F341" s="3">
        <v>6</v>
      </c>
      <c r="G341" s="3">
        <v>17</v>
      </c>
      <c r="H341" s="3" t="s">
        <v>1745</v>
      </c>
      <c r="I341" s="3" t="s">
        <v>137</v>
      </c>
      <c r="J341" s="3" t="s">
        <v>419</v>
      </c>
      <c r="K341" s="15"/>
      <c r="L341" s="3" t="s">
        <v>925</v>
      </c>
      <c r="M341" s="3"/>
      <c r="N341" s="3" t="s">
        <v>144</v>
      </c>
      <c r="O341" s="3"/>
      <c r="P341" s="3" t="s">
        <v>143</v>
      </c>
      <c r="Q341" s="3"/>
      <c r="R341" s="3"/>
      <c r="S341" s="3" t="s">
        <v>43</v>
      </c>
      <c r="T341" s="3"/>
      <c r="U341" s="3"/>
      <c r="V341" s="3" t="s">
        <v>50</v>
      </c>
      <c r="W341" s="3"/>
      <c r="X341" s="3" t="s">
        <v>53</v>
      </c>
      <c r="Y341" s="3"/>
      <c r="Z341" s="280"/>
    </row>
    <row r="342" spans="3:26" x14ac:dyDescent="0.15">
      <c r="C342" s="285"/>
      <c r="D342" s="283">
        <v>339</v>
      </c>
      <c r="E342" s="3">
        <v>332</v>
      </c>
      <c r="F342" s="3">
        <v>6</v>
      </c>
      <c r="G342" s="3">
        <v>17</v>
      </c>
      <c r="H342" s="3" t="s">
        <v>1738</v>
      </c>
      <c r="I342" s="3" t="s">
        <v>137</v>
      </c>
      <c r="J342" s="3" t="s">
        <v>419</v>
      </c>
      <c r="K342" s="15"/>
      <c r="L342" s="3" t="s">
        <v>926</v>
      </c>
      <c r="M342" s="3"/>
      <c r="N342" s="3" t="s">
        <v>27</v>
      </c>
      <c r="O342" s="3" t="s">
        <v>366</v>
      </c>
      <c r="P342" s="3" t="s">
        <v>143</v>
      </c>
      <c r="Q342" s="3"/>
      <c r="R342" s="3"/>
      <c r="S342" s="3"/>
      <c r="T342" s="3" t="s">
        <v>47</v>
      </c>
      <c r="U342" s="3" t="s">
        <v>1658</v>
      </c>
      <c r="V342" s="3" t="s">
        <v>50</v>
      </c>
      <c r="W342" s="3"/>
      <c r="X342" s="3" t="s">
        <v>53</v>
      </c>
      <c r="Y342" s="3"/>
      <c r="Z342" s="280"/>
    </row>
    <row r="343" spans="3:26" x14ac:dyDescent="0.15">
      <c r="C343" s="285"/>
      <c r="D343" s="283">
        <v>340</v>
      </c>
      <c r="E343" s="3">
        <v>333</v>
      </c>
      <c r="F343" s="3">
        <v>6</v>
      </c>
      <c r="G343" s="3">
        <v>17</v>
      </c>
      <c r="H343" s="3" t="s">
        <v>1679</v>
      </c>
      <c r="I343" s="3" t="s">
        <v>137</v>
      </c>
      <c r="J343" s="3" t="s">
        <v>152</v>
      </c>
      <c r="K343" s="15"/>
      <c r="L343" s="3" t="s">
        <v>922</v>
      </c>
      <c r="M343" s="3"/>
      <c r="N343" s="3" t="s">
        <v>27</v>
      </c>
      <c r="O343" s="3"/>
      <c r="P343" s="3" t="s">
        <v>143</v>
      </c>
      <c r="Q343" s="3"/>
      <c r="R343" s="3"/>
      <c r="S343" s="3" t="s">
        <v>44</v>
      </c>
      <c r="T343" s="3"/>
      <c r="U343" s="3"/>
      <c r="V343" s="3" t="s">
        <v>16</v>
      </c>
      <c r="W343" s="3" t="s">
        <v>923</v>
      </c>
      <c r="X343" s="3" t="s">
        <v>53</v>
      </c>
      <c r="Y343" s="3"/>
      <c r="Z343" s="280"/>
    </row>
    <row r="344" spans="3:26" x14ac:dyDescent="0.15">
      <c r="C344" s="285"/>
      <c r="D344" s="283">
        <v>341</v>
      </c>
      <c r="E344" s="3">
        <v>334</v>
      </c>
      <c r="F344" s="3">
        <v>6</v>
      </c>
      <c r="G344" s="3">
        <v>17</v>
      </c>
      <c r="H344" s="3" t="s">
        <v>1701</v>
      </c>
      <c r="I344" s="3" t="s">
        <v>137</v>
      </c>
      <c r="J344" s="3" t="s">
        <v>419</v>
      </c>
      <c r="K344" s="15"/>
      <c r="L344" s="3" t="s">
        <v>927</v>
      </c>
      <c r="M344" s="3"/>
      <c r="N344" s="3" t="s">
        <v>31</v>
      </c>
      <c r="O344" s="3" t="s">
        <v>928</v>
      </c>
      <c r="P344" s="3" t="s">
        <v>143</v>
      </c>
      <c r="Q344" s="3"/>
      <c r="R344" s="3"/>
      <c r="S344" s="3" t="s">
        <v>43</v>
      </c>
      <c r="T344" s="3"/>
      <c r="U344" s="3" t="s">
        <v>581</v>
      </c>
      <c r="V344" s="3" t="s">
        <v>50</v>
      </c>
      <c r="W344" s="3"/>
      <c r="X344" s="3" t="s">
        <v>53</v>
      </c>
      <c r="Y344" s="3"/>
      <c r="Z344" s="280"/>
    </row>
    <row r="345" spans="3:26" x14ac:dyDescent="0.15">
      <c r="C345" s="285"/>
      <c r="D345" s="283">
        <v>342</v>
      </c>
      <c r="E345" s="3">
        <v>335</v>
      </c>
      <c r="F345" s="3">
        <v>6</v>
      </c>
      <c r="G345" s="3">
        <v>17</v>
      </c>
      <c r="H345" s="3" t="s">
        <v>1779</v>
      </c>
      <c r="I345" s="3" t="s">
        <v>140</v>
      </c>
      <c r="J345" s="3" t="s">
        <v>260</v>
      </c>
      <c r="K345" s="15" t="s">
        <v>924</v>
      </c>
      <c r="L345" s="3" t="s">
        <v>929</v>
      </c>
      <c r="M345" s="3"/>
      <c r="N345" s="3" t="s">
        <v>31</v>
      </c>
      <c r="O345" s="3"/>
      <c r="P345" s="3" t="s">
        <v>12</v>
      </c>
      <c r="Q345" s="3"/>
      <c r="R345" s="3"/>
      <c r="S345" s="3" t="s">
        <v>43</v>
      </c>
      <c r="T345" s="3"/>
      <c r="U345" s="3"/>
      <c r="V345" s="3" t="s">
        <v>16</v>
      </c>
      <c r="W345" s="3" t="s">
        <v>930</v>
      </c>
      <c r="X345" s="3" t="s">
        <v>53</v>
      </c>
      <c r="Y345" s="3" t="s">
        <v>931</v>
      </c>
      <c r="Z345" s="280" t="s">
        <v>932</v>
      </c>
    </row>
    <row r="346" spans="3:26" x14ac:dyDescent="0.15">
      <c r="C346" s="285"/>
      <c r="D346" s="283">
        <v>343</v>
      </c>
      <c r="E346" s="3">
        <v>370</v>
      </c>
      <c r="F346" s="3">
        <v>6</v>
      </c>
      <c r="G346" s="3">
        <v>17</v>
      </c>
      <c r="H346" s="3" t="s">
        <v>1707</v>
      </c>
      <c r="I346" s="3" t="s">
        <v>137</v>
      </c>
      <c r="J346" s="3" t="s">
        <v>368</v>
      </c>
      <c r="K346" s="15"/>
      <c r="L346" s="3" t="s">
        <v>988</v>
      </c>
      <c r="M346" s="3"/>
      <c r="N346" s="3" t="s">
        <v>31</v>
      </c>
      <c r="O346" s="3"/>
      <c r="P346" s="3"/>
      <c r="Q346" s="3" t="s">
        <v>300</v>
      </c>
      <c r="R346" s="3" t="s">
        <v>301</v>
      </c>
      <c r="S346" s="3" t="s">
        <v>43</v>
      </c>
      <c r="T346" s="3"/>
      <c r="U346" s="3" t="s">
        <v>514</v>
      </c>
      <c r="V346" s="3" t="s">
        <v>456</v>
      </c>
      <c r="W346" s="3"/>
      <c r="X346" s="3" t="s">
        <v>53</v>
      </c>
      <c r="Y346" s="3"/>
      <c r="Z346" s="280"/>
    </row>
    <row r="347" spans="3:26" x14ac:dyDescent="0.15">
      <c r="C347" s="285"/>
      <c r="D347" s="283">
        <v>344</v>
      </c>
      <c r="E347" s="3">
        <v>396</v>
      </c>
      <c r="F347" s="3">
        <v>6</v>
      </c>
      <c r="G347" s="3">
        <v>17</v>
      </c>
      <c r="H347" s="3" t="s">
        <v>1709</v>
      </c>
      <c r="I347" s="3" t="s">
        <v>138</v>
      </c>
      <c r="J347" s="3" t="s">
        <v>297</v>
      </c>
      <c r="K347" s="15"/>
      <c r="L347" s="3" t="s">
        <v>1030</v>
      </c>
      <c r="M347" s="3"/>
      <c r="N347" s="3" t="s">
        <v>31</v>
      </c>
      <c r="O347" s="3" t="s">
        <v>1031</v>
      </c>
      <c r="P347" s="3" t="s">
        <v>12</v>
      </c>
      <c r="Q347" s="3"/>
      <c r="R347" s="3"/>
      <c r="S347" s="3" t="s">
        <v>43</v>
      </c>
      <c r="T347" s="3"/>
      <c r="U347" s="3" t="s">
        <v>514</v>
      </c>
      <c r="V347" s="3" t="s">
        <v>50</v>
      </c>
      <c r="W347" s="3" t="s">
        <v>1049</v>
      </c>
      <c r="X347" s="3" t="s">
        <v>53</v>
      </c>
      <c r="Y347" s="3"/>
      <c r="Z347" s="280"/>
    </row>
    <row r="348" spans="3:26" x14ac:dyDescent="0.15">
      <c r="C348" s="285"/>
      <c r="D348" s="283">
        <v>345</v>
      </c>
      <c r="E348" s="3">
        <v>397</v>
      </c>
      <c r="F348" s="3">
        <v>6</v>
      </c>
      <c r="G348" s="3">
        <v>17</v>
      </c>
      <c r="H348" s="3" t="s">
        <v>1709</v>
      </c>
      <c r="I348" s="3" t="s">
        <v>138</v>
      </c>
      <c r="J348" s="3" t="s">
        <v>297</v>
      </c>
      <c r="K348" s="15"/>
      <c r="L348" s="3" t="s">
        <v>1030</v>
      </c>
      <c r="M348" s="3"/>
      <c r="N348" s="3" t="s">
        <v>31</v>
      </c>
      <c r="O348" s="3" t="s">
        <v>1032</v>
      </c>
      <c r="P348" s="3" t="s">
        <v>12</v>
      </c>
      <c r="Q348" s="3"/>
      <c r="R348" s="3"/>
      <c r="S348" s="3" t="s">
        <v>43</v>
      </c>
      <c r="T348" s="3"/>
      <c r="U348" s="3"/>
      <c r="V348" s="3" t="s">
        <v>50</v>
      </c>
      <c r="W348" s="3" t="s">
        <v>1049</v>
      </c>
      <c r="X348" s="3" t="s">
        <v>53</v>
      </c>
      <c r="Y348" s="3"/>
      <c r="Z348" s="280"/>
    </row>
    <row r="349" spans="3:26" x14ac:dyDescent="0.15">
      <c r="C349" s="285"/>
      <c r="D349" s="283">
        <v>346</v>
      </c>
      <c r="E349" s="3">
        <v>336</v>
      </c>
      <c r="F349" s="3">
        <v>6</v>
      </c>
      <c r="G349" s="3">
        <v>18</v>
      </c>
      <c r="H349" s="3" t="s">
        <v>1681</v>
      </c>
      <c r="I349" s="3" t="s">
        <v>140</v>
      </c>
      <c r="J349" s="3" t="s">
        <v>260</v>
      </c>
      <c r="K349" s="15" t="s">
        <v>469</v>
      </c>
      <c r="L349" s="3" t="s">
        <v>971</v>
      </c>
      <c r="M349" s="3"/>
      <c r="N349" s="3" t="s">
        <v>31</v>
      </c>
      <c r="O349" s="3"/>
      <c r="P349" s="3" t="s">
        <v>12</v>
      </c>
      <c r="Q349" s="3"/>
      <c r="R349" s="3"/>
      <c r="S349" s="3" t="s">
        <v>43</v>
      </c>
      <c r="T349" s="3"/>
      <c r="U349" s="3"/>
      <c r="V349" s="3" t="s">
        <v>50</v>
      </c>
      <c r="W349" s="3" t="s">
        <v>805</v>
      </c>
      <c r="X349" s="3" t="s">
        <v>53</v>
      </c>
      <c r="Y349" s="3"/>
      <c r="Z349" s="280"/>
    </row>
    <row r="350" spans="3:26" x14ac:dyDescent="0.15">
      <c r="C350" s="285"/>
      <c r="D350" s="283">
        <v>347</v>
      </c>
      <c r="E350" s="3">
        <v>337</v>
      </c>
      <c r="F350" s="3">
        <v>6</v>
      </c>
      <c r="G350" s="3">
        <v>18</v>
      </c>
      <c r="H350" s="3" t="s">
        <v>1780</v>
      </c>
      <c r="I350" s="3" t="s">
        <v>140</v>
      </c>
      <c r="J350" s="3" t="s">
        <v>260</v>
      </c>
      <c r="K350" s="15" t="s">
        <v>469</v>
      </c>
      <c r="L350" s="3" t="s">
        <v>933</v>
      </c>
      <c r="M350" s="3"/>
      <c r="N350" s="3" t="s">
        <v>31</v>
      </c>
      <c r="O350" s="3"/>
      <c r="P350" s="3" t="s">
        <v>12</v>
      </c>
      <c r="Q350" s="3"/>
      <c r="R350" s="3"/>
      <c r="S350" s="3" t="s">
        <v>43</v>
      </c>
      <c r="T350" s="3"/>
      <c r="U350" s="3" t="s">
        <v>308</v>
      </c>
      <c r="V350" s="3" t="s">
        <v>16</v>
      </c>
      <c r="W350" s="3" t="s">
        <v>835</v>
      </c>
      <c r="X350" s="3" t="s">
        <v>53</v>
      </c>
      <c r="Y350" s="3"/>
      <c r="Z350" s="280"/>
    </row>
    <row r="351" spans="3:26" x14ac:dyDescent="0.15">
      <c r="C351" s="285"/>
      <c r="D351" s="283">
        <v>348</v>
      </c>
      <c r="E351" s="3">
        <v>339</v>
      </c>
      <c r="F351" s="3">
        <v>6</v>
      </c>
      <c r="G351" s="3">
        <v>18</v>
      </c>
      <c r="H351" s="3" t="s">
        <v>1674</v>
      </c>
      <c r="I351" s="3" t="s">
        <v>138</v>
      </c>
      <c r="J351" s="3" t="s">
        <v>274</v>
      </c>
      <c r="K351" s="15" t="s">
        <v>376</v>
      </c>
      <c r="L351" s="3" t="s">
        <v>935</v>
      </c>
      <c r="M351" s="3"/>
      <c r="N351" s="3" t="s">
        <v>27</v>
      </c>
      <c r="O351" s="3" t="s">
        <v>936</v>
      </c>
      <c r="P351" s="3" t="s">
        <v>143</v>
      </c>
      <c r="Q351" s="3"/>
      <c r="R351" s="3"/>
      <c r="S351" s="3" t="s">
        <v>43</v>
      </c>
      <c r="T351" s="3"/>
      <c r="U351" s="3"/>
      <c r="V351" s="3" t="s">
        <v>50</v>
      </c>
      <c r="W351" s="3" t="s">
        <v>1699</v>
      </c>
      <c r="X351" s="3" t="s">
        <v>53</v>
      </c>
      <c r="Y351" s="3"/>
      <c r="Z351" s="280"/>
    </row>
    <row r="352" spans="3:26" x14ac:dyDescent="0.15">
      <c r="C352" s="285"/>
      <c r="D352" s="283">
        <v>349</v>
      </c>
      <c r="E352" s="3">
        <v>340</v>
      </c>
      <c r="F352" s="3">
        <v>6</v>
      </c>
      <c r="G352" s="3">
        <v>18</v>
      </c>
      <c r="H352" s="3" t="s">
        <v>1674</v>
      </c>
      <c r="I352" s="3" t="s">
        <v>140</v>
      </c>
      <c r="J352" s="3" t="s">
        <v>260</v>
      </c>
      <c r="K352" s="15" t="s">
        <v>937</v>
      </c>
      <c r="L352" s="3" t="s">
        <v>938</v>
      </c>
      <c r="M352" s="3"/>
      <c r="N352" s="3" t="s">
        <v>28</v>
      </c>
      <c r="O352" s="3" t="s">
        <v>700</v>
      </c>
      <c r="P352" s="3" t="s">
        <v>13</v>
      </c>
      <c r="Q352" s="3"/>
      <c r="R352" s="3"/>
      <c r="S352" s="3" t="s">
        <v>43</v>
      </c>
      <c r="T352" s="3"/>
      <c r="U352" s="3" t="s">
        <v>939</v>
      </c>
      <c r="V352" s="3" t="s">
        <v>50</v>
      </c>
      <c r="W352" s="3"/>
      <c r="X352" s="3" t="s">
        <v>53</v>
      </c>
      <c r="Y352" s="3"/>
      <c r="Z352" s="280"/>
    </row>
    <row r="353" spans="3:26" x14ac:dyDescent="0.15">
      <c r="C353" s="285"/>
      <c r="D353" s="283">
        <v>350</v>
      </c>
      <c r="E353" s="3">
        <v>341</v>
      </c>
      <c r="F353" s="3">
        <v>6</v>
      </c>
      <c r="G353" s="3">
        <v>18</v>
      </c>
      <c r="H353" s="3" t="s">
        <v>1649</v>
      </c>
      <c r="I353" s="3" t="s">
        <v>138</v>
      </c>
      <c r="J353" s="3" t="s">
        <v>274</v>
      </c>
      <c r="K353" s="15" t="s">
        <v>376</v>
      </c>
      <c r="L353" s="3" t="s">
        <v>940</v>
      </c>
      <c r="M353" s="3"/>
      <c r="N353" s="3" t="s">
        <v>16</v>
      </c>
      <c r="O353" s="3" t="s">
        <v>972</v>
      </c>
      <c r="P353" s="3" t="s">
        <v>143</v>
      </c>
      <c r="Q353" s="3"/>
      <c r="R353" s="3"/>
      <c r="S353" s="3" t="s">
        <v>45</v>
      </c>
      <c r="T353" s="3"/>
      <c r="U353" s="3"/>
      <c r="V353" s="3" t="s">
        <v>50</v>
      </c>
      <c r="W353" s="3" t="s">
        <v>941</v>
      </c>
      <c r="X353" s="3" t="s">
        <v>53</v>
      </c>
      <c r="Y353" s="3"/>
      <c r="Z353" s="280"/>
    </row>
    <row r="354" spans="3:26" x14ac:dyDescent="0.15">
      <c r="C354" s="285"/>
      <c r="D354" s="283">
        <v>351</v>
      </c>
      <c r="E354" s="3">
        <v>398</v>
      </c>
      <c r="F354" s="3">
        <v>6</v>
      </c>
      <c r="G354" s="3">
        <v>18</v>
      </c>
      <c r="H354" s="3" t="s">
        <v>1649</v>
      </c>
      <c r="I354" s="3" t="s">
        <v>138</v>
      </c>
      <c r="J354" s="3" t="s">
        <v>297</v>
      </c>
      <c r="K354" s="15"/>
      <c r="L354" s="3" t="s">
        <v>1033</v>
      </c>
      <c r="M354" s="3"/>
      <c r="N354" s="3" t="s">
        <v>31</v>
      </c>
      <c r="O354" s="3"/>
      <c r="P354" s="3" t="s">
        <v>12</v>
      </c>
      <c r="Q354" s="3"/>
      <c r="R354" s="3"/>
      <c r="S354" s="3" t="s">
        <v>43</v>
      </c>
      <c r="T354" s="3"/>
      <c r="U354" s="3" t="s">
        <v>514</v>
      </c>
      <c r="V354" s="3" t="s">
        <v>50</v>
      </c>
      <c r="W354" s="3" t="s">
        <v>1049</v>
      </c>
      <c r="X354" s="3" t="s">
        <v>53</v>
      </c>
      <c r="Y354" s="3"/>
      <c r="Z354" s="280"/>
    </row>
    <row r="355" spans="3:26" x14ac:dyDescent="0.15">
      <c r="C355" s="285"/>
      <c r="D355" s="283">
        <v>352</v>
      </c>
      <c r="E355" s="3">
        <v>399</v>
      </c>
      <c r="F355" s="3">
        <v>6</v>
      </c>
      <c r="G355" s="3">
        <v>18</v>
      </c>
      <c r="H355" s="3" t="s">
        <v>1649</v>
      </c>
      <c r="I355" s="3" t="s">
        <v>138</v>
      </c>
      <c r="J355" s="3" t="s">
        <v>297</v>
      </c>
      <c r="K355" s="15"/>
      <c r="L355" s="3" t="s">
        <v>1034</v>
      </c>
      <c r="M355" s="3"/>
      <c r="N355" s="3" t="s">
        <v>31</v>
      </c>
      <c r="O355" s="3"/>
      <c r="P355" s="3" t="s">
        <v>12</v>
      </c>
      <c r="Q355" s="3"/>
      <c r="R355" s="3"/>
      <c r="S355" s="3" t="s">
        <v>43</v>
      </c>
      <c r="T355" s="3"/>
      <c r="U355" s="3" t="s">
        <v>514</v>
      </c>
      <c r="V355" s="3" t="s">
        <v>50</v>
      </c>
      <c r="W355" s="3" t="s">
        <v>1049</v>
      </c>
      <c r="X355" s="3" t="s">
        <v>53</v>
      </c>
      <c r="Y355" s="3"/>
      <c r="Z355" s="280"/>
    </row>
    <row r="356" spans="3:26" x14ac:dyDescent="0.15">
      <c r="C356" s="285"/>
      <c r="D356" s="283">
        <v>353</v>
      </c>
      <c r="E356" s="3">
        <v>360</v>
      </c>
      <c r="F356" s="3">
        <v>6</v>
      </c>
      <c r="G356" s="3">
        <v>18</v>
      </c>
      <c r="H356" s="3" t="s">
        <v>1784</v>
      </c>
      <c r="I356" s="3" t="s">
        <v>138</v>
      </c>
      <c r="J356" s="3" t="s">
        <v>274</v>
      </c>
      <c r="K356" s="15" t="s">
        <v>376</v>
      </c>
      <c r="L356" s="3" t="s">
        <v>975</v>
      </c>
      <c r="M356" s="3"/>
      <c r="N356" s="3" t="s">
        <v>27</v>
      </c>
      <c r="O356" s="3"/>
      <c r="P356" s="3" t="s">
        <v>13</v>
      </c>
      <c r="Q356" s="3"/>
      <c r="R356" s="3"/>
      <c r="S356" s="3" t="s">
        <v>43</v>
      </c>
      <c r="T356" s="3"/>
      <c r="U356" s="3" t="s">
        <v>308</v>
      </c>
      <c r="V356" s="3" t="s">
        <v>50</v>
      </c>
      <c r="W356" s="3" t="s">
        <v>1699</v>
      </c>
      <c r="X356" s="3" t="s">
        <v>53</v>
      </c>
      <c r="Y356" s="3"/>
      <c r="Z356" s="280"/>
    </row>
    <row r="357" spans="3:26" x14ac:dyDescent="0.15">
      <c r="C357" s="285"/>
      <c r="D357" s="283">
        <v>354</v>
      </c>
      <c r="E357" s="3">
        <v>371</v>
      </c>
      <c r="F357" s="3">
        <v>6</v>
      </c>
      <c r="G357" s="3">
        <v>18</v>
      </c>
      <c r="H357" s="3" t="s">
        <v>1787</v>
      </c>
      <c r="I357" s="3" t="s">
        <v>137</v>
      </c>
      <c r="J357" s="3" t="s">
        <v>368</v>
      </c>
      <c r="K357" s="15"/>
      <c r="L357" s="3" t="s">
        <v>989</v>
      </c>
      <c r="M357" s="3"/>
      <c r="N357" s="3" t="s">
        <v>31</v>
      </c>
      <c r="O357" s="3"/>
      <c r="P357" s="3" t="s">
        <v>13</v>
      </c>
      <c r="Q357" s="3"/>
      <c r="R357" s="3"/>
      <c r="S357" s="3" t="s">
        <v>43</v>
      </c>
      <c r="T357" s="3"/>
      <c r="U357" s="3"/>
      <c r="V357" s="3" t="s">
        <v>456</v>
      </c>
      <c r="W357" s="3"/>
      <c r="X357" s="3" t="s">
        <v>53</v>
      </c>
      <c r="Y357" s="3"/>
      <c r="Z357" s="280"/>
    </row>
    <row r="358" spans="3:26" x14ac:dyDescent="0.15">
      <c r="C358" s="285"/>
      <c r="D358" s="283">
        <v>355</v>
      </c>
      <c r="E358" s="3">
        <v>338</v>
      </c>
      <c r="F358" s="3">
        <v>6</v>
      </c>
      <c r="G358" s="3">
        <v>18</v>
      </c>
      <c r="H358" s="3" t="s">
        <v>1738</v>
      </c>
      <c r="I358" s="3" t="s">
        <v>137</v>
      </c>
      <c r="J358" s="3" t="s">
        <v>419</v>
      </c>
      <c r="K358" s="15"/>
      <c r="L358" s="3" t="s">
        <v>934</v>
      </c>
      <c r="M358" s="3"/>
      <c r="N358" s="3" t="s">
        <v>28</v>
      </c>
      <c r="O358" s="3"/>
      <c r="P358" s="3" t="s">
        <v>143</v>
      </c>
      <c r="Q358" s="3"/>
      <c r="R358" s="3"/>
      <c r="S358" s="3" t="s">
        <v>43</v>
      </c>
      <c r="T358" s="3"/>
      <c r="U358" s="3" t="s">
        <v>308</v>
      </c>
      <c r="V358" s="3" t="s">
        <v>50</v>
      </c>
      <c r="W358" s="3"/>
      <c r="X358" s="3" t="s">
        <v>53</v>
      </c>
      <c r="Y358" s="3"/>
      <c r="Z358" s="280"/>
    </row>
    <row r="359" spans="3:26" x14ac:dyDescent="0.15">
      <c r="C359" s="285"/>
      <c r="D359" s="283">
        <v>356</v>
      </c>
      <c r="E359" s="3">
        <v>357</v>
      </c>
      <c r="F359" s="3">
        <v>6</v>
      </c>
      <c r="G359" s="3">
        <v>18</v>
      </c>
      <c r="H359" s="3" t="s">
        <v>1642</v>
      </c>
      <c r="I359" s="3" t="s">
        <v>136</v>
      </c>
      <c r="J359" s="3" t="s">
        <v>882</v>
      </c>
      <c r="K359" s="15"/>
      <c r="L359" s="3" t="s">
        <v>974</v>
      </c>
      <c r="M359" s="3"/>
      <c r="N359" s="3" t="s">
        <v>16</v>
      </c>
      <c r="O359" s="3" t="s">
        <v>964</v>
      </c>
      <c r="P359" s="3" t="s">
        <v>13</v>
      </c>
      <c r="Q359" s="3"/>
      <c r="R359" s="3"/>
      <c r="S359" s="3" t="s">
        <v>43</v>
      </c>
      <c r="T359" s="3"/>
      <c r="U359" s="3" t="s">
        <v>965</v>
      </c>
      <c r="V359" s="3" t="s">
        <v>50</v>
      </c>
      <c r="W359" s="3" t="s">
        <v>680</v>
      </c>
      <c r="X359" s="3" t="s">
        <v>158</v>
      </c>
      <c r="Y359" s="3"/>
      <c r="Z359" s="280"/>
    </row>
    <row r="360" spans="3:26" x14ac:dyDescent="0.15">
      <c r="C360" s="285"/>
      <c r="D360" s="283">
        <v>357</v>
      </c>
      <c r="E360" s="3">
        <v>361</v>
      </c>
      <c r="F360" s="3">
        <v>6</v>
      </c>
      <c r="G360" s="3">
        <v>18</v>
      </c>
      <c r="H360" s="3" t="s">
        <v>1679</v>
      </c>
      <c r="I360" s="3" t="s">
        <v>138</v>
      </c>
      <c r="J360" s="3" t="s">
        <v>265</v>
      </c>
      <c r="K360" s="15"/>
      <c r="L360" s="3" t="s">
        <v>976</v>
      </c>
      <c r="M360" s="3"/>
      <c r="N360" s="3" t="s">
        <v>31</v>
      </c>
      <c r="O360" s="3" t="s">
        <v>270</v>
      </c>
      <c r="P360" s="3" t="s">
        <v>11</v>
      </c>
      <c r="Q360" s="3"/>
      <c r="R360" s="3"/>
      <c r="S360" s="3" t="s">
        <v>43</v>
      </c>
      <c r="T360" s="3"/>
      <c r="U360" s="3"/>
      <c r="V360" s="3" t="s">
        <v>52</v>
      </c>
      <c r="W360" s="3"/>
      <c r="X360" s="3" t="s">
        <v>53</v>
      </c>
      <c r="Y360" s="3"/>
      <c r="Z360" s="280"/>
    </row>
    <row r="361" spans="3:26" x14ac:dyDescent="0.15">
      <c r="C361" s="285"/>
      <c r="D361" s="283">
        <v>358</v>
      </c>
      <c r="E361" s="3">
        <v>362</v>
      </c>
      <c r="F361" s="3">
        <v>6</v>
      </c>
      <c r="G361" s="3">
        <v>18</v>
      </c>
      <c r="H361" s="3" t="s">
        <v>1731</v>
      </c>
      <c r="I361" s="3" t="s">
        <v>138</v>
      </c>
      <c r="J361" s="3" t="s">
        <v>274</v>
      </c>
      <c r="K361" s="15" t="s">
        <v>376</v>
      </c>
      <c r="L361" s="3" t="s">
        <v>977</v>
      </c>
      <c r="M361" s="3"/>
      <c r="N361" s="3" t="s">
        <v>31</v>
      </c>
      <c r="O361" s="3" t="s">
        <v>392</v>
      </c>
      <c r="P361" s="3" t="s">
        <v>13</v>
      </c>
      <c r="Q361" s="3"/>
      <c r="R361" s="3"/>
      <c r="S361" s="3" t="s">
        <v>43</v>
      </c>
      <c r="T361" s="3"/>
      <c r="U361" s="3" t="s">
        <v>308</v>
      </c>
      <c r="V361" s="3" t="s">
        <v>50</v>
      </c>
      <c r="W361" s="3" t="s">
        <v>1699</v>
      </c>
      <c r="X361" s="3" t="s">
        <v>53</v>
      </c>
      <c r="Y361" s="3"/>
      <c r="Z361" s="280"/>
    </row>
    <row r="362" spans="3:26" x14ac:dyDescent="0.15">
      <c r="C362" s="285"/>
      <c r="D362" s="283">
        <v>359</v>
      </c>
      <c r="E362" s="3">
        <v>342</v>
      </c>
      <c r="F362" s="3">
        <v>6</v>
      </c>
      <c r="G362" s="3">
        <v>19</v>
      </c>
      <c r="H362" s="3" t="s">
        <v>1680</v>
      </c>
      <c r="I362" s="3" t="s">
        <v>140</v>
      </c>
      <c r="J362" s="3" t="s">
        <v>260</v>
      </c>
      <c r="K362" s="15" t="s">
        <v>644</v>
      </c>
      <c r="L362" s="3" t="s">
        <v>942</v>
      </c>
      <c r="M362" s="3"/>
      <c r="N362" s="3" t="s">
        <v>31</v>
      </c>
      <c r="O362" s="3"/>
      <c r="P362" s="3" t="s">
        <v>143</v>
      </c>
      <c r="Q362" s="3"/>
      <c r="R362" s="3"/>
      <c r="S362" s="3" t="s">
        <v>44</v>
      </c>
      <c r="T362" s="3"/>
      <c r="U362" s="3" t="s">
        <v>307</v>
      </c>
      <c r="V362" s="3" t="s">
        <v>50</v>
      </c>
      <c r="W362" s="3" t="s">
        <v>943</v>
      </c>
      <c r="X362" s="3" t="s">
        <v>53</v>
      </c>
      <c r="Y362" s="3"/>
      <c r="Z362" s="280"/>
    </row>
    <row r="363" spans="3:26" x14ac:dyDescent="0.15">
      <c r="C363" s="285"/>
      <c r="D363" s="283">
        <v>360</v>
      </c>
      <c r="E363" s="3">
        <v>343</v>
      </c>
      <c r="F363" s="3">
        <v>6</v>
      </c>
      <c r="G363" s="3">
        <v>19</v>
      </c>
      <c r="H363" s="3" t="s">
        <v>1638</v>
      </c>
      <c r="I363" s="3" t="s">
        <v>140</v>
      </c>
      <c r="J363" s="3" t="s">
        <v>260</v>
      </c>
      <c r="K363" s="15" t="s">
        <v>644</v>
      </c>
      <c r="L363" s="3" t="s">
        <v>944</v>
      </c>
      <c r="M363" s="3"/>
      <c r="N363" s="3" t="s">
        <v>16</v>
      </c>
      <c r="O363" s="3" t="s">
        <v>946</v>
      </c>
      <c r="P363" s="3" t="s">
        <v>143</v>
      </c>
      <c r="Q363" s="3"/>
      <c r="R363" s="3"/>
      <c r="S363" s="3" t="s">
        <v>43</v>
      </c>
      <c r="T363" s="3"/>
      <c r="U363" s="3"/>
      <c r="V363" s="3" t="s">
        <v>16</v>
      </c>
      <c r="W363" s="3" t="s">
        <v>945</v>
      </c>
      <c r="X363" s="3" t="s">
        <v>53</v>
      </c>
      <c r="Y363" s="3"/>
      <c r="Z363" s="280"/>
    </row>
    <row r="364" spans="3:26" x14ac:dyDescent="0.15">
      <c r="C364" s="285"/>
      <c r="D364" s="283">
        <v>361</v>
      </c>
      <c r="E364" s="3">
        <v>351</v>
      </c>
      <c r="F364" s="3">
        <v>6</v>
      </c>
      <c r="G364" s="3">
        <v>19</v>
      </c>
      <c r="H364" s="3" t="s">
        <v>1652</v>
      </c>
      <c r="I364" s="3" t="s">
        <v>138</v>
      </c>
      <c r="J364" s="3" t="s">
        <v>274</v>
      </c>
      <c r="K364" s="15" t="s">
        <v>380</v>
      </c>
      <c r="L364" s="3" t="s">
        <v>526</v>
      </c>
      <c r="M364" s="3"/>
      <c r="N364" s="3" t="s">
        <v>31</v>
      </c>
      <c r="O364" s="3"/>
      <c r="P364" s="3" t="s">
        <v>12</v>
      </c>
      <c r="Q364" s="3"/>
      <c r="R364" s="3"/>
      <c r="S364" s="3" t="s">
        <v>43</v>
      </c>
      <c r="T364" s="3"/>
      <c r="U364" s="3"/>
      <c r="V364" s="3" t="s">
        <v>50</v>
      </c>
      <c r="W364" s="3" t="s">
        <v>1699</v>
      </c>
      <c r="X364" s="3" t="s">
        <v>53</v>
      </c>
      <c r="Y364" s="3"/>
      <c r="Z364" s="280"/>
    </row>
    <row r="365" spans="3:26" x14ac:dyDescent="0.15">
      <c r="C365" s="285"/>
      <c r="D365" s="283">
        <v>362</v>
      </c>
      <c r="E365" s="3">
        <v>352</v>
      </c>
      <c r="F365" s="3">
        <v>6</v>
      </c>
      <c r="G365" s="3">
        <v>19</v>
      </c>
      <c r="H365" s="3" t="s">
        <v>1666</v>
      </c>
      <c r="I365" s="3" t="s">
        <v>138</v>
      </c>
      <c r="J365" s="3" t="s">
        <v>274</v>
      </c>
      <c r="K365" s="15" t="s">
        <v>380</v>
      </c>
      <c r="L365" s="3" t="s">
        <v>958</v>
      </c>
      <c r="M365" s="3"/>
      <c r="N365" s="3" t="s">
        <v>31</v>
      </c>
      <c r="O365" s="3"/>
      <c r="P365" s="3" t="s">
        <v>12</v>
      </c>
      <c r="Q365" s="3"/>
      <c r="R365" s="3"/>
      <c r="S365" s="3" t="s">
        <v>43</v>
      </c>
      <c r="T365" s="3"/>
      <c r="U365" s="3"/>
      <c r="V365" s="3" t="s">
        <v>50</v>
      </c>
      <c r="W365" s="3" t="s">
        <v>959</v>
      </c>
      <c r="X365" s="3" t="s">
        <v>53</v>
      </c>
      <c r="Y365" s="3"/>
      <c r="Z365" s="280"/>
    </row>
    <row r="366" spans="3:26" x14ac:dyDescent="0.15">
      <c r="C366" s="285"/>
      <c r="D366" s="283">
        <v>363</v>
      </c>
      <c r="E366" s="3">
        <v>344</v>
      </c>
      <c r="F366" s="3">
        <v>6</v>
      </c>
      <c r="G366" s="3">
        <v>19</v>
      </c>
      <c r="H366" s="3" t="s">
        <v>1650</v>
      </c>
      <c r="I366" s="3" t="s">
        <v>140</v>
      </c>
      <c r="J366" s="3" t="s">
        <v>260</v>
      </c>
      <c r="K366" s="15" t="s">
        <v>356</v>
      </c>
      <c r="L366" s="3" t="s">
        <v>947</v>
      </c>
      <c r="M366" s="3"/>
      <c r="N366" s="3" t="s">
        <v>31</v>
      </c>
      <c r="O366" s="3"/>
      <c r="P366" s="3" t="s">
        <v>13</v>
      </c>
      <c r="Q366" s="3"/>
      <c r="R366" s="3"/>
      <c r="S366" s="3" t="s">
        <v>43</v>
      </c>
      <c r="T366" s="3"/>
      <c r="U366" s="3"/>
      <c r="V366" s="3" t="s">
        <v>50</v>
      </c>
      <c r="W366" s="3" t="s">
        <v>1699</v>
      </c>
      <c r="X366" s="3" t="s">
        <v>53</v>
      </c>
      <c r="Y366" s="3"/>
      <c r="Z366" s="280"/>
    </row>
    <row r="367" spans="3:26" x14ac:dyDescent="0.15">
      <c r="C367" s="285"/>
      <c r="D367" s="283">
        <v>364</v>
      </c>
      <c r="E367" s="3">
        <v>365</v>
      </c>
      <c r="F367" s="3">
        <v>6</v>
      </c>
      <c r="G367" s="3">
        <v>19</v>
      </c>
      <c r="H367" s="3" t="s">
        <v>1714</v>
      </c>
      <c r="I367" s="3" t="s">
        <v>137</v>
      </c>
      <c r="J367" s="3" t="s">
        <v>296</v>
      </c>
      <c r="K367" s="15"/>
      <c r="L367" s="3" t="s">
        <v>980</v>
      </c>
      <c r="M367" s="3"/>
      <c r="N367" s="3" t="s">
        <v>31</v>
      </c>
      <c r="O367" s="3" t="s">
        <v>809</v>
      </c>
      <c r="P367" s="3" t="s">
        <v>143</v>
      </c>
      <c r="Q367" s="3"/>
      <c r="R367" s="3"/>
      <c r="S367" s="3" t="s">
        <v>43</v>
      </c>
      <c r="T367" s="3"/>
      <c r="U367" s="3" t="s">
        <v>981</v>
      </c>
      <c r="V367" s="3" t="s">
        <v>50</v>
      </c>
      <c r="W367" s="3" t="s">
        <v>738</v>
      </c>
      <c r="X367" s="3" t="s">
        <v>53</v>
      </c>
      <c r="Y367" s="3"/>
      <c r="Z367" s="280"/>
    </row>
    <row r="368" spans="3:26" x14ac:dyDescent="0.15">
      <c r="C368" s="285"/>
      <c r="D368" s="283">
        <v>365</v>
      </c>
      <c r="E368" s="3">
        <v>372</v>
      </c>
      <c r="F368" s="3">
        <v>6</v>
      </c>
      <c r="G368" s="3">
        <v>19</v>
      </c>
      <c r="H368" s="3" t="s">
        <v>1633</v>
      </c>
      <c r="I368" s="3" t="s">
        <v>137</v>
      </c>
      <c r="J368" s="3" t="s">
        <v>368</v>
      </c>
      <c r="K368" s="15"/>
      <c r="L368" s="3" t="s">
        <v>990</v>
      </c>
      <c r="M368" s="3"/>
      <c r="N368" s="3" t="s">
        <v>31</v>
      </c>
      <c r="O368" s="3"/>
      <c r="P368" s="3" t="s">
        <v>143</v>
      </c>
      <c r="Q368" s="3"/>
      <c r="R368" s="3"/>
      <c r="S368" s="3" t="s">
        <v>43</v>
      </c>
      <c r="T368" s="3"/>
      <c r="U368" s="3"/>
      <c r="V368" s="3" t="s">
        <v>16</v>
      </c>
      <c r="W368" s="3" t="s">
        <v>310</v>
      </c>
      <c r="X368" s="3" t="s">
        <v>53</v>
      </c>
      <c r="Y368" s="3"/>
      <c r="Z368" s="280"/>
    </row>
    <row r="369" spans="3:26" x14ac:dyDescent="0.15">
      <c r="C369" s="285"/>
      <c r="D369" s="283">
        <v>366</v>
      </c>
      <c r="E369" s="3">
        <v>345</v>
      </c>
      <c r="F369" s="3">
        <v>6</v>
      </c>
      <c r="G369" s="3">
        <v>19</v>
      </c>
      <c r="H369" s="3" t="s">
        <v>1773</v>
      </c>
      <c r="I369" s="3" t="s">
        <v>140</v>
      </c>
      <c r="J369" s="3" t="s">
        <v>260</v>
      </c>
      <c r="K369" s="15" t="s">
        <v>644</v>
      </c>
      <c r="L369" s="3" t="s">
        <v>948</v>
      </c>
      <c r="M369" s="3"/>
      <c r="N369" s="3" t="s">
        <v>31</v>
      </c>
      <c r="O369" s="3"/>
      <c r="P369" s="3" t="s">
        <v>12</v>
      </c>
      <c r="Q369" s="3"/>
      <c r="R369" s="3"/>
      <c r="S369" s="3" t="s">
        <v>43</v>
      </c>
      <c r="T369" s="3"/>
      <c r="U369" s="3"/>
      <c r="V369" s="3" t="s">
        <v>50</v>
      </c>
      <c r="W369" s="3"/>
      <c r="X369" s="3" t="s">
        <v>53</v>
      </c>
      <c r="Y369" s="3"/>
      <c r="Z369" s="280"/>
    </row>
    <row r="370" spans="3:26" x14ac:dyDescent="0.15">
      <c r="C370" s="285"/>
      <c r="D370" s="283">
        <v>367</v>
      </c>
      <c r="E370" s="3">
        <v>346</v>
      </c>
      <c r="F370" s="3">
        <v>6</v>
      </c>
      <c r="G370" s="3">
        <v>19</v>
      </c>
      <c r="H370" s="3" t="s">
        <v>1781</v>
      </c>
      <c r="I370" s="3" t="s">
        <v>140</v>
      </c>
      <c r="J370" s="3" t="s">
        <v>260</v>
      </c>
      <c r="K370" s="15" t="s">
        <v>644</v>
      </c>
      <c r="L370" s="3" t="s">
        <v>949</v>
      </c>
      <c r="M370" s="3"/>
      <c r="N370" s="3" t="s">
        <v>16</v>
      </c>
      <c r="O370" s="3" t="s">
        <v>950</v>
      </c>
      <c r="P370" s="3" t="s">
        <v>12</v>
      </c>
      <c r="Q370" s="3"/>
      <c r="R370" s="3" t="s">
        <v>607</v>
      </c>
      <c r="S370" s="3" t="s">
        <v>43</v>
      </c>
      <c r="T370" s="3"/>
      <c r="U370" s="3"/>
      <c r="V370" s="3" t="s">
        <v>50</v>
      </c>
      <c r="W370" s="3" t="s">
        <v>1699</v>
      </c>
      <c r="X370" s="3" t="s">
        <v>53</v>
      </c>
      <c r="Y370" s="3"/>
      <c r="Z370" s="280"/>
    </row>
    <row r="371" spans="3:26" x14ac:dyDescent="0.15">
      <c r="C371" s="285"/>
      <c r="D371" s="283">
        <v>368</v>
      </c>
      <c r="E371" s="3">
        <v>347</v>
      </c>
      <c r="F371" s="3">
        <v>6</v>
      </c>
      <c r="G371" s="3">
        <v>19</v>
      </c>
      <c r="H371" s="3" t="s">
        <v>1676</v>
      </c>
      <c r="I371" s="3" t="s">
        <v>136</v>
      </c>
      <c r="J371" s="3" t="s">
        <v>153</v>
      </c>
      <c r="K371" s="15"/>
      <c r="L371" s="3" t="s">
        <v>951</v>
      </c>
      <c r="M371" s="3"/>
      <c r="N371" s="3" t="s">
        <v>31</v>
      </c>
      <c r="O371" s="3" t="s">
        <v>1782</v>
      </c>
      <c r="P371" s="3" t="s">
        <v>13</v>
      </c>
      <c r="Q371" s="3"/>
      <c r="R371" s="3"/>
      <c r="S371" s="3" t="s">
        <v>43</v>
      </c>
      <c r="T371" s="3"/>
      <c r="U371" s="3" t="s">
        <v>308</v>
      </c>
      <c r="V371" s="3" t="s">
        <v>50</v>
      </c>
      <c r="W371" s="3" t="s">
        <v>680</v>
      </c>
      <c r="X371" s="3" t="s">
        <v>53</v>
      </c>
      <c r="Y371" s="3"/>
      <c r="Z371" s="280"/>
    </row>
    <row r="372" spans="3:26" x14ac:dyDescent="0.15">
      <c r="C372" s="285"/>
      <c r="D372" s="283">
        <v>369</v>
      </c>
      <c r="E372" s="3">
        <v>348</v>
      </c>
      <c r="F372" s="3">
        <v>6</v>
      </c>
      <c r="G372" s="3">
        <v>19</v>
      </c>
      <c r="H372" s="3" t="s">
        <v>1738</v>
      </c>
      <c r="I372" s="3" t="s">
        <v>140</v>
      </c>
      <c r="J372" s="3" t="s">
        <v>260</v>
      </c>
      <c r="K372" s="15" t="s">
        <v>644</v>
      </c>
      <c r="L372" s="3" t="s">
        <v>952</v>
      </c>
      <c r="M372" s="3"/>
      <c r="N372" s="3" t="s">
        <v>144</v>
      </c>
      <c r="O372" s="3" t="s">
        <v>953</v>
      </c>
      <c r="P372" s="3" t="s">
        <v>11</v>
      </c>
      <c r="Q372" s="3"/>
      <c r="R372" s="3"/>
      <c r="S372" s="3" t="s">
        <v>43</v>
      </c>
      <c r="T372" s="3"/>
      <c r="U372" s="3"/>
      <c r="V372" s="3" t="s">
        <v>50</v>
      </c>
      <c r="W372" s="3"/>
      <c r="X372" s="3" t="s">
        <v>53</v>
      </c>
      <c r="Y372" s="3"/>
      <c r="Z372" s="280"/>
    </row>
    <row r="373" spans="3:26" x14ac:dyDescent="0.15">
      <c r="C373" s="285"/>
      <c r="D373" s="283">
        <v>370</v>
      </c>
      <c r="E373" s="3">
        <v>349</v>
      </c>
      <c r="F373" s="3">
        <v>6</v>
      </c>
      <c r="G373" s="3">
        <v>19</v>
      </c>
      <c r="H373" s="3" t="s">
        <v>1740</v>
      </c>
      <c r="I373" s="3" t="s">
        <v>140</v>
      </c>
      <c r="J373" s="3" t="s">
        <v>260</v>
      </c>
      <c r="K373" s="15" t="s">
        <v>644</v>
      </c>
      <c r="L373" s="3" t="s">
        <v>954</v>
      </c>
      <c r="M373" s="3"/>
      <c r="N373" s="3" t="s">
        <v>28</v>
      </c>
      <c r="O373" s="3"/>
      <c r="P373" s="3" t="s">
        <v>143</v>
      </c>
      <c r="Q373" s="3"/>
      <c r="R373" s="3"/>
      <c r="S373" s="3" t="s">
        <v>43</v>
      </c>
      <c r="T373" s="3"/>
      <c r="U373" s="3" t="s">
        <v>973</v>
      </c>
      <c r="V373" s="3" t="s">
        <v>50</v>
      </c>
      <c r="W373" s="3" t="s">
        <v>943</v>
      </c>
      <c r="X373" s="3" t="s">
        <v>53</v>
      </c>
      <c r="Y373" s="3"/>
      <c r="Z373" s="280"/>
    </row>
    <row r="374" spans="3:26" x14ac:dyDescent="0.15">
      <c r="C374" s="285"/>
      <c r="D374" s="283">
        <v>371</v>
      </c>
      <c r="E374" s="3">
        <v>373</v>
      </c>
      <c r="F374" s="3">
        <v>6</v>
      </c>
      <c r="G374" s="3">
        <v>19</v>
      </c>
      <c r="H374" s="3" t="s">
        <v>1651</v>
      </c>
      <c r="I374" s="3" t="s">
        <v>137</v>
      </c>
      <c r="J374" s="3" t="s">
        <v>368</v>
      </c>
      <c r="K374" s="15"/>
      <c r="L374" s="3" t="s">
        <v>991</v>
      </c>
      <c r="M374" s="3"/>
      <c r="N374" s="3" t="s">
        <v>144</v>
      </c>
      <c r="O374" s="3"/>
      <c r="P374" s="3" t="s">
        <v>12</v>
      </c>
      <c r="Q374" s="3"/>
      <c r="R374" s="3"/>
      <c r="S374" s="3" t="s">
        <v>43</v>
      </c>
      <c r="T374" s="3"/>
      <c r="U374" s="3" t="s">
        <v>308</v>
      </c>
      <c r="V374" s="3" t="s">
        <v>51</v>
      </c>
      <c r="W374" s="3" t="s">
        <v>625</v>
      </c>
      <c r="X374" s="3" t="s">
        <v>53</v>
      </c>
      <c r="Y374" s="3"/>
      <c r="Z374" s="280"/>
    </row>
    <row r="375" spans="3:26" x14ac:dyDescent="0.15">
      <c r="C375" s="285"/>
      <c r="D375" s="283">
        <v>372</v>
      </c>
      <c r="E375" s="3">
        <v>410</v>
      </c>
      <c r="F375" s="3">
        <v>6</v>
      </c>
      <c r="G375" s="3">
        <v>19</v>
      </c>
      <c r="H375" s="3" t="s">
        <v>1724</v>
      </c>
      <c r="I375" s="3" t="s">
        <v>140</v>
      </c>
      <c r="J375" s="3" t="s">
        <v>260</v>
      </c>
      <c r="K375" s="15" t="s">
        <v>471</v>
      </c>
      <c r="L375" s="3" t="s">
        <v>1057</v>
      </c>
      <c r="M375" s="3"/>
      <c r="N375" s="3" t="s">
        <v>31</v>
      </c>
      <c r="O375" s="3"/>
      <c r="P375" s="3" t="s">
        <v>13</v>
      </c>
      <c r="Q375" s="3"/>
      <c r="R375" s="3"/>
      <c r="S375" s="3" t="s">
        <v>43</v>
      </c>
      <c r="T375" s="3"/>
      <c r="U375" s="3" t="s">
        <v>308</v>
      </c>
      <c r="V375" s="3" t="s">
        <v>456</v>
      </c>
      <c r="W375" s="3"/>
      <c r="X375" s="3" t="s">
        <v>53</v>
      </c>
      <c r="Y375" s="3"/>
      <c r="Z375" s="280"/>
    </row>
    <row r="376" spans="3:26" x14ac:dyDescent="0.15">
      <c r="C376" s="285"/>
      <c r="D376" s="283">
        <v>373</v>
      </c>
      <c r="E376" s="3">
        <v>353</v>
      </c>
      <c r="F376" s="3">
        <v>6</v>
      </c>
      <c r="G376" s="3">
        <v>19</v>
      </c>
      <c r="H376" s="3" t="s">
        <v>1694</v>
      </c>
      <c r="I376" s="3" t="s">
        <v>140</v>
      </c>
      <c r="J376" s="3" t="s">
        <v>260</v>
      </c>
      <c r="K376" s="15" t="s">
        <v>469</v>
      </c>
      <c r="L376" s="3" t="s">
        <v>960</v>
      </c>
      <c r="M376" s="3"/>
      <c r="N376" s="3" t="s">
        <v>31</v>
      </c>
      <c r="O376" s="3"/>
      <c r="P376" s="3" t="s">
        <v>13</v>
      </c>
      <c r="Q376" s="3"/>
      <c r="R376" s="3"/>
      <c r="S376" s="3" t="s">
        <v>43</v>
      </c>
      <c r="T376" s="3"/>
      <c r="U376" s="3" t="s">
        <v>308</v>
      </c>
      <c r="V376" s="3" t="s">
        <v>16</v>
      </c>
      <c r="W376" s="3" t="s">
        <v>1699</v>
      </c>
      <c r="X376" s="3" t="s">
        <v>53</v>
      </c>
      <c r="Y376" s="3"/>
      <c r="Z376" s="280"/>
    </row>
    <row r="377" spans="3:26" x14ac:dyDescent="0.15">
      <c r="C377" s="285"/>
      <c r="D377" s="283">
        <v>374</v>
      </c>
      <c r="E377" s="3">
        <v>377</v>
      </c>
      <c r="F377" s="3">
        <v>6</v>
      </c>
      <c r="G377" s="3">
        <v>20</v>
      </c>
      <c r="H377" s="3" t="s">
        <v>1689</v>
      </c>
      <c r="I377" s="3" t="s">
        <v>140</v>
      </c>
      <c r="J377" s="3" t="s">
        <v>260</v>
      </c>
      <c r="K377" s="15" t="s">
        <v>356</v>
      </c>
      <c r="L377" s="3" t="s">
        <v>998</v>
      </c>
      <c r="M377" s="3"/>
      <c r="N377" s="3" t="s">
        <v>31</v>
      </c>
      <c r="O377" s="3"/>
      <c r="P377" s="3" t="s">
        <v>143</v>
      </c>
      <c r="Q377" s="3"/>
      <c r="R377" s="3"/>
      <c r="S377" s="3"/>
      <c r="T377" s="3" t="s">
        <v>251</v>
      </c>
      <c r="U377" s="3"/>
      <c r="V377" s="3" t="s">
        <v>456</v>
      </c>
      <c r="W377" s="3"/>
      <c r="X377" s="3" t="s">
        <v>53</v>
      </c>
      <c r="Y377" s="3"/>
      <c r="Z377" s="280"/>
    </row>
    <row r="378" spans="3:26" x14ac:dyDescent="0.15">
      <c r="C378" s="285"/>
      <c r="D378" s="283">
        <v>375</v>
      </c>
      <c r="E378" s="3">
        <v>381</v>
      </c>
      <c r="F378" s="3">
        <v>6</v>
      </c>
      <c r="G378" s="3">
        <v>20</v>
      </c>
      <c r="H378" s="3" t="s">
        <v>1689</v>
      </c>
      <c r="I378" s="3" t="s">
        <v>139</v>
      </c>
      <c r="J378" s="3" t="s">
        <v>277</v>
      </c>
      <c r="K378" s="15"/>
      <c r="L378" s="3" t="s">
        <v>1002</v>
      </c>
      <c r="M378" s="3"/>
      <c r="N378" s="3" t="s">
        <v>16</v>
      </c>
      <c r="O378" s="3" t="s">
        <v>1003</v>
      </c>
      <c r="P378" s="3" t="s">
        <v>13</v>
      </c>
      <c r="Q378" s="3"/>
      <c r="R378" s="3"/>
      <c r="S378" s="3" t="s">
        <v>43</v>
      </c>
      <c r="T378" s="3"/>
      <c r="U378" s="3"/>
      <c r="V378" s="3" t="s">
        <v>50</v>
      </c>
      <c r="W378" s="3" t="s">
        <v>1699</v>
      </c>
      <c r="X378" s="3" t="s">
        <v>53</v>
      </c>
      <c r="Y378" s="3"/>
      <c r="Z378" s="280"/>
    </row>
    <row r="379" spans="3:26" x14ac:dyDescent="0.15">
      <c r="C379" s="285"/>
      <c r="D379" s="283">
        <v>376</v>
      </c>
      <c r="E379" s="3">
        <v>350</v>
      </c>
      <c r="F379" s="3">
        <v>6</v>
      </c>
      <c r="G379" s="3">
        <v>20</v>
      </c>
      <c r="H379" s="3" t="s">
        <v>1680</v>
      </c>
      <c r="I379" s="3" t="s">
        <v>140</v>
      </c>
      <c r="J379" s="3" t="s">
        <v>260</v>
      </c>
      <c r="K379" s="15" t="s">
        <v>469</v>
      </c>
      <c r="L379" s="3" t="s">
        <v>955</v>
      </c>
      <c r="M379" s="3"/>
      <c r="N379" s="3" t="s">
        <v>144</v>
      </c>
      <c r="O379" s="3"/>
      <c r="P379" s="3" t="s">
        <v>13</v>
      </c>
      <c r="Q379" s="3"/>
      <c r="R379" s="3"/>
      <c r="S379" s="3" t="s">
        <v>43</v>
      </c>
      <c r="T379" s="3"/>
      <c r="U379" s="3" t="s">
        <v>956</v>
      </c>
      <c r="V379" s="3" t="s">
        <v>16</v>
      </c>
      <c r="W379" s="3" t="s">
        <v>957</v>
      </c>
      <c r="X379" s="3" t="s">
        <v>53</v>
      </c>
      <c r="Y379" s="3"/>
      <c r="Z379" s="280"/>
    </row>
    <row r="380" spans="3:26" x14ac:dyDescent="0.15">
      <c r="C380" s="285"/>
      <c r="D380" s="283">
        <v>377</v>
      </c>
      <c r="E380" s="3">
        <v>374</v>
      </c>
      <c r="F380" s="3">
        <v>6</v>
      </c>
      <c r="G380" s="3">
        <v>20</v>
      </c>
      <c r="H380" s="3" t="s">
        <v>1646</v>
      </c>
      <c r="I380" s="3" t="s">
        <v>137</v>
      </c>
      <c r="J380" s="3" t="s">
        <v>368</v>
      </c>
      <c r="K380" s="15"/>
      <c r="L380" s="3" t="s">
        <v>988</v>
      </c>
      <c r="M380" s="3"/>
      <c r="N380" s="3" t="s">
        <v>16</v>
      </c>
      <c r="O380" s="3" t="s">
        <v>992</v>
      </c>
      <c r="P380" s="3" t="s">
        <v>143</v>
      </c>
      <c r="Q380" s="3"/>
      <c r="R380" s="3"/>
      <c r="S380" s="3" t="s">
        <v>43</v>
      </c>
      <c r="T380" s="3"/>
      <c r="U380" s="3"/>
      <c r="V380" s="3" t="s">
        <v>310</v>
      </c>
      <c r="W380" s="3" t="s">
        <v>993</v>
      </c>
      <c r="X380" s="3" t="s">
        <v>53</v>
      </c>
      <c r="Y380" s="3"/>
      <c r="Z380" s="280"/>
    </row>
    <row r="381" spans="3:26" x14ac:dyDescent="0.15">
      <c r="C381" s="285"/>
      <c r="D381" s="283">
        <v>378</v>
      </c>
      <c r="E381" s="3">
        <v>400</v>
      </c>
      <c r="F381" s="3">
        <v>6</v>
      </c>
      <c r="G381" s="3">
        <v>20</v>
      </c>
      <c r="H381" s="3" t="s">
        <v>1706</v>
      </c>
      <c r="I381" s="3" t="s">
        <v>138</v>
      </c>
      <c r="J381" s="3" t="s">
        <v>297</v>
      </c>
      <c r="K381" s="15"/>
      <c r="L381" s="3" t="s">
        <v>1037</v>
      </c>
      <c r="M381" s="3"/>
      <c r="N381" s="3" t="s">
        <v>144</v>
      </c>
      <c r="O381" s="3" t="s">
        <v>1038</v>
      </c>
      <c r="P381" s="3" t="s">
        <v>143</v>
      </c>
      <c r="Q381" s="3"/>
      <c r="R381" s="3"/>
      <c r="S381" s="3"/>
      <c r="T381" s="3" t="s">
        <v>49</v>
      </c>
      <c r="U381" s="3" t="s">
        <v>320</v>
      </c>
      <c r="V381" s="3" t="s">
        <v>50</v>
      </c>
      <c r="W381" s="3" t="s">
        <v>1027</v>
      </c>
      <c r="X381" s="3" t="s">
        <v>158</v>
      </c>
      <c r="Y381" s="3"/>
      <c r="Z381" s="280"/>
    </row>
    <row r="382" spans="3:26" x14ac:dyDescent="0.15">
      <c r="C382" s="285"/>
      <c r="D382" s="283">
        <v>379</v>
      </c>
      <c r="E382" s="3">
        <v>358</v>
      </c>
      <c r="F382" s="3">
        <v>6</v>
      </c>
      <c r="G382" s="3">
        <v>20</v>
      </c>
      <c r="H382" s="3" t="s">
        <v>1637</v>
      </c>
      <c r="I382" s="3" t="s">
        <v>136</v>
      </c>
      <c r="J382" s="3" t="s">
        <v>150</v>
      </c>
      <c r="K382" s="15"/>
      <c r="L382" s="3" t="s">
        <v>966</v>
      </c>
      <c r="M382" s="3"/>
      <c r="N382" s="3" t="s">
        <v>31</v>
      </c>
      <c r="O382" s="3" t="s">
        <v>967</v>
      </c>
      <c r="P382" s="3" t="s">
        <v>143</v>
      </c>
      <c r="Q382" s="3"/>
      <c r="R382" s="3" t="s">
        <v>607</v>
      </c>
      <c r="S382" s="3" t="s">
        <v>43</v>
      </c>
      <c r="T382" s="3"/>
      <c r="U382" s="3" t="s">
        <v>968</v>
      </c>
      <c r="V382" s="3" t="s">
        <v>16</v>
      </c>
      <c r="W382" s="3" t="s">
        <v>969</v>
      </c>
      <c r="X382" s="3" t="s">
        <v>53</v>
      </c>
      <c r="Y382" s="3"/>
      <c r="Z382" s="280"/>
    </row>
    <row r="383" spans="3:26" x14ac:dyDescent="0.15">
      <c r="C383" s="285"/>
      <c r="D383" s="283">
        <v>380</v>
      </c>
      <c r="E383" s="3">
        <v>359</v>
      </c>
      <c r="F383" s="3">
        <v>6</v>
      </c>
      <c r="G383" s="3">
        <v>20</v>
      </c>
      <c r="H383" s="3" t="s">
        <v>1638</v>
      </c>
      <c r="I383" s="3" t="s">
        <v>136</v>
      </c>
      <c r="J383" s="3" t="s">
        <v>150</v>
      </c>
      <c r="K383" s="15"/>
      <c r="L383" s="3" t="s">
        <v>970</v>
      </c>
      <c r="M383" s="3"/>
      <c r="N383" s="3" t="s">
        <v>31</v>
      </c>
      <c r="O383" s="3"/>
      <c r="P383" s="3" t="s">
        <v>13</v>
      </c>
      <c r="Q383" s="3"/>
      <c r="R383" s="3"/>
      <c r="S383" s="3" t="s">
        <v>43</v>
      </c>
      <c r="T383" s="3"/>
      <c r="U383" s="3" t="s">
        <v>514</v>
      </c>
      <c r="V383" s="3" t="s">
        <v>16</v>
      </c>
      <c r="W383" s="3" t="s">
        <v>969</v>
      </c>
      <c r="X383" s="3" t="s">
        <v>53</v>
      </c>
      <c r="Y383" s="3"/>
      <c r="Z383" s="280"/>
    </row>
    <row r="384" spans="3:26" x14ac:dyDescent="0.15">
      <c r="C384" s="285"/>
      <c r="D384" s="283">
        <v>381</v>
      </c>
      <c r="E384" s="3">
        <v>363</v>
      </c>
      <c r="F384" s="3">
        <v>6</v>
      </c>
      <c r="G384" s="3">
        <v>20</v>
      </c>
      <c r="H384" s="3" t="s">
        <v>1785</v>
      </c>
      <c r="I384" s="3" t="s">
        <v>138</v>
      </c>
      <c r="J384" s="3" t="s">
        <v>274</v>
      </c>
      <c r="K384" s="15" t="s">
        <v>380</v>
      </c>
      <c r="L384" s="3" t="s">
        <v>481</v>
      </c>
      <c r="M384" s="3"/>
      <c r="N384" s="3" t="s">
        <v>31</v>
      </c>
      <c r="O384" s="3" t="s">
        <v>978</v>
      </c>
      <c r="P384" s="3" t="s">
        <v>12</v>
      </c>
      <c r="Q384" s="3"/>
      <c r="R384" s="3"/>
      <c r="S384" s="3" t="s">
        <v>43</v>
      </c>
      <c r="T384" s="3"/>
      <c r="U384" s="3"/>
      <c r="V384" s="3" t="s">
        <v>50</v>
      </c>
      <c r="W384" s="3" t="s">
        <v>1699</v>
      </c>
      <c r="X384" s="3" t="s">
        <v>53</v>
      </c>
      <c r="Y384" s="3"/>
      <c r="Z384" s="280"/>
    </row>
    <row r="385" spans="3:26" x14ac:dyDescent="0.15">
      <c r="C385" s="285"/>
      <c r="D385" s="283">
        <v>382</v>
      </c>
      <c r="E385" s="3">
        <v>366</v>
      </c>
      <c r="F385" s="3">
        <v>6</v>
      </c>
      <c r="G385" s="3">
        <v>20</v>
      </c>
      <c r="H385" s="3" t="s">
        <v>1738</v>
      </c>
      <c r="I385" s="3" t="s">
        <v>141</v>
      </c>
      <c r="J385" s="3" t="s">
        <v>565</v>
      </c>
      <c r="K385" s="15" t="s">
        <v>559</v>
      </c>
      <c r="L385" s="3" t="s">
        <v>982</v>
      </c>
      <c r="M385" s="3"/>
      <c r="N385" s="3" t="s">
        <v>31</v>
      </c>
      <c r="O385" s="3"/>
      <c r="P385" s="3" t="s">
        <v>143</v>
      </c>
      <c r="Q385" s="3"/>
      <c r="R385" s="3"/>
      <c r="S385" s="3" t="s">
        <v>43</v>
      </c>
      <c r="T385" s="3"/>
      <c r="U385" s="3"/>
      <c r="V385" s="3" t="s">
        <v>50</v>
      </c>
      <c r="W385" s="3" t="s">
        <v>310</v>
      </c>
      <c r="X385" s="3" t="s">
        <v>53</v>
      </c>
      <c r="Y385" s="3"/>
      <c r="Z385" s="280" t="s">
        <v>983</v>
      </c>
    </row>
    <row r="386" spans="3:26" x14ac:dyDescent="0.15">
      <c r="C386" s="285"/>
      <c r="D386" s="283">
        <v>383</v>
      </c>
      <c r="E386" s="3">
        <v>378</v>
      </c>
      <c r="F386" s="3">
        <v>6</v>
      </c>
      <c r="G386" s="3">
        <v>20</v>
      </c>
      <c r="H386" s="3" t="s">
        <v>1718</v>
      </c>
      <c r="I386" s="3" t="s">
        <v>140</v>
      </c>
      <c r="J386" s="3" t="s">
        <v>260</v>
      </c>
      <c r="K386" s="15" t="s">
        <v>612</v>
      </c>
      <c r="L386" s="3" t="s">
        <v>999</v>
      </c>
      <c r="M386" s="3"/>
      <c r="N386" s="3" t="s">
        <v>31</v>
      </c>
      <c r="O386" s="3" t="s">
        <v>363</v>
      </c>
      <c r="P386" s="3" t="s">
        <v>13</v>
      </c>
      <c r="Q386" s="3"/>
      <c r="R386" s="3"/>
      <c r="S386" s="3" t="s">
        <v>43</v>
      </c>
      <c r="T386" s="3"/>
      <c r="U386" s="3"/>
      <c r="V386" s="3" t="s">
        <v>50</v>
      </c>
      <c r="W386" s="3"/>
      <c r="X386" s="3" t="s">
        <v>53</v>
      </c>
      <c r="Y386" s="3"/>
      <c r="Z386" s="280"/>
    </row>
    <row r="387" spans="3:26" x14ac:dyDescent="0.15">
      <c r="C387" s="285"/>
      <c r="D387" s="283">
        <v>384</v>
      </c>
      <c r="E387" s="3">
        <v>364</v>
      </c>
      <c r="F387" s="3">
        <v>6</v>
      </c>
      <c r="G387" s="3">
        <v>20</v>
      </c>
      <c r="H387" s="3" t="s">
        <v>1651</v>
      </c>
      <c r="I387" s="3" t="s">
        <v>136</v>
      </c>
      <c r="J387" s="3" t="s">
        <v>882</v>
      </c>
      <c r="K387" s="15"/>
      <c r="L387" s="3" t="s">
        <v>979</v>
      </c>
      <c r="M387" s="3"/>
      <c r="N387" s="3" t="s">
        <v>31</v>
      </c>
      <c r="O387" s="3"/>
      <c r="P387" s="3" t="s">
        <v>11</v>
      </c>
      <c r="Q387" s="3" t="s">
        <v>34</v>
      </c>
      <c r="R387" s="3" t="s">
        <v>273</v>
      </c>
      <c r="S387" s="3" t="s">
        <v>43</v>
      </c>
      <c r="T387" s="3"/>
      <c r="U387" s="3" t="s">
        <v>308</v>
      </c>
      <c r="V387" s="3" t="s">
        <v>50</v>
      </c>
      <c r="W387" s="3" t="s">
        <v>680</v>
      </c>
      <c r="X387" s="3" t="s">
        <v>157</v>
      </c>
      <c r="Y387" s="3"/>
      <c r="Z387" s="280"/>
    </row>
    <row r="388" spans="3:26" x14ac:dyDescent="0.15">
      <c r="C388" s="285"/>
      <c r="D388" s="283">
        <v>385</v>
      </c>
      <c r="E388" s="3">
        <v>367</v>
      </c>
      <c r="F388" s="3">
        <v>6</v>
      </c>
      <c r="G388" s="3">
        <v>20</v>
      </c>
      <c r="H388" s="3" t="s">
        <v>1642</v>
      </c>
      <c r="I388" s="3" t="s">
        <v>138</v>
      </c>
      <c r="J388" s="3" t="s">
        <v>274</v>
      </c>
      <c r="K388" s="15" t="s">
        <v>380</v>
      </c>
      <c r="L388" s="3" t="s">
        <v>833</v>
      </c>
      <c r="M388" s="3"/>
      <c r="N388" s="3" t="s">
        <v>31</v>
      </c>
      <c r="O388" s="3" t="s">
        <v>482</v>
      </c>
      <c r="P388" s="3" t="s">
        <v>11</v>
      </c>
      <c r="Q388" s="3"/>
      <c r="R388" s="3"/>
      <c r="S388" s="3" t="s">
        <v>43</v>
      </c>
      <c r="T388" s="3"/>
      <c r="U388" s="3"/>
      <c r="V388" s="3" t="s">
        <v>50</v>
      </c>
      <c r="W388" s="3" t="s">
        <v>1699</v>
      </c>
      <c r="X388" s="3" t="s">
        <v>53</v>
      </c>
      <c r="Y388" s="3"/>
      <c r="Z388" s="280"/>
    </row>
    <row r="389" spans="3:26" x14ac:dyDescent="0.15">
      <c r="C389" s="285"/>
      <c r="D389" s="283">
        <v>386</v>
      </c>
      <c r="E389" s="3">
        <v>368</v>
      </c>
      <c r="F389" s="3">
        <v>6</v>
      </c>
      <c r="G389" s="3">
        <v>20</v>
      </c>
      <c r="H389" s="3" t="s">
        <v>1724</v>
      </c>
      <c r="I389" s="3" t="s">
        <v>138</v>
      </c>
      <c r="J389" s="3" t="s">
        <v>274</v>
      </c>
      <c r="K389" s="15" t="s">
        <v>275</v>
      </c>
      <c r="L389" s="3" t="s">
        <v>984</v>
      </c>
      <c r="M389" s="3"/>
      <c r="N389" s="3" t="s">
        <v>31</v>
      </c>
      <c r="O389" s="3"/>
      <c r="P389" s="3" t="s">
        <v>13</v>
      </c>
      <c r="Q389" s="3"/>
      <c r="R389" s="3"/>
      <c r="S389" s="3" t="s">
        <v>43</v>
      </c>
      <c r="T389" s="3"/>
      <c r="U389" s="3"/>
      <c r="V389" s="3" t="s">
        <v>50</v>
      </c>
      <c r="W389" s="3" t="s">
        <v>738</v>
      </c>
      <c r="X389" s="3" t="s">
        <v>53</v>
      </c>
      <c r="Y389" s="3"/>
      <c r="Z389" s="280"/>
    </row>
    <row r="390" spans="3:26" x14ac:dyDescent="0.15">
      <c r="C390" s="285"/>
      <c r="D390" s="283">
        <v>387</v>
      </c>
      <c r="E390" s="3">
        <v>379</v>
      </c>
      <c r="F390" s="3">
        <v>6</v>
      </c>
      <c r="G390" s="3">
        <v>20</v>
      </c>
      <c r="H390" s="3" t="s">
        <v>1724</v>
      </c>
      <c r="I390" s="3" t="s">
        <v>140</v>
      </c>
      <c r="J390" s="3" t="s">
        <v>260</v>
      </c>
      <c r="K390" s="15" t="s">
        <v>356</v>
      </c>
      <c r="L390" s="3" t="s">
        <v>1000</v>
      </c>
      <c r="M390" s="3"/>
      <c r="N390" s="3" t="s">
        <v>31</v>
      </c>
      <c r="O390" s="3"/>
      <c r="P390" s="3" t="s">
        <v>13</v>
      </c>
      <c r="Q390" s="3"/>
      <c r="R390" s="3" t="s">
        <v>607</v>
      </c>
      <c r="S390" s="3" t="s">
        <v>43</v>
      </c>
      <c r="T390" s="3"/>
      <c r="U390" s="3"/>
      <c r="V390" s="3" t="s">
        <v>16</v>
      </c>
      <c r="W390" s="3" t="s">
        <v>1001</v>
      </c>
      <c r="X390" s="3" t="s">
        <v>53</v>
      </c>
      <c r="Y390" s="3"/>
      <c r="Z390" s="280"/>
    </row>
    <row r="391" spans="3:26" x14ac:dyDescent="0.15">
      <c r="C391" s="285"/>
      <c r="D391" s="283">
        <v>388</v>
      </c>
      <c r="E391" s="3">
        <v>383</v>
      </c>
      <c r="F391" s="3">
        <v>6</v>
      </c>
      <c r="G391" s="3">
        <v>20</v>
      </c>
      <c r="H391" s="3" t="s">
        <v>1791</v>
      </c>
      <c r="I391" s="3" t="s">
        <v>140</v>
      </c>
      <c r="J391" s="3" t="s">
        <v>260</v>
      </c>
      <c r="K391" s="15" t="s">
        <v>644</v>
      </c>
      <c r="L391" s="3" t="s">
        <v>1006</v>
      </c>
      <c r="M391" s="3"/>
      <c r="N391" s="3" t="s">
        <v>31</v>
      </c>
      <c r="O391" s="3"/>
      <c r="P391" s="3" t="s">
        <v>13</v>
      </c>
      <c r="Q391" s="3"/>
      <c r="R391" s="3" t="s">
        <v>1007</v>
      </c>
      <c r="S391" s="3" t="s">
        <v>43</v>
      </c>
      <c r="T391" s="3"/>
      <c r="U391" s="3" t="s">
        <v>308</v>
      </c>
      <c r="V391" s="3" t="s">
        <v>50</v>
      </c>
      <c r="W391" s="3" t="s">
        <v>1001</v>
      </c>
      <c r="X391" s="3" t="s">
        <v>53</v>
      </c>
      <c r="Y391" s="3"/>
      <c r="Z391" s="280"/>
    </row>
    <row r="392" spans="3:26" x14ac:dyDescent="0.15">
      <c r="C392" s="285"/>
      <c r="D392" s="283">
        <v>389</v>
      </c>
      <c r="E392" s="3">
        <v>411</v>
      </c>
      <c r="F392" s="3">
        <v>6</v>
      </c>
      <c r="G392" s="3">
        <v>20</v>
      </c>
      <c r="H392" s="3" t="s">
        <v>143</v>
      </c>
      <c r="I392" s="3" t="s">
        <v>140</v>
      </c>
      <c r="J392" s="3" t="s">
        <v>260</v>
      </c>
      <c r="K392" s="15" t="s">
        <v>471</v>
      </c>
      <c r="L392" s="3" t="s">
        <v>1058</v>
      </c>
      <c r="M392" s="3"/>
      <c r="N392" s="3" t="s">
        <v>27</v>
      </c>
      <c r="O392" s="3"/>
      <c r="P392" s="3" t="s">
        <v>13</v>
      </c>
      <c r="Q392" s="3"/>
      <c r="R392" s="3"/>
      <c r="S392" s="3" t="s">
        <v>43</v>
      </c>
      <c r="T392" s="3" t="s">
        <v>16</v>
      </c>
      <c r="U392" s="3" t="s">
        <v>1059</v>
      </c>
      <c r="V392" s="3" t="s">
        <v>456</v>
      </c>
      <c r="W392" s="3"/>
      <c r="X392" s="3" t="s">
        <v>53</v>
      </c>
      <c r="Y392" s="3" t="s">
        <v>1060</v>
      </c>
      <c r="Z392" s="280"/>
    </row>
    <row r="393" spans="3:26" x14ac:dyDescent="0.15">
      <c r="C393" s="285"/>
      <c r="D393" s="283">
        <v>390</v>
      </c>
      <c r="E393" s="3">
        <v>375</v>
      </c>
      <c r="F393" s="3">
        <v>6</v>
      </c>
      <c r="G393" s="3">
        <v>21</v>
      </c>
      <c r="H393" s="3" t="s">
        <v>1788</v>
      </c>
      <c r="I393" s="3" t="s">
        <v>138</v>
      </c>
      <c r="J393" s="3" t="s">
        <v>265</v>
      </c>
      <c r="K393" s="15"/>
      <c r="L393" s="3" t="s">
        <v>1044</v>
      </c>
      <c r="M393" s="3"/>
      <c r="N393" s="3" t="s">
        <v>16</v>
      </c>
      <c r="O393" s="3" t="s">
        <v>994</v>
      </c>
      <c r="P393" s="3" t="s">
        <v>13</v>
      </c>
      <c r="Q393" s="3"/>
      <c r="R393" s="3"/>
      <c r="S393" s="3" t="s">
        <v>43</v>
      </c>
      <c r="T393" s="3" t="s">
        <v>46</v>
      </c>
      <c r="U393" s="3" t="s">
        <v>995</v>
      </c>
      <c r="V393" s="3" t="s">
        <v>52</v>
      </c>
      <c r="W393" s="3" t="s">
        <v>996</v>
      </c>
      <c r="X393" s="3" t="s">
        <v>158</v>
      </c>
      <c r="Y393" s="3"/>
      <c r="Z393" s="280"/>
    </row>
    <row r="394" spans="3:26" x14ac:dyDescent="0.15">
      <c r="C394" s="285"/>
      <c r="D394" s="283">
        <v>391</v>
      </c>
      <c r="E394" s="3">
        <v>369</v>
      </c>
      <c r="F394" s="3">
        <v>6</v>
      </c>
      <c r="G394" s="3">
        <v>21</v>
      </c>
      <c r="H394" s="3" t="s">
        <v>1689</v>
      </c>
      <c r="I394" s="3" t="s">
        <v>138</v>
      </c>
      <c r="J394" s="3" t="s">
        <v>274</v>
      </c>
      <c r="K394" s="15" t="s">
        <v>376</v>
      </c>
      <c r="L394" s="3" t="s">
        <v>985</v>
      </c>
      <c r="M394" s="3"/>
      <c r="N394" s="3" t="s">
        <v>31</v>
      </c>
      <c r="O394" s="3" t="s">
        <v>986</v>
      </c>
      <c r="P394" s="3" t="s">
        <v>13</v>
      </c>
      <c r="Q394" s="3"/>
      <c r="R394" s="3"/>
      <c r="S394" s="3"/>
      <c r="T394" s="3" t="s">
        <v>47</v>
      </c>
      <c r="U394" s="3" t="s">
        <v>1786</v>
      </c>
      <c r="V394" s="3" t="s">
        <v>50</v>
      </c>
      <c r="W394" s="3" t="s">
        <v>987</v>
      </c>
      <c r="X394" s="3" t="s">
        <v>53</v>
      </c>
      <c r="Y394" s="3"/>
      <c r="Z394" s="280" t="s">
        <v>1043</v>
      </c>
    </row>
    <row r="395" spans="3:26" x14ac:dyDescent="0.15">
      <c r="C395" s="285"/>
      <c r="D395" s="283">
        <v>392</v>
      </c>
      <c r="E395" s="3">
        <v>376</v>
      </c>
      <c r="F395" s="3">
        <v>6</v>
      </c>
      <c r="G395" s="3">
        <v>21</v>
      </c>
      <c r="H395" s="3" t="s">
        <v>1674</v>
      </c>
      <c r="I395" s="3" t="s">
        <v>137</v>
      </c>
      <c r="J395" s="3" t="s">
        <v>655</v>
      </c>
      <c r="K395" s="15"/>
      <c r="L395" s="3" t="s">
        <v>997</v>
      </c>
      <c r="M395" s="3"/>
      <c r="N395" s="3" t="s">
        <v>31</v>
      </c>
      <c r="O395" s="3"/>
      <c r="P395" s="3" t="s">
        <v>13</v>
      </c>
      <c r="Q395" s="3"/>
      <c r="R395" s="3"/>
      <c r="S395" s="3" t="s">
        <v>43</v>
      </c>
      <c r="T395" s="3"/>
      <c r="U395" s="3"/>
      <c r="V395" s="3" t="s">
        <v>50</v>
      </c>
      <c r="W395" s="3" t="s">
        <v>625</v>
      </c>
      <c r="X395" s="3" t="s">
        <v>53</v>
      </c>
      <c r="Y395" s="3"/>
      <c r="Z395" s="280"/>
    </row>
    <row r="396" spans="3:26" x14ac:dyDescent="0.15">
      <c r="C396" s="285"/>
      <c r="D396" s="283">
        <v>393</v>
      </c>
      <c r="E396" s="3">
        <v>465</v>
      </c>
      <c r="F396" s="3">
        <v>6</v>
      </c>
      <c r="G396" s="3">
        <v>21</v>
      </c>
      <c r="H396" s="3" t="s">
        <v>1766</v>
      </c>
      <c r="I396" s="3" t="s">
        <v>137</v>
      </c>
      <c r="J396" s="3" t="s">
        <v>164</v>
      </c>
      <c r="K396" s="15"/>
      <c r="L396" s="3" t="s">
        <v>1138</v>
      </c>
      <c r="M396" s="3"/>
      <c r="N396" s="3" t="s">
        <v>31</v>
      </c>
      <c r="O396" s="3" t="s">
        <v>1139</v>
      </c>
      <c r="P396" s="3" t="s">
        <v>13</v>
      </c>
      <c r="Q396" s="3"/>
      <c r="R396" s="3"/>
      <c r="S396" s="3" t="s">
        <v>43</v>
      </c>
      <c r="T396" s="3"/>
      <c r="U396" s="3"/>
      <c r="V396" s="3" t="s">
        <v>50</v>
      </c>
      <c r="W396" s="3"/>
      <c r="X396" s="3" t="s">
        <v>53</v>
      </c>
      <c r="Y396" s="3"/>
      <c r="Z396" s="280"/>
    </row>
    <row r="397" spans="3:26" x14ac:dyDescent="0.15">
      <c r="C397" s="285"/>
      <c r="D397" s="283">
        <v>394</v>
      </c>
      <c r="E397" s="3">
        <v>382</v>
      </c>
      <c r="F397" s="3">
        <v>6</v>
      </c>
      <c r="G397" s="3">
        <v>21</v>
      </c>
      <c r="H397" s="3" t="s">
        <v>1645</v>
      </c>
      <c r="I397" s="3" t="s">
        <v>140</v>
      </c>
      <c r="J397" s="3" t="s">
        <v>260</v>
      </c>
      <c r="K397" s="15" t="s">
        <v>644</v>
      </c>
      <c r="L397" s="3" t="s">
        <v>1046</v>
      </c>
      <c r="M397" s="3"/>
      <c r="N397" s="3" t="s">
        <v>27</v>
      </c>
      <c r="O397" s="3" t="s">
        <v>1790</v>
      </c>
      <c r="P397" s="3" t="s">
        <v>13</v>
      </c>
      <c r="Q397" s="3"/>
      <c r="R397" s="3"/>
      <c r="S397" s="3" t="s">
        <v>43</v>
      </c>
      <c r="T397" s="3"/>
      <c r="U397" s="3" t="s">
        <v>1004</v>
      </c>
      <c r="V397" s="3" t="s">
        <v>50</v>
      </c>
      <c r="W397" s="3" t="s">
        <v>1005</v>
      </c>
      <c r="X397" s="3" t="s">
        <v>53</v>
      </c>
      <c r="Y397" s="3"/>
      <c r="Z397" s="280"/>
    </row>
    <row r="398" spans="3:26" x14ac:dyDescent="0.15">
      <c r="C398" s="285"/>
      <c r="D398" s="283">
        <v>395</v>
      </c>
      <c r="E398" s="3">
        <v>384</v>
      </c>
      <c r="F398" s="3">
        <v>6</v>
      </c>
      <c r="G398" s="3">
        <v>21</v>
      </c>
      <c r="H398" s="3" t="s">
        <v>1642</v>
      </c>
      <c r="I398" s="3" t="s">
        <v>136</v>
      </c>
      <c r="J398" s="3" t="s">
        <v>150</v>
      </c>
      <c r="K398" s="15"/>
      <c r="L398" s="3" t="s">
        <v>1008</v>
      </c>
      <c r="M398" s="3"/>
      <c r="N398" s="3" t="s">
        <v>31</v>
      </c>
      <c r="O398" s="3"/>
      <c r="P398" s="3" t="s">
        <v>143</v>
      </c>
      <c r="Q398" s="3"/>
      <c r="R398" s="3"/>
      <c r="S398" s="3" t="s">
        <v>43</v>
      </c>
      <c r="T398" s="3"/>
      <c r="U398" s="3"/>
      <c r="V398" s="3" t="s">
        <v>50</v>
      </c>
      <c r="W398" s="3" t="s">
        <v>1009</v>
      </c>
      <c r="X398" s="3" t="s">
        <v>53</v>
      </c>
      <c r="Y398" s="3"/>
      <c r="Z398" s="280"/>
    </row>
    <row r="399" spans="3:26" x14ac:dyDescent="0.15">
      <c r="C399" s="285"/>
      <c r="D399" s="283">
        <v>396</v>
      </c>
      <c r="E399" s="3">
        <v>385</v>
      </c>
      <c r="F399" s="3">
        <v>6</v>
      </c>
      <c r="G399" s="3">
        <v>21</v>
      </c>
      <c r="H399" s="3" t="s">
        <v>1724</v>
      </c>
      <c r="I399" s="3" t="s">
        <v>137</v>
      </c>
      <c r="J399" s="3" t="s">
        <v>368</v>
      </c>
      <c r="K399" s="15"/>
      <c r="L399" s="3" t="s">
        <v>1010</v>
      </c>
      <c r="M399" s="3"/>
      <c r="N399" s="3" t="s">
        <v>31</v>
      </c>
      <c r="O399" s="3" t="s">
        <v>514</v>
      </c>
      <c r="P399" s="3" t="s">
        <v>11</v>
      </c>
      <c r="Q399" s="3"/>
      <c r="R399" s="3"/>
      <c r="S399" s="3" t="s">
        <v>43</v>
      </c>
      <c r="T399" s="3"/>
      <c r="U399" s="3"/>
      <c r="V399" s="3" t="s">
        <v>16</v>
      </c>
      <c r="W399" s="3" t="s">
        <v>1011</v>
      </c>
      <c r="X399" s="3" t="s">
        <v>53</v>
      </c>
      <c r="Y399" s="3"/>
      <c r="Z399" s="280"/>
    </row>
    <row r="400" spans="3:26" x14ac:dyDescent="0.15">
      <c r="C400" s="285"/>
      <c r="D400" s="283">
        <v>397</v>
      </c>
      <c r="E400" s="3">
        <v>386</v>
      </c>
      <c r="F400" s="3">
        <v>6</v>
      </c>
      <c r="G400" s="3">
        <v>22</v>
      </c>
      <c r="H400" s="3" t="s">
        <v>1649</v>
      </c>
      <c r="I400" s="3" t="s">
        <v>138</v>
      </c>
      <c r="J400" s="3" t="s">
        <v>265</v>
      </c>
      <c r="K400" s="15"/>
      <c r="L400" s="3" t="s">
        <v>1013</v>
      </c>
      <c r="M400" s="3"/>
      <c r="N400" s="3" t="s">
        <v>23</v>
      </c>
      <c r="O400" s="3"/>
      <c r="P400" s="3" t="s">
        <v>143</v>
      </c>
      <c r="Q400" s="3"/>
      <c r="R400" s="3"/>
      <c r="S400" s="3" t="s">
        <v>43</v>
      </c>
      <c r="T400" s="3"/>
      <c r="U400" s="3" t="s">
        <v>1014</v>
      </c>
      <c r="V400" s="3" t="s">
        <v>310</v>
      </c>
      <c r="W400" s="3" t="s">
        <v>625</v>
      </c>
      <c r="X400" s="3" t="s">
        <v>53</v>
      </c>
      <c r="Y400" s="3"/>
      <c r="Z400" s="280"/>
    </row>
    <row r="401" spans="3:26" x14ac:dyDescent="0.15">
      <c r="C401" s="285"/>
      <c r="D401" s="283">
        <v>398</v>
      </c>
      <c r="E401" s="3">
        <v>387</v>
      </c>
      <c r="F401" s="3">
        <v>6</v>
      </c>
      <c r="G401" s="3">
        <v>22</v>
      </c>
      <c r="H401" s="3" t="s">
        <v>1683</v>
      </c>
      <c r="I401" s="3" t="s">
        <v>140</v>
      </c>
      <c r="J401" s="3" t="s">
        <v>260</v>
      </c>
      <c r="K401" s="15" t="s">
        <v>612</v>
      </c>
      <c r="L401" s="3" t="s">
        <v>1012</v>
      </c>
      <c r="M401" s="3"/>
      <c r="N401" s="3" t="s">
        <v>27</v>
      </c>
      <c r="O401" s="3"/>
      <c r="P401" s="3" t="s">
        <v>13</v>
      </c>
      <c r="Q401" s="3"/>
      <c r="R401" s="3"/>
      <c r="S401" s="3" t="s">
        <v>43</v>
      </c>
      <c r="T401" s="3"/>
      <c r="U401" s="3" t="s">
        <v>1004</v>
      </c>
      <c r="V401" s="3" t="s">
        <v>50</v>
      </c>
      <c r="W401" s="3"/>
      <c r="X401" s="3" t="s">
        <v>53</v>
      </c>
      <c r="Y401" s="3"/>
      <c r="Z401" s="280"/>
    </row>
    <row r="402" spans="3:26" x14ac:dyDescent="0.15">
      <c r="C402" s="285"/>
      <c r="D402" s="283">
        <v>399</v>
      </c>
      <c r="E402" s="3">
        <v>466</v>
      </c>
      <c r="F402" s="3">
        <v>6</v>
      </c>
      <c r="G402" s="3">
        <v>22</v>
      </c>
      <c r="H402" s="3" t="s">
        <v>1806</v>
      </c>
      <c r="I402" s="3" t="s">
        <v>137</v>
      </c>
      <c r="J402" s="3" t="s">
        <v>164</v>
      </c>
      <c r="K402" s="15"/>
      <c r="L402" s="3" t="s">
        <v>1140</v>
      </c>
      <c r="M402" s="3"/>
      <c r="N402" s="3" t="s">
        <v>31</v>
      </c>
      <c r="O402" s="3" t="s">
        <v>1141</v>
      </c>
      <c r="P402" s="3" t="s">
        <v>13</v>
      </c>
      <c r="Q402" s="3"/>
      <c r="R402" s="3"/>
      <c r="S402" s="3" t="s">
        <v>43</v>
      </c>
      <c r="T402" s="3"/>
      <c r="U402" s="3"/>
      <c r="V402" s="3" t="s">
        <v>50</v>
      </c>
      <c r="W402" s="3"/>
      <c r="X402" s="3" t="s">
        <v>53</v>
      </c>
      <c r="Y402" s="3"/>
      <c r="Z402" s="280"/>
    </row>
    <row r="403" spans="3:26" x14ac:dyDescent="0.15">
      <c r="C403" s="285"/>
      <c r="D403" s="283">
        <v>400</v>
      </c>
      <c r="E403" s="3">
        <v>446</v>
      </c>
      <c r="F403" s="3">
        <v>6</v>
      </c>
      <c r="G403" s="3">
        <v>22</v>
      </c>
      <c r="H403" s="3" t="s">
        <v>1647</v>
      </c>
      <c r="I403" s="3" t="s">
        <v>137</v>
      </c>
      <c r="J403" s="3" t="s">
        <v>655</v>
      </c>
      <c r="K403" s="15"/>
      <c r="L403" s="3" t="s">
        <v>1115</v>
      </c>
      <c r="M403" s="3"/>
      <c r="N403" s="3" t="s">
        <v>16</v>
      </c>
      <c r="O403" s="3" t="s">
        <v>1116</v>
      </c>
      <c r="P403" s="3" t="s">
        <v>12</v>
      </c>
      <c r="Q403" s="3"/>
      <c r="R403" s="3"/>
      <c r="S403" s="3" t="s">
        <v>43</v>
      </c>
      <c r="T403" s="3"/>
      <c r="U403" s="3"/>
      <c r="V403" s="3" t="s">
        <v>456</v>
      </c>
      <c r="W403" s="3"/>
      <c r="X403" s="3" t="s">
        <v>53</v>
      </c>
      <c r="Y403" s="3"/>
      <c r="Z403" s="280"/>
    </row>
    <row r="404" spans="3:26" x14ac:dyDescent="0.15">
      <c r="C404" s="285"/>
      <c r="D404" s="283">
        <v>401</v>
      </c>
      <c r="E404" s="3">
        <v>388</v>
      </c>
      <c r="F404" s="3">
        <v>6</v>
      </c>
      <c r="G404" s="3">
        <v>22</v>
      </c>
      <c r="H404" s="3" t="s">
        <v>1714</v>
      </c>
      <c r="I404" s="3" t="s">
        <v>140</v>
      </c>
      <c r="J404" s="3" t="s">
        <v>260</v>
      </c>
      <c r="K404" s="15" t="s">
        <v>937</v>
      </c>
      <c r="L404" s="3" t="s">
        <v>1015</v>
      </c>
      <c r="M404" s="3"/>
      <c r="N404" s="3" t="s">
        <v>28</v>
      </c>
      <c r="O404" s="3"/>
      <c r="P404" s="3" t="s">
        <v>143</v>
      </c>
      <c r="Q404" s="3"/>
      <c r="R404" s="3"/>
      <c r="S404" s="3"/>
      <c r="T404" s="3" t="s">
        <v>47</v>
      </c>
      <c r="U404" s="3" t="s">
        <v>1658</v>
      </c>
      <c r="V404" s="3" t="s">
        <v>16</v>
      </c>
      <c r="W404" s="3" t="s">
        <v>1016</v>
      </c>
      <c r="X404" s="3" t="s">
        <v>53</v>
      </c>
      <c r="Y404" s="3"/>
      <c r="Z404" s="280"/>
    </row>
    <row r="405" spans="3:26" x14ac:dyDescent="0.15">
      <c r="C405" s="285"/>
      <c r="D405" s="283">
        <v>402</v>
      </c>
      <c r="E405" s="3">
        <v>389</v>
      </c>
      <c r="F405" s="3">
        <v>6</v>
      </c>
      <c r="G405" s="3">
        <v>22</v>
      </c>
      <c r="H405" s="3" t="s">
        <v>1792</v>
      </c>
      <c r="I405" s="3" t="s">
        <v>138</v>
      </c>
      <c r="J405" s="3" t="s">
        <v>265</v>
      </c>
      <c r="K405" s="15"/>
      <c r="L405" s="3" t="s">
        <v>1017</v>
      </c>
      <c r="M405" s="3"/>
      <c r="N405" s="3" t="s">
        <v>31</v>
      </c>
      <c r="O405" s="3" t="s">
        <v>514</v>
      </c>
      <c r="P405" s="3" t="s">
        <v>143</v>
      </c>
      <c r="Q405" s="3"/>
      <c r="R405" s="3"/>
      <c r="S405" s="3" t="s">
        <v>43</v>
      </c>
      <c r="T405" s="3"/>
      <c r="U405" s="3" t="s">
        <v>308</v>
      </c>
      <c r="V405" s="3" t="s">
        <v>310</v>
      </c>
      <c r="W405" s="3" t="s">
        <v>625</v>
      </c>
      <c r="X405" s="3" t="s">
        <v>53</v>
      </c>
      <c r="Y405" s="3"/>
      <c r="Z405" s="280"/>
    </row>
    <row r="406" spans="3:26" x14ac:dyDescent="0.15">
      <c r="C406" s="285"/>
      <c r="D406" s="283">
        <v>403</v>
      </c>
      <c r="E406" s="3">
        <v>393</v>
      </c>
      <c r="F406" s="3">
        <v>6</v>
      </c>
      <c r="G406" s="3">
        <v>22</v>
      </c>
      <c r="H406" s="3" t="s">
        <v>1631</v>
      </c>
      <c r="I406" s="3" t="s">
        <v>136</v>
      </c>
      <c r="J406" s="3" t="s">
        <v>248</v>
      </c>
      <c r="K406" s="15"/>
      <c r="L406" s="3" t="s">
        <v>1048</v>
      </c>
      <c r="M406" s="3"/>
      <c r="N406" s="3" t="s">
        <v>23</v>
      </c>
      <c r="O406" s="3"/>
      <c r="P406" s="3" t="s">
        <v>13</v>
      </c>
      <c r="Q406" s="3"/>
      <c r="R406" s="3"/>
      <c r="S406" s="3" t="s">
        <v>43</v>
      </c>
      <c r="T406" s="3"/>
      <c r="U406" s="3" t="s">
        <v>308</v>
      </c>
      <c r="V406" s="3" t="s">
        <v>50</v>
      </c>
      <c r="W406" s="3" t="s">
        <v>1024</v>
      </c>
      <c r="X406" s="3" t="s">
        <v>53</v>
      </c>
      <c r="Y406" s="3"/>
      <c r="Z406" s="280"/>
    </row>
    <row r="407" spans="3:26" x14ac:dyDescent="0.15">
      <c r="C407" s="285"/>
      <c r="D407" s="283">
        <v>404</v>
      </c>
      <c r="E407" s="3">
        <v>392</v>
      </c>
      <c r="F407" s="3">
        <v>6</v>
      </c>
      <c r="G407" s="3">
        <v>22</v>
      </c>
      <c r="H407" s="3" t="s">
        <v>1711</v>
      </c>
      <c r="I407" s="3" t="s">
        <v>138</v>
      </c>
      <c r="J407" s="3" t="s">
        <v>274</v>
      </c>
      <c r="K407" s="15" t="s">
        <v>380</v>
      </c>
      <c r="L407" s="3" t="s">
        <v>1022</v>
      </c>
      <c r="M407" s="3"/>
      <c r="N407" s="3" t="s">
        <v>31</v>
      </c>
      <c r="O407" s="3" t="s">
        <v>1023</v>
      </c>
      <c r="P407" s="3" t="s">
        <v>13</v>
      </c>
      <c r="Q407" s="3"/>
      <c r="R407" s="3"/>
      <c r="S407" s="3" t="s">
        <v>43</v>
      </c>
      <c r="T407" s="3"/>
      <c r="U407" s="3"/>
      <c r="V407" s="3" t="s">
        <v>50</v>
      </c>
      <c r="W407" s="3" t="s">
        <v>1699</v>
      </c>
      <c r="X407" s="3" t="s">
        <v>53</v>
      </c>
      <c r="Y407" s="3"/>
      <c r="Z407" s="280"/>
    </row>
    <row r="408" spans="3:26" x14ac:dyDescent="0.15">
      <c r="C408" s="285"/>
      <c r="D408" s="283">
        <v>405</v>
      </c>
      <c r="E408" s="3">
        <v>391</v>
      </c>
      <c r="F408" s="3">
        <v>6</v>
      </c>
      <c r="G408" s="3">
        <v>22</v>
      </c>
      <c r="H408" s="3" t="s">
        <v>1692</v>
      </c>
      <c r="I408" s="3" t="s">
        <v>138</v>
      </c>
      <c r="J408" s="3" t="s">
        <v>265</v>
      </c>
      <c r="K408" s="15"/>
      <c r="L408" s="3" t="s">
        <v>1020</v>
      </c>
      <c r="M408" s="3"/>
      <c r="N408" s="3" t="s">
        <v>16</v>
      </c>
      <c r="O408" s="3" t="s">
        <v>1021</v>
      </c>
      <c r="P408" s="3" t="s">
        <v>13</v>
      </c>
      <c r="Q408" s="3"/>
      <c r="R408" s="3"/>
      <c r="S408" s="3" t="s">
        <v>43</v>
      </c>
      <c r="T408" s="3"/>
      <c r="U408" s="3"/>
      <c r="V408" s="3" t="s">
        <v>16</v>
      </c>
      <c r="W408" s="3" t="s">
        <v>310</v>
      </c>
      <c r="X408" s="3" t="s">
        <v>157</v>
      </c>
      <c r="Y408" s="3"/>
      <c r="Z408" s="280"/>
    </row>
    <row r="409" spans="3:26" x14ac:dyDescent="0.15">
      <c r="C409" s="285"/>
      <c r="D409" s="283">
        <v>406</v>
      </c>
      <c r="E409" s="3">
        <v>390</v>
      </c>
      <c r="F409" s="3">
        <v>6</v>
      </c>
      <c r="G409" s="3">
        <v>22</v>
      </c>
      <c r="H409" s="3" t="s">
        <v>1793</v>
      </c>
      <c r="I409" s="3" t="s">
        <v>138</v>
      </c>
      <c r="J409" s="3" t="s">
        <v>274</v>
      </c>
      <c r="K409" s="15" t="s">
        <v>380</v>
      </c>
      <c r="L409" s="3" t="s">
        <v>1018</v>
      </c>
      <c r="M409" s="3"/>
      <c r="N409" s="3" t="s">
        <v>31</v>
      </c>
      <c r="O409" s="3" t="s">
        <v>1019</v>
      </c>
      <c r="P409" s="3" t="s">
        <v>11</v>
      </c>
      <c r="Q409" s="3"/>
      <c r="R409" s="3"/>
      <c r="S409" s="3" t="s">
        <v>43</v>
      </c>
      <c r="T409" s="3"/>
      <c r="U409" s="3" t="s">
        <v>1047</v>
      </c>
      <c r="V409" s="3" t="s">
        <v>50</v>
      </c>
      <c r="W409" s="3" t="s">
        <v>1699</v>
      </c>
      <c r="X409" s="3" t="s">
        <v>53</v>
      </c>
      <c r="Y409" s="3"/>
      <c r="Z409" s="280"/>
    </row>
    <row r="410" spans="3:26" x14ac:dyDescent="0.15">
      <c r="C410" s="285"/>
      <c r="D410" s="283">
        <v>407</v>
      </c>
      <c r="E410" s="3">
        <v>401</v>
      </c>
      <c r="F410" s="3">
        <v>6</v>
      </c>
      <c r="G410" s="3">
        <v>22</v>
      </c>
      <c r="H410" s="3" t="s">
        <v>1724</v>
      </c>
      <c r="I410" s="3" t="s">
        <v>140</v>
      </c>
      <c r="J410" s="3" t="s">
        <v>260</v>
      </c>
      <c r="K410" s="15" t="s">
        <v>356</v>
      </c>
      <c r="L410" s="3" t="s">
        <v>1035</v>
      </c>
      <c r="M410" s="3"/>
      <c r="N410" s="3" t="s">
        <v>31</v>
      </c>
      <c r="O410" s="3" t="s">
        <v>1036</v>
      </c>
      <c r="P410" s="3" t="s">
        <v>12</v>
      </c>
      <c r="Q410" s="3"/>
      <c r="R410" s="3"/>
      <c r="S410" s="3" t="s">
        <v>43</v>
      </c>
      <c r="T410" s="3"/>
      <c r="U410" s="3" t="s">
        <v>308</v>
      </c>
      <c r="V410" s="3" t="s">
        <v>16</v>
      </c>
      <c r="W410" s="3" t="s">
        <v>1699</v>
      </c>
      <c r="X410" s="3" t="s">
        <v>53</v>
      </c>
      <c r="Y410" s="3"/>
      <c r="Z410" s="280"/>
    </row>
    <row r="411" spans="3:26" x14ac:dyDescent="0.15">
      <c r="C411" s="285"/>
      <c r="D411" s="283">
        <v>408</v>
      </c>
      <c r="E411" s="3">
        <v>402</v>
      </c>
      <c r="F411" s="3">
        <v>6</v>
      </c>
      <c r="G411" s="3">
        <v>23</v>
      </c>
      <c r="H411" s="3" t="s">
        <v>1665</v>
      </c>
      <c r="I411" s="3" t="s">
        <v>138</v>
      </c>
      <c r="J411" s="3" t="s">
        <v>274</v>
      </c>
      <c r="K411" s="15" t="s">
        <v>376</v>
      </c>
      <c r="L411" s="3" t="s">
        <v>1040</v>
      </c>
      <c r="M411" s="3"/>
      <c r="N411" s="3" t="s">
        <v>31</v>
      </c>
      <c r="O411" s="3" t="s">
        <v>1050</v>
      </c>
      <c r="P411" s="3" t="s">
        <v>143</v>
      </c>
      <c r="Q411" s="3"/>
      <c r="R411" s="3"/>
      <c r="S411" s="3" t="s">
        <v>43</v>
      </c>
      <c r="T411" s="3"/>
      <c r="U411" s="3" t="s">
        <v>514</v>
      </c>
      <c r="V411" s="3" t="s">
        <v>50</v>
      </c>
      <c r="W411" s="3" t="s">
        <v>1699</v>
      </c>
      <c r="X411" s="3" t="s">
        <v>53</v>
      </c>
      <c r="Y411" s="3"/>
      <c r="Z411" s="280"/>
    </row>
    <row r="412" spans="3:26" x14ac:dyDescent="0.15">
      <c r="C412" s="285"/>
      <c r="D412" s="283">
        <v>409</v>
      </c>
      <c r="E412" s="3">
        <v>467</v>
      </c>
      <c r="F412" s="3">
        <v>6</v>
      </c>
      <c r="G412" s="3">
        <v>23</v>
      </c>
      <c r="H412" s="3" t="s">
        <v>1807</v>
      </c>
      <c r="I412" s="3" t="s">
        <v>137</v>
      </c>
      <c r="J412" s="3" t="s">
        <v>164</v>
      </c>
      <c r="K412" s="15"/>
      <c r="L412" s="3" t="s">
        <v>1142</v>
      </c>
      <c r="M412" s="3"/>
      <c r="N412" s="3" t="s">
        <v>31</v>
      </c>
      <c r="O412" s="3" t="s">
        <v>1143</v>
      </c>
      <c r="P412" s="3" t="s">
        <v>13</v>
      </c>
      <c r="Q412" s="3"/>
      <c r="R412" s="3"/>
      <c r="S412" s="3" t="s">
        <v>43</v>
      </c>
      <c r="T412" s="3"/>
      <c r="U412" s="3"/>
      <c r="V412" s="3" t="s">
        <v>50</v>
      </c>
      <c r="W412" s="3"/>
      <c r="X412" s="3" t="s">
        <v>53</v>
      </c>
      <c r="Y412" s="3"/>
      <c r="Z412" s="280"/>
    </row>
    <row r="413" spans="3:26" x14ac:dyDescent="0.15">
      <c r="C413" s="285"/>
      <c r="D413" s="283">
        <v>410</v>
      </c>
      <c r="E413" s="3">
        <v>403</v>
      </c>
      <c r="F413" s="3">
        <v>6</v>
      </c>
      <c r="G413" s="3">
        <v>23</v>
      </c>
      <c r="H413" s="3" t="s">
        <v>1647</v>
      </c>
      <c r="I413" s="3" t="s">
        <v>137</v>
      </c>
      <c r="J413" s="3" t="s">
        <v>152</v>
      </c>
      <c r="K413" s="15"/>
      <c r="L413" s="3" t="s">
        <v>1041</v>
      </c>
      <c r="M413" s="3"/>
      <c r="N413" s="3" t="s">
        <v>31</v>
      </c>
      <c r="O413" s="3"/>
      <c r="P413" s="3" t="s">
        <v>143</v>
      </c>
      <c r="Q413" s="3"/>
      <c r="R413" s="3" t="s">
        <v>624</v>
      </c>
      <c r="S413" s="3" t="s">
        <v>43</v>
      </c>
      <c r="T413" s="3"/>
      <c r="U413" s="3" t="s">
        <v>514</v>
      </c>
      <c r="V413" s="3" t="s">
        <v>16</v>
      </c>
      <c r="W413" s="3" t="s">
        <v>625</v>
      </c>
      <c r="X413" s="3" t="s">
        <v>53</v>
      </c>
      <c r="Y413" s="3"/>
      <c r="Z413" s="280"/>
    </row>
    <row r="414" spans="3:26" x14ac:dyDescent="0.15">
      <c r="C414" s="285"/>
      <c r="D414" s="283">
        <v>411</v>
      </c>
      <c r="E414" s="3">
        <v>404</v>
      </c>
      <c r="F414" s="3">
        <v>6</v>
      </c>
      <c r="G414" s="3">
        <v>23</v>
      </c>
      <c r="H414" s="3" t="s">
        <v>1633</v>
      </c>
      <c r="I414" s="3" t="s">
        <v>138</v>
      </c>
      <c r="J414" s="3" t="s">
        <v>274</v>
      </c>
      <c r="K414" s="15" t="s">
        <v>380</v>
      </c>
      <c r="L414" s="3" t="s">
        <v>833</v>
      </c>
      <c r="M414" s="3"/>
      <c r="N414" s="3" t="s">
        <v>31</v>
      </c>
      <c r="O414" s="3" t="s">
        <v>482</v>
      </c>
      <c r="P414" s="3" t="s">
        <v>12</v>
      </c>
      <c r="Q414" s="3"/>
      <c r="R414" s="3"/>
      <c r="S414" s="3" t="s">
        <v>43</v>
      </c>
      <c r="T414" s="3"/>
      <c r="U414" s="3"/>
      <c r="V414" s="3" t="s">
        <v>50</v>
      </c>
      <c r="W414" s="3" t="s">
        <v>1042</v>
      </c>
      <c r="X414" s="3" t="s">
        <v>53</v>
      </c>
      <c r="Y414" s="3"/>
      <c r="Z414" s="280"/>
    </row>
    <row r="415" spans="3:26" x14ac:dyDescent="0.15">
      <c r="C415" s="285"/>
      <c r="D415" s="283">
        <v>412</v>
      </c>
      <c r="E415" s="3">
        <v>405</v>
      </c>
      <c r="F415" s="3">
        <v>6</v>
      </c>
      <c r="G415" s="3">
        <v>23</v>
      </c>
      <c r="H415" s="3" t="s">
        <v>1794</v>
      </c>
      <c r="I415" s="3" t="s">
        <v>140</v>
      </c>
      <c r="J415" s="3" t="s">
        <v>260</v>
      </c>
      <c r="K415" s="15" t="s">
        <v>644</v>
      </c>
      <c r="L415" s="3" t="s">
        <v>1051</v>
      </c>
      <c r="M415" s="3"/>
      <c r="N415" s="3" t="s">
        <v>31</v>
      </c>
      <c r="O415" s="3"/>
      <c r="P415" s="3" t="s">
        <v>143</v>
      </c>
      <c r="Q415" s="3"/>
      <c r="R415" s="3"/>
      <c r="S415" s="3" t="s">
        <v>43</v>
      </c>
      <c r="T415" s="3"/>
      <c r="U415" s="3"/>
      <c r="V415" s="3" t="s">
        <v>16</v>
      </c>
      <c r="W415" s="3" t="s">
        <v>1042</v>
      </c>
      <c r="X415" s="3" t="s">
        <v>53</v>
      </c>
      <c r="Y415" s="3"/>
      <c r="Z415" s="280"/>
    </row>
    <row r="416" spans="3:26" x14ac:dyDescent="0.15">
      <c r="C416" s="285"/>
      <c r="D416" s="283">
        <v>413</v>
      </c>
      <c r="E416" s="3">
        <v>406</v>
      </c>
      <c r="F416" s="3">
        <v>6</v>
      </c>
      <c r="G416" s="3">
        <v>24</v>
      </c>
      <c r="H416" s="3" t="s">
        <v>1795</v>
      </c>
      <c r="I416" s="3" t="s">
        <v>138</v>
      </c>
      <c r="J416" s="3" t="s">
        <v>274</v>
      </c>
      <c r="K416" s="15" t="s">
        <v>380</v>
      </c>
      <c r="L416" s="3" t="s">
        <v>1052</v>
      </c>
      <c r="M416" s="3"/>
      <c r="N416" s="3" t="s">
        <v>31</v>
      </c>
      <c r="O416" s="3"/>
      <c r="P416" s="3" t="s">
        <v>11</v>
      </c>
      <c r="Q416" s="3"/>
      <c r="R416" s="3"/>
      <c r="S416" s="3" t="s">
        <v>43</v>
      </c>
      <c r="T416" s="3"/>
      <c r="U416" s="3"/>
      <c r="V416" s="3" t="s">
        <v>50</v>
      </c>
      <c r="W416" s="3" t="s">
        <v>1699</v>
      </c>
      <c r="X416" s="3" t="s">
        <v>53</v>
      </c>
      <c r="Y416" s="3"/>
      <c r="Z416" s="280"/>
    </row>
    <row r="417" spans="3:26" x14ac:dyDescent="0.15">
      <c r="C417" s="285"/>
      <c r="D417" s="283">
        <v>414</v>
      </c>
      <c r="E417" s="3">
        <v>407</v>
      </c>
      <c r="F417" s="3">
        <v>6</v>
      </c>
      <c r="G417" s="3">
        <v>24</v>
      </c>
      <c r="H417" s="3" t="s">
        <v>1662</v>
      </c>
      <c r="I417" s="3" t="s">
        <v>140</v>
      </c>
      <c r="J417" s="3" t="s">
        <v>260</v>
      </c>
      <c r="K417" s="15" t="s">
        <v>356</v>
      </c>
      <c r="L417" s="3" t="s">
        <v>1053</v>
      </c>
      <c r="M417" s="3"/>
      <c r="N417" s="3" t="s">
        <v>31</v>
      </c>
      <c r="O417" s="3" t="s">
        <v>1054</v>
      </c>
      <c r="P417" s="3" t="s">
        <v>12</v>
      </c>
      <c r="Q417" s="3"/>
      <c r="R417" s="3" t="s">
        <v>596</v>
      </c>
      <c r="S417" s="3" t="s">
        <v>43</v>
      </c>
      <c r="T417" s="3"/>
      <c r="U417" s="3" t="s">
        <v>308</v>
      </c>
      <c r="V417" s="3" t="s">
        <v>456</v>
      </c>
      <c r="W417" s="3"/>
      <c r="X417" s="3" t="s">
        <v>53</v>
      </c>
      <c r="Y417" s="3"/>
      <c r="Z417" s="280"/>
    </row>
    <row r="418" spans="3:26" x14ac:dyDescent="0.15">
      <c r="C418" s="285"/>
      <c r="D418" s="283">
        <v>415</v>
      </c>
      <c r="E418" s="3">
        <v>408</v>
      </c>
      <c r="F418" s="3">
        <v>6</v>
      </c>
      <c r="G418" s="3">
        <v>24</v>
      </c>
      <c r="H418" s="3" t="s">
        <v>1792</v>
      </c>
      <c r="I418" s="3" t="s">
        <v>138</v>
      </c>
      <c r="J418" s="3" t="s">
        <v>274</v>
      </c>
      <c r="K418" s="15" t="s">
        <v>376</v>
      </c>
      <c r="L418" s="3" t="s">
        <v>1055</v>
      </c>
      <c r="M418" s="3"/>
      <c r="N418" s="3" t="s">
        <v>31</v>
      </c>
      <c r="O418" s="3" t="s">
        <v>1050</v>
      </c>
      <c r="P418" s="3" t="s">
        <v>13</v>
      </c>
      <c r="Q418" s="3"/>
      <c r="R418" s="3"/>
      <c r="S418" s="3" t="s">
        <v>43</v>
      </c>
      <c r="T418" s="3"/>
      <c r="U418" s="3"/>
      <c r="V418" s="3" t="s">
        <v>50</v>
      </c>
      <c r="W418" s="3"/>
      <c r="X418" s="3" t="s">
        <v>53</v>
      </c>
      <c r="Y418" s="3"/>
      <c r="Z418" s="280"/>
    </row>
    <row r="419" spans="3:26" x14ac:dyDescent="0.15">
      <c r="C419" s="285"/>
      <c r="D419" s="283">
        <v>416</v>
      </c>
      <c r="E419" s="3">
        <v>409</v>
      </c>
      <c r="F419" s="3">
        <v>6</v>
      </c>
      <c r="G419" s="3">
        <v>24</v>
      </c>
      <c r="H419" s="3" t="s">
        <v>1796</v>
      </c>
      <c r="I419" s="3" t="s">
        <v>138</v>
      </c>
      <c r="J419" s="3" t="s">
        <v>274</v>
      </c>
      <c r="K419" s="15" t="s">
        <v>380</v>
      </c>
      <c r="L419" s="3" t="s">
        <v>1056</v>
      </c>
      <c r="M419" s="3"/>
      <c r="N419" s="3" t="s">
        <v>31</v>
      </c>
      <c r="O419" s="3"/>
      <c r="P419" s="3" t="s">
        <v>13</v>
      </c>
      <c r="Q419" s="3"/>
      <c r="R419" s="3"/>
      <c r="S419" s="3" t="s">
        <v>43</v>
      </c>
      <c r="T419" s="3"/>
      <c r="U419" s="3"/>
      <c r="V419" s="3" t="s">
        <v>50</v>
      </c>
      <c r="W419" s="3" t="s">
        <v>1699</v>
      </c>
      <c r="X419" s="3" t="s">
        <v>53</v>
      </c>
      <c r="Y419" s="3"/>
      <c r="Z419" s="280"/>
    </row>
    <row r="420" spans="3:26" x14ac:dyDescent="0.15">
      <c r="C420" s="285"/>
      <c r="D420" s="283">
        <v>417</v>
      </c>
      <c r="E420" s="3">
        <v>412</v>
      </c>
      <c r="F420" s="3">
        <v>6</v>
      </c>
      <c r="G420" s="3">
        <v>24</v>
      </c>
      <c r="H420" s="3" t="s">
        <v>1740</v>
      </c>
      <c r="I420" s="3" t="s">
        <v>138</v>
      </c>
      <c r="J420" s="3" t="s">
        <v>274</v>
      </c>
      <c r="K420" s="15" t="s">
        <v>376</v>
      </c>
      <c r="L420" s="3" t="s">
        <v>1061</v>
      </c>
      <c r="M420" s="3"/>
      <c r="N420" s="3" t="s">
        <v>27</v>
      </c>
      <c r="O420" s="3"/>
      <c r="P420" s="3" t="s">
        <v>13</v>
      </c>
      <c r="Q420" s="3"/>
      <c r="R420" s="3"/>
      <c r="S420" s="3" t="s">
        <v>43</v>
      </c>
      <c r="T420" s="3" t="s">
        <v>47</v>
      </c>
      <c r="U420" s="3" t="s">
        <v>1062</v>
      </c>
      <c r="V420" s="3" t="s">
        <v>50</v>
      </c>
      <c r="W420" s="3" t="s">
        <v>1063</v>
      </c>
      <c r="X420" s="3" t="s">
        <v>53</v>
      </c>
      <c r="Y420" s="3"/>
      <c r="Z420" s="280"/>
    </row>
    <row r="421" spans="3:26" x14ac:dyDescent="0.15">
      <c r="C421" s="285"/>
      <c r="D421" s="283">
        <v>418</v>
      </c>
      <c r="E421" s="3">
        <v>416</v>
      </c>
      <c r="F421" s="3">
        <v>6</v>
      </c>
      <c r="G421" s="3">
        <v>25</v>
      </c>
      <c r="H421" s="3" t="s">
        <v>1640</v>
      </c>
      <c r="I421" s="3" t="s">
        <v>137</v>
      </c>
      <c r="J421" s="3" t="s">
        <v>655</v>
      </c>
      <c r="K421" s="15"/>
      <c r="L421" s="3" t="s">
        <v>1066</v>
      </c>
      <c r="M421" s="3"/>
      <c r="N421" s="3" t="s">
        <v>16</v>
      </c>
      <c r="O421" s="3" t="s">
        <v>1067</v>
      </c>
      <c r="P421" s="3" t="s">
        <v>13</v>
      </c>
      <c r="Q421" s="3"/>
      <c r="R421" s="3"/>
      <c r="S421" s="3" t="s">
        <v>43</v>
      </c>
      <c r="T421" s="3"/>
      <c r="U421" s="3"/>
      <c r="V421" s="3" t="s">
        <v>50</v>
      </c>
      <c r="W421" s="3" t="s">
        <v>788</v>
      </c>
      <c r="X421" s="3" t="s">
        <v>53</v>
      </c>
      <c r="Y421" s="3"/>
      <c r="Z421" s="280"/>
    </row>
    <row r="422" spans="3:26" x14ac:dyDescent="0.15">
      <c r="C422" s="285"/>
      <c r="D422" s="283">
        <v>419</v>
      </c>
      <c r="E422" s="3">
        <v>413</v>
      </c>
      <c r="F422" s="3">
        <v>6</v>
      </c>
      <c r="G422" s="3">
        <v>25</v>
      </c>
      <c r="H422" s="3" t="s">
        <v>1695</v>
      </c>
      <c r="I422" s="3" t="s">
        <v>138</v>
      </c>
      <c r="J422" s="3" t="s">
        <v>274</v>
      </c>
      <c r="K422" s="15" t="s">
        <v>376</v>
      </c>
      <c r="L422" s="3" t="s">
        <v>1064</v>
      </c>
      <c r="M422" s="3"/>
      <c r="N422" s="3" t="s">
        <v>25</v>
      </c>
      <c r="O422" s="3"/>
      <c r="P422" s="3" t="s">
        <v>13</v>
      </c>
      <c r="Q422" s="3"/>
      <c r="R422" s="3"/>
      <c r="S422" s="3" t="s">
        <v>43</v>
      </c>
      <c r="T422" s="3"/>
      <c r="U422" s="3"/>
      <c r="V422" s="3" t="s">
        <v>50</v>
      </c>
      <c r="W422" s="3"/>
      <c r="X422" s="3" t="s">
        <v>53</v>
      </c>
      <c r="Y422" s="3"/>
      <c r="Z422" s="280"/>
    </row>
    <row r="423" spans="3:26" x14ac:dyDescent="0.15">
      <c r="C423" s="285"/>
      <c r="D423" s="283">
        <v>420</v>
      </c>
      <c r="E423" s="3">
        <v>422</v>
      </c>
      <c r="F423" s="3">
        <v>6</v>
      </c>
      <c r="G423" s="3">
        <v>25</v>
      </c>
      <c r="H423" s="3" t="s">
        <v>1801</v>
      </c>
      <c r="I423" s="3" t="s">
        <v>137</v>
      </c>
      <c r="J423" s="3" t="s">
        <v>296</v>
      </c>
      <c r="K423" s="15"/>
      <c r="L423" s="3" t="s">
        <v>1080</v>
      </c>
      <c r="M423" s="3"/>
      <c r="N423" s="3" t="s">
        <v>31</v>
      </c>
      <c r="O423" s="3" t="s">
        <v>1077</v>
      </c>
      <c r="P423" s="3" t="s">
        <v>13</v>
      </c>
      <c r="Q423" s="3"/>
      <c r="R423" s="3"/>
      <c r="S423" s="3" t="s">
        <v>43</v>
      </c>
      <c r="T423" s="3"/>
      <c r="U423" s="3" t="s">
        <v>308</v>
      </c>
      <c r="V423" s="3" t="s">
        <v>50</v>
      </c>
      <c r="W423" s="3" t="s">
        <v>549</v>
      </c>
      <c r="X423" s="3" t="s">
        <v>53</v>
      </c>
      <c r="Y423" s="3"/>
      <c r="Z423" s="280"/>
    </row>
    <row r="424" spans="3:26" x14ac:dyDescent="0.15">
      <c r="C424" s="285"/>
      <c r="D424" s="283">
        <v>421</v>
      </c>
      <c r="E424" s="3">
        <v>417</v>
      </c>
      <c r="F424" s="3">
        <v>6</v>
      </c>
      <c r="G424" s="3">
        <v>25</v>
      </c>
      <c r="H424" s="3" t="s">
        <v>1798</v>
      </c>
      <c r="I424" s="3" t="s">
        <v>137</v>
      </c>
      <c r="J424" s="3" t="s">
        <v>368</v>
      </c>
      <c r="K424" s="15"/>
      <c r="L424" s="3" t="s">
        <v>1068</v>
      </c>
      <c r="M424" s="3"/>
      <c r="N424" s="3" t="s">
        <v>31</v>
      </c>
      <c r="O424" s="3" t="s">
        <v>1069</v>
      </c>
      <c r="P424" s="3" t="s">
        <v>13</v>
      </c>
      <c r="Q424" s="3"/>
      <c r="R424" s="3"/>
      <c r="S424" s="3" t="s">
        <v>43</v>
      </c>
      <c r="T424" s="3"/>
      <c r="U424" s="3"/>
      <c r="V424" s="3" t="s">
        <v>50</v>
      </c>
      <c r="W424" s="3" t="s">
        <v>549</v>
      </c>
      <c r="X424" s="3" t="s">
        <v>53</v>
      </c>
      <c r="Y424" s="3"/>
      <c r="Z424" s="280"/>
    </row>
    <row r="425" spans="3:26" x14ac:dyDescent="0.15">
      <c r="C425" s="285"/>
      <c r="D425" s="283">
        <v>422</v>
      </c>
      <c r="E425" s="3">
        <v>428</v>
      </c>
      <c r="F425" s="3">
        <v>6</v>
      </c>
      <c r="G425" s="3">
        <v>25</v>
      </c>
      <c r="H425" s="3" t="s">
        <v>1738</v>
      </c>
      <c r="I425" s="3" t="s">
        <v>136</v>
      </c>
      <c r="J425" s="3" t="s">
        <v>150</v>
      </c>
      <c r="K425" s="15"/>
      <c r="L425" s="3" t="s">
        <v>1085</v>
      </c>
      <c r="M425" s="3"/>
      <c r="N425" s="3" t="s">
        <v>31</v>
      </c>
      <c r="O425" s="3" t="s">
        <v>1086</v>
      </c>
      <c r="P425" s="3" t="s">
        <v>143</v>
      </c>
      <c r="Q425" s="3"/>
      <c r="R425" s="3"/>
      <c r="S425" s="3" t="s">
        <v>43</v>
      </c>
      <c r="T425" s="3"/>
      <c r="U425" s="3"/>
      <c r="V425" s="3" t="s">
        <v>50</v>
      </c>
      <c r="W425" s="3" t="s">
        <v>549</v>
      </c>
      <c r="X425" s="3" t="s">
        <v>53</v>
      </c>
      <c r="Y425" s="3"/>
      <c r="Z425" s="280"/>
    </row>
    <row r="426" spans="3:26" x14ac:dyDescent="0.15">
      <c r="C426" s="285"/>
      <c r="D426" s="283">
        <v>423</v>
      </c>
      <c r="E426" s="3">
        <v>429</v>
      </c>
      <c r="F426" s="3">
        <v>6</v>
      </c>
      <c r="G426" s="3">
        <v>25</v>
      </c>
      <c r="H426" s="3" t="s">
        <v>1642</v>
      </c>
      <c r="I426" s="3" t="s">
        <v>136</v>
      </c>
      <c r="J426" s="3" t="s">
        <v>153</v>
      </c>
      <c r="K426" s="15"/>
      <c r="L426" s="3" t="s">
        <v>1087</v>
      </c>
      <c r="M426" s="3"/>
      <c r="N426" s="3" t="s">
        <v>144</v>
      </c>
      <c r="O426" s="3" t="s">
        <v>1088</v>
      </c>
      <c r="P426" s="3" t="s">
        <v>13</v>
      </c>
      <c r="Q426" s="3"/>
      <c r="R426" s="3"/>
      <c r="S426" s="3" t="s">
        <v>43</v>
      </c>
      <c r="T426" s="3"/>
      <c r="U426" s="3"/>
      <c r="V426" s="3" t="s">
        <v>52</v>
      </c>
      <c r="W426" s="3" t="s">
        <v>1089</v>
      </c>
      <c r="X426" s="3" t="s">
        <v>53</v>
      </c>
      <c r="Y426" s="3"/>
      <c r="Z426" s="280"/>
    </row>
    <row r="427" spans="3:26" x14ac:dyDescent="0.15">
      <c r="C427" s="285"/>
      <c r="D427" s="283">
        <v>424</v>
      </c>
      <c r="E427" s="3">
        <v>461</v>
      </c>
      <c r="F427" s="3">
        <v>6</v>
      </c>
      <c r="G427" s="3">
        <v>25</v>
      </c>
      <c r="H427" s="3" t="s">
        <v>143</v>
      </c>
      <c r="I427" s="3" t="s">
        <v>138</v>
      </c>
      <c r="J427" s="3" t="s">
        <v>274</v>
      </c>
      <c r="K427" s="15" t="s">
        <v>376</v>
      </c>
      <c r="L427" s="3" t="s">
        <v>1133</v>
      </c>
      <c r="M427" s="3"/>
      <c r="N427" s="3" t="s">
        <v>16</v>
      </c>
      <c r="O427" s="3" t="s">
        <v>1134</v>
      </c>
      <c r="P427" s="3" t="s">
        <v>143</v>
      </c>
      <c r="Q427" s="3"/>
      <c r="R427" s="3"/>
      <c r="S427" s="3"/>
      <c r="T427" s="3" t="s">
        <v>251</v>
      </c>
      <c r="U427" s="3" t="s">
        <v>49</v>
      </c>
      <c r="V427" s="3" t="s">
        <v>52</v>
      </c>
      <c r="W427" s="3" t="s">
        <v>1102</v>
      </c>
      <c r="X427" s="3" t="s">
        <v>53</v>
      </c>
      <c r="Y427" s="3"/>
      <c r="Z427" s="280"/>
    </row>
    <row r="428" spans="3:26" x14ac:dyDescent="0.15">
      <c r="C428" s="285"/>
      <c r="D428" s="283">
        <v>425</v>
      </c>
      <c r="E428" s="3">
        <v>430</v>
      </c>
      <c r="F428" s="3">
        <v>6</v>
      </c>
      <c r="G428" s="3">
        <v>26</v>
      </c>
      <c r="H428" s="3" t="s">
        <v>1640</v>
      </c>
      <c r="I428" s="3" t="s">
        <v>137</v>
      </c>
      <c r="J428" s="3" t="s">
        <v>463</v>
      </c>
      <c r="K428" s="15"/>
      <c r="L428" s="3" t="s">
        <v>1090</v>
      </c>
      <c r="M428" s="3"/>
      <c r="N428" s="3" t="s">
        <v>26</v>
      </c>
      <c r="O428" s="3" t="s">
        <v>1091</v>
      </c>
      <c r="P428" s="3" t="s">
        <v>11</v>
      </c>
      <c r="Q428" s="3"/>
      <c r="R428" s="3"/>
      <c r="S428" s="3" t="s">
        <v>43</v>
      </c>
      <c r="T428" s="3"/>
      <c r="U428" s="3"/>
      <c r="V428" s="3" t="s">
        <v>16</v>
      </c>
      <c r="W428" s="3" t="s">
        <v>310</v>
      </c>
      <c r="X428" s="3" t="s">
        <v>53</v>
      </c>
      <c r="Y428" s="3"/>
      <c r="Z428" s="280"/>
    </row>
    <row r="429" spans="3:26" x14ac:dyDescent="0.15">
      <c r="C429" s="285"/>
      <c r="D429" s="283">
        <v>426</v>
      </c>
      <c r="E429" s="3">
        <v>431</v>
      </c>
      <c r="F429" s="3">
        <v>6</v>
      </c>
      <c r="G429" s="3">
        <v>26</v>
      </c>
      <c r="H429" s="3" t="s">
        <v>1683</v>
      </c>
      <c r="I429" s="3" t="s">
        <v>136</v>
      </c>
      <c r="J429" s="3" t="s">
        <v>150</v>
      </c>
      <c r="K429" s="15"/>
      <c r="L429" s="3" t="s">
        <v>1092</v>
      </c>
      <c r="M429" s="3"/>
      <c r="N429" s="3" t="s">
        <v>31</v>
      </c>
      <c r="O429" s="3"/>
      <c r="P429" s="3" t="s">
        <v>13</v>
      </c>
      <c r="Q429" s="3"/>
      <c r="R429" s="3"/>
      <c r="S429" s="3" t="s">
        <v>43</v>
      </c>
      <c r="T429" s="3"/>
      <c r="U429" s="3"/>
      <c r="V429" s="3" t="s">
        <v>50</v>
      </c>
      <c r="W429" s="3" t="s">
        <v>549</v>
      </c>
      <c r="X429" s="3" t="s">
        <v>53</v>
      </c>
      <c r="Y429" s="3"/>
      <c r="Z429" s="280"/>
    </row>
    <row r="430" spans="3:26" x14ac:dyDescent="0.15">
      <c r="C430" s="285"/>
      <c r="D430" s="283">
        <v>427</v>
      </c>
      <c r="E430" s="3">
        <v>432</v>
      </c>
      <c r="F430" s="3">
        <v>6</v>
      </c>
      <c r="G430" s="3">
        <v>26</v>
      </c>
      <c r="H430" s="3" t="s">
        <v>1688</v>
      </c>
      <c r="I430" s="3" t="s">
        <v>136</v>
      </c>
      <c r="J430" s="3" t="s">
        <v>150</v>
      </c>
      <c r="K430" s="15"/>
      <c r="L430" s="3" t="s">
        <v>1093</v>
      </c>
      <c r="M430" s="3"/>
      <c r="N430" s="3" t="s">
        <v>31</v>
      </c>
      <c r="O430" s="3" t="s">
        <v>1094</v>
      </c>
      <c r="P430" s="3" t="s">
        <v>13</v>
      </c>
      <c r="Q430" s="3"/>
      <c r="R430" s="3"/>
      <c r="S430" s="3" t="s">
        <v>43</v>
      </c>
      <c r="T430" s="3"/>
      <c r="U430" s="3"/>
      <c r="V430" s="3" t="s">
        <v>50</v>
      </c>
      <c r="W430" s="3"/>
      <c r="X430" s="3" t="s">
        <v>158</v>
      </c>
      <c r="Y430" s="3"/>
      <c r="Z430" s="280"/>
    </row>
    <row r="431" spans="3:26" x14ac:dyDescent="0.15">
      <c r="C431" s="285"/>
      <c r="D431" s="283">
        <v>428</v>
      </c>
      <c r="E431" s="3">
        <v>414</v>
      </c>
      <c r="F431" s="3">
        <v>6</v>
      </c>
      <c r="G431" s="3">
        <v>26</v>
      </c>
      <c r="H431" s="3" t="s">
        <v>1641</v>
      </c>
      <c r="I431" s="3" t="s">
        <v>140</v>
      </c>
      <c r="J431" s="3" t="s">
        <v>260</v>
      </c>
      <c r="K431" s="15" t="s">
        <v>356</v>
      </c>
      <c r="L431" s="3" t="s">
        <v>1065</v>
      </c>
      <c r="M431" s="3"/>
      <c r="N431" s="3" t="s">
        <v>31</v>
      </c>
      <c r="O431" s="3"/>
      <c r="P431" s="3"/>
      <c r="Q431" s="3" t="s">
        <v>32</v>
      </c>
      <c r="R431" s="3" t="s">
        <v>301</v>
      </c>
      <c r="S431" s="3" t="s">
        <v>43</v>
      </c>
      <c r="T431" s="3"/>
      <c r="U431" s="3" t="s">
        <v>308</v>
      </c>
      <c r="V431" s="3" t="s">
        <v>50</v>
      </c>
      <c r="W431" s="3" t="s">
        <v>738</v>
      </c>
      <c r="X431" s="3" t="s">
        <v>53</v>
      </c>
      <c r="Y431" s="3"/>
      <c r="Z431" s="280"/>
    </row>
    <row r="432" spans="3:26" x14ac:dyDescent="0.15">
      <c r="C432" s="285"/>
      <c r="D432" s="283">
        <v>429</v>
      </c>
      <c r="E432" s="3">
        <v>433</v>
      </c>
      <c r="F432" s="3">
        <v>6</v>
      </c>
      <c r="G432" s="3">
        <v>26</v>
      </c>
      <c r="H432" s="3" t="s">
        <v>1802</v>
      </c>
      <c r="I432" s="3" t="s">
        <v>137</v>
      </c>
      <c r="J432" s="3" t="s">
        <v>655</v>
      </c>
      <c r="K432" s="15"/>
      <c r="L432" s="3" t="s">
        <v>1095</v>
      </c>
      <c r="M432" s="3"/>
      <c r="N432" s="3" t="s">
        <v>31</v>
      </c>
      <c r="O432" s="3" t="s">
        <v>1096</v>
      </c>
      <c r="P432" s="3" t="s">
        <v>13</v>
      </c>
      <c r="Q432" s="3"/>
      <c r="R432" s="3"/>
      <c r="S432" s="3" t="s">
        <v>43</v>
      </c>
      <c r="T432" s="3"/>
      <c r="U432" s="3"/>
      <c r="V432" s="3" t="s">
        <v>16</v>
      </c>
      <c r="W432" s="3" t="s">
        <v>788</v>
      </c>
      <c r="X432" s="3" t="s">
        <v>53</v>
      </c>
      <c r="Y432" s="3" t="s">
        <v>1097</v>
      </c>
      <c r="Z432" s="280"/>
    </row>
    <row r="433" spans="3:26" x14ac:dyDescent="0.15">
      <c r="C433" s="285"/>
      <c r="D433" s="283">
        <v>430</v>
      </c>
      <c r="E433" s="3">
        <v>418</v>
      </c>
      <c r="F433" s="3">
        <v>6</v>
      </c>
      <c r="G433" s="3">
        <v>26</v>
      </c>
      <c r="H433" s="3" t="s">
        <v>1799</v>
      </c>
      <c r="I433" s="3" t="s">
        <v>137</v>
      </c>
      <c r="J433" s="3" t="s">
        <v>368</v>
      </c>
      <c r="K433" s="15"/>
      <c r="L433" s="3" t="s">
        <v>586</v>
      </c>
      <c r="M433" s="3"/>
      <c r="N433" s="3" t="s">
        <v>31</v>
      </c>
      <c r="O433" s="3" t="s">
        <v>514</v>
      </c>
      <c r="P433" s="3" t="s">
        <v>12</v>
      </c>
      <c r="Q433" s="3"/>
      <c r="R433" s="3"/>
      <c r="S433" s="3" t="s">
        <v>43</v>
      </c>
      <c r="T433" s="3"/>
      <c r="U433" s="3"/>
      <c r="V433" s="3" t="s">
        <v>50</v>
      </c>
      <c r="W433" s="3" t="s">
        <v>549</v>
      </c>
      <c r="X433" s="3" t="s">
        <v>53</v>
      </c>
      <c r="Y433" s="3"/>
      <c r="Z433" s="280"/>
    </row>
    <row r="434" spans="3:26" x14ac:dyDescent="0.15">
      <c r="C434" s="285"/>
      <c r="D434" s="283">
        <v>431</v>
      </c>
      <c r="E434" s="3">
        <v>423</v>
      </c>
      <c r="F434" s="3">
        <v>6</v>
      </c>
      <c r="G434" s="3">
        <v>26</v>
      </c>
      <c r="H434" s="3" t="s">
        <v>1634</v>
      </c>
      <c r="I434" s="3" t="s">
        <v>137</v>
      </c>
      <c r="J434" s="3" t="s">
        <v>296</v>
      </c>
      <c r="K434" s="15"/>
      <c r="L434" s="3" t="s">
        <v>1078</v>
      </c>
      <c r="M434" s="3"/>
      <c r="N434" s="3" t="s">
        <v>31</v>
      </c>
      <c r="O434" s="3" t="s">
        <v>1079</v>
      </c>
      <c r="P434" s="3" t="s">
        <v>143</v>
      </c>
      <c r="Q434" s="3"/>
      <c r="R434" s="3"/>
      <c r="S434" s="3" t="s">
        <v>45</v>
      </c>
      <c r="T434" s="3"/>
      <c r="U434" s="3"/>
      <c r="V434" s="3" t="s">
        <v>50</v>
      </c>
      <c r="W434" s="3" t="s">
        <v>549</v>
      </c>
      <c r="X434" s="3" t="s">
        <v>53</v>
      </c>
      <c r="Y434" s="3"/>
      <c r="Z434" s="280"/>
    </row>
    <row r="435" spans="3:26" x14ac:dyDescent="0.15">
      <c r="C435" s="285"/>
      <c r="D435" s="283">
        <v>432</v>
      </c>
      <c r="E435" s="3">
        <v>419</v>
      </c>
      <c r="F435" s="3">
        <v>6</v>
      </c>
      <c r="G435" s="3">
        <v>26</v>
      </c>
      <c r="H435" s="3" t="s">
        <v>1633</v>
      </c>
      <c r="I435" s="3" t="s">
        <v>138</v>
      </c>
      <c r="J435" s="3" t="s">
        <v>274</v>
      </c>
      <c r="K435" s="15" t="s">
        <v>275</v>
      </c>
      <c r="L435" s="3" t="s">
        <v>1070</v>
      </c>
      <c r="M435" s="3"/>
      <c r="N435" s="3" t="s">
        <v>28</v>
      </c>
      <c r="O435" s="3"/>
      <c r="P435" s="3" t="s">
        <v>143</v>
      </c>
      <c r="Q435" s="3"/>
      <c r="R435" s="3"/>
      <c r="S435" s="3"/>
      <c r="T435" s="3" t="s">
        <v>47</v>
      </c>
      <c r="U435" s="3" t="s">
        <v>1800</v>
      </c>
      <c r="V435" s="3" t="s">
        <v>456</v>
      </c>
      <c r="W435" s="3" t="s">
        <v>1071</v>
      </c>
      <c r="X435" s="3" t="s">
        <v>53</v>
      </c>
      <c r="Y435" s="3"/>
      <c r="Z435" s="280"/>
    </row>
    <row r="436" spans="3:26" x14ac:dyDescent="0.15">
      <c r="C436" s="285"/>
      <c r="D436" s="283">
        <v>433</v>
      </c>
      <c r="E436" s="3">
        <v>421</v>
      </c>
      <c r="F436" s="3">
        <v>6</v>
      </c>
      <c r="G436" s="3">
        <v>26</v>
      </c>
      <c r="H436" s="3" t="s">
        <v>1738</v>
      </c>
      <c r="I436" s="3" t="s">
        <v>136</v>
      </c>
      <c r="J436" s="3" t="s">
        <v>153</v>
      </c>
      <c r="K436" s="15"/>
      <c r="L436" s="3" t="s">
        <v>1076</v>
      </c>
      <c r="M436" s="3"/>
      <c r="N436" s="3" t="s">
        <v>144</v>
      </c>
      <c r="O436" s="3"/>
      <c r="P436" s="3" t="s">
        <v>13</v>
      </c>
      <c r="Q436" s="3"/>
      <c r="R436" s="3"/>
      <c r="S436" s="3" t="s">
        <v>43</v>
      </c>
      <c r="T436" s="3"/>
      <c r="U436" s="3"/>
      <c r="V436" s="3" t="s">
        <v>52</v>
      </c>
      <c r="W436" s="3" t="s">
        <v>680</v>
      </c>
      <c r="X436" s="3" t="s">
        <v>53</v>
      </c>
      <c r="Y436" s="3"/>
      <c r="Z436" s="280"/>
    </row>
    <row r="437" spans="3:26" x14ac:dyDescent="0.15">
      <c r="C437" s="285"/>
      <c r="D437" s="283">
        <v>434</v>
      </c>
      <c r="E437" s="3">
        <v>424</v>
      </c>
      <c r="F437" s="3">
        <v>6</v>
      </c>
      <c r="G437" s="3">
        <v>26</v>
      </c>
      <c r="H437" s="3" t="s">
        <v>1679</v>
      </c>
      <c r="I437" s="3" t="s">
        <v>138</v>
      </c>
      <c r="J437" s="3" t="s">
        <v>265</v>
      </c>
      <c r="K437" s="15"/>
      <c r="L437" s="3" t="s">
        <v>1082</v>
      </c>
      <c r="M437" s="3"/>
      <c r="N437" s="3" t="s">
        <v>16</v>
      </c>
      <c r="O437" s="3" t="s">
        <v>1021</v>
      </c>
      <c r="P437" s="3" t="s">
        <v>11</v>
      </c>
      <c r="Q437" s="3"/>
      <c r="R437" s="3"/>
      <c r="S437" s="3" t="s">
        <v>43</v>
      </c>
      <c r="T437" s="3"/>
      <c r="U437" s="3" t="s">
        <v>308</v>
      </c>
      <c r="V437" s="3" t="s">
        <v>52</v>
      </c>
      <c r="W437" s="3" t="s">
        <v>680</v>
      </c>
      <c r="X437" s="3" t="s">
        <v>53</v>
      </c>
      <c r="Y437" s="3"/>
      <c r="Z437" s="280"/>
    </row>
    <row r="438" spans="3:26" x14ac:dyDescent="0.15">
      <c r="C438" s="285"/>
      <c r="D438" s="283">
        <v>435</v>
      </c>
      <c r="E438" s="3">
        <v>439</v>
      </c>
      <c r="F438" s="3">
        <v>6</v>
      </c>
      <c r="G438" s="3">
        <v>26</v>
      </c>
      <c r="H438" s="3" t="s">
        <v>1701</v>
      </c>
      <c r="I438" s="3" t="s">
        <v>140</v>
      </c>
      <c r="J438" s="3" t="s">
        <v>260</v>
      </c>
      <c r="K438" s="15" t="s">
        <v>356</v>
      </c>
      <c r="L438" s="3" t="s">
        <v>1107</v>
      </c>
      <c r="M438" s="3"/>
      <c r="N438" s="3" t="s">
        <v>16</v>
      </c>
      <c r="O438" s="3" t="s">
        <v>1104</v>
      </c>
      <c r="P438" s="3"/>
      <c r="Q438" s="3" t="s">
        <v>300</v>
      </c>
      <c r="R438" s="3" t="s">
        <v>1105</v>
      </c>
      <c r="S438" s="3" t="s">
        <v>43</v>
      </c>
      <c r="T438" s="3"/>
      <c r="U438" s="3" t="s">
        <v>308</v>
      </c>
      <c r="V438" s="3" t="s">
        <v>50</v>
      </c>
      <c r="W438" s="3" t="s">
        <v>1109</v>
      </c>
      <c r="X438" s="3" t="s">
        <v>53</v>
      </c>
      <c r="Y438" s="3"/>
      <c r="Z438" s="280"/>
    </row>
    <row r="439" spans="3:26" x14ac:dyDescent="0.15">
      <c r="C439" s="285"/>
      <c r="D439" s="283">
        <v>436</v>
      </c>
      <c r="E439" s="3">
        <v>434</v>
      </c>
      <c r="F439" s="3">
        <v>6</v>
      </c>
      <c r="G439" s="3">
        <v>26</v>
      </c>
      <c r="H439" s="3" t="s">
        <v>264</v>
      </c>
      <c r="I439" s="3" t="s">
        <v>136</v>
      </c>
      <c r="J439" s="3" t="s">
        <v>153</v>
      </c>
      <c r="K439" s="15"/>
      <c r="L439" s="3" t="s">
        <v>1098</v>
      </c>
      <c r="M439" s="3"/>
      <c r="N439" s="3" t="s">
        <v>24</v>
      </c>
      <c r="O439" s="3" t="s">
        <v>1099</v>
      </c>
      <c r="P439" s="3" t="s">
        <v>143</v>
      </c>
      <c r="Q439" s="3" t="s">
        <v>300</v>
      </c>
      <c r="R439" s="3" t="s">
        <v>1100</v>
      </c>
      <c r="S439" s="3" t="s">
        <v>43</v>
      </c>
      <c r="T439" s="3"/>
      <c r="U439" s="3" t="s">
        <v>308</v>
      </c>
      <c r="V439" s="3" t="s">
        <v>50</v>
      </c>
      <c r="W439" s="3"/>
      <c r="X439" s="3" t="s">
        <v>53</v>
      </c>
      <c r="Y439" s="3"/>
      <c r="Z439" s="280"/>
    </row>
    <row r="440" spans="3:26" x14ac:dyDescent="0.15">
      <c r="C440" s="285"/>
      <c r="D440" s="283">
        <v>437</v>
      </c>
      <c r="E440" s="3">
        <v>415</v>
      </c>
      <c r="F440" s="3">
        <v>6</v>
      </c>
      <c r="G440" s="3">
        <v>27</v>
      </c>
      <c r="H440" s="3" t="s">
        <v>1797</v>
      </c>
      <c r="I440" s="3" t="s">
        <v>140</v>
      </c>
      <c r="J440" s="3" t="s">
        <v>260</v>
      </c>
      <c r="K440" s="15" t="s">
        <v>937</v>
      </c>
      <c r="L440" s="3" t="s">
        <v>1075</v>
      </c>
      <c r="M440" s="3"/>
      <c r="N440" s="3" t="s">
        <v>31</v>
      </c>
      <c r="O440" s="3" t="s">
        <v>646</v>
      </c>
      <c r="P440" s="3" t="s">
        <v>13</v>
      </c>
      <c r="Q440" s="3"/>
      <c r="R440" s="3"/>
      <c r="S440" s="3" t="s">
        <v>43</v>
      </c>
      <c r="T440" s="3"/>
      <c r="U440" s="3" t="s">
        <v>308</v>
      </c>
      <c r="V440" s="3" t="s">
        <v>16</v>
      </c>
      <c r="W440" s="3" t="s">
        <v>1699</v>
      </c>
      <c r="X440" s="3" t="s">
        <v>53</v>
      </c>
      <c r="Y440" s="3"/>
      <c r="Z440" s="280"/>
    </row>
    <row r="441" spans="3:26" x14ac:dyDescent="0.15">
      <c r="C441" s="285"/>
      <c r="D441" s="283">
        <v>438</v>
      </c>
      <c r="E441" s="3">
        <v>420</v>
      </c>
      <c r="F441" s="3">
        <v>6</v>
      </c>
      <c r="G441" s="3">
        <v>27</v>
      </c>
      <c r="H441" s="3" t="s">
        <v>1681</v>
      </c>
      <c r="I441" s="3" t="s">
        <v>138</v>
      </c>
      <c r="J441" s="3" t="s">
        <v>274</v>
      </c>
      <c r="K441" s="15" t="s">
        <v>376</v>
      </c>
      <c r="L441" s="3" t="s">
        <v>1072</v>
      </c>
      <c r="M441" s="3"/>
      <c r="N441" s="3" t="s">
        <v>16</v>
      </c>
      <c r="O441" s="3" t="s">
        <v>1073</v>
      </c>
      <c r="P441" s="3" t="s">
        <v>13</v>
      </c>
      <c r="Q441" s="3"/>
      <c r="R441" s="3"/>
      <c r="S441" s="3" t="s">
        <v>43</v>
      </c>
      <c r="T441" s="3"/>
      <c r="U441" s="3"/>
      <c r="V441" s="3" t="s">
        <v>50</v>
      </c>
      <c r="W441" s="3" t="s">
        <v>1074</v>
      </c>
      <c r="X441" s="3" t="s">
        <v>53</v>
      </c>
      <c r="Y441" s="3"/>
      <c r="Z441" s="280"/>
    </row>
    <row r="442" spans="3:26" x14ac:dyDescent="0.15">
      <c r="C442" s="285"/>
      <c r="D442" s="283">
        <v>439</v>
      </c>
      <c r="E442" s="3">
        <v>425</v>
      </c>
      <c r="F442" s="3">
        <v>6</v>
      </c>
      <c r="G442" s="3">
        <v>27</v>
      </c>
      <c r="H442" s="3" t="s">
        <v>1780</v>
      </c>
      <c r="I442" s="3" t="s">
        <v>137</v>
      </c>
      <c r="J442" s="3" t="s">
        <v>463</v>
      </c>
      <c r="K442" s="15"/>
      <c r="L442" s="3" t="s">
        <v>687</v>
      </c>
      <c r="M442" s="3"/>
      <c r="N442" s="3" t="s">
        <v>144</v>
      </c>
      <c r="O442" s="3"/>
      <c r="P442" s="3" t="s">
        <v>13</v>
      </c>
      <c r="Q442" s="3"/>
      <c r="R442" s="3"/>
      <c r="S442" s="3" t="s">
        <v>43</v>
      </c>
      <c r="T442" s="3"/>
      <c r="U442" s="3"/>
      <c r="V442" s="3" t="s">
        <v>16</v>
      </c>
      <c r="W442" s="3" t="s">
        <v>1081</v>
      </c>
      <c r="X442" s="3" t="s">
        <v>53</v>
      </c>
      <c r="Y442" s="3"/>
      <c r="Z442" s="280"/>
    </row>
    <row r="443" spans="3:26" x14ac:dyDescent="0.15">
      <c r="C443" s="285"/>
      <c r="D443" s="283">
        <v>440</v>
      </c>
      <c r="E443" s="3">
        <v>426</v>
      </c>
      <c r="F443" s="3">
        <v>6</v>
      </c>
      <c r="G443" s="3">
        <v>27</v>
      </c>
      <c r="H443" s="3" t="s">
        <v>1750</v>
      </c>
      <c r="I443" s="3" t="s">
        <v>138</v>
      </c>
      <c r="J443" s="3" t="s">
        <v>274</v>
      </c>
      <c r="K443" s="15" t="s">
        <v>380</v>
      </c>
      <c r="L443" s="3" t="s">
        <v>1083</v>
      </c>
      <c r="M443" s="3"/>
      <c r="N443" s="3" t="s">
        <v>31</v>
      </c>
      <c r="O443" s="3"/>
      <c r="P443" s="3" t="s">
        <v>13</v>
      </c>
      <c r="Q443" s="3"/>
      <c r="R443" s="3"/>
      <c r="S443" s="3" t="s">
        <v>43</v>
      </c>
      <c r="T443" s="3"/>
      <c r="U443" s="3"/>
      <c r="V443" s="3" t="s">
        <v>50</v>
      </c>
      <c r="W443" s="3" t="s">
        <v>1699</v>
      </c>
      <c r="X443" s="3" t="s">
        <v>53</v>
      </c>
      <c r="Y443" s="3"/>
      <c r="Z443" s="280"/>
    </row>
    <row r="444" spans="3:26" x14ac:dyDescent="0.15">
      <c r="C444" s="285"/>
      <c r="D444" s="283">
        <v>441</v>
      </c>
      <c r="E444" s="3">
        <v>427</v>
      </c>
      <c r="F444" s="3">
        <v>6</v>
      </c>
      <c r="G444" s="3">
        <v>27</v>
      </c>
      <c r="H444" s="3" t="s">
        <v>1766</v>
      </c>
      <c r="I444" s="3" t="s">
        <v>137</v>
      </c>
      <c r="J444" s="3" t="s">
        <v>368</v>
      </c>
      <c r="K444" s="15"/>
      <c r="L444" s="3" t="s">
        <v>1084</v>
      </c>
      <c r="M444" s="3"/>
      <c r="N444" s="3" t="s">
        <v>31</v>
      </c>
      <c r="O444" s="3" t="s">
        <v>514</v>
      </c>
      <c r="P444" s="3" t="s">
        <v>13</v>
      </c>
      <c r="Q444" s="3"/>
      <c r="R444" s="3"/>
      <c r="S444" s="3" t="s">
        <v>43</v>
      </c>
      <c r="T444" s="3"/>
      <c r="U444" s="3"/>
      <c r="V444" s="3" t="s">
        <v>16</v>
      </c>
      <c r="W444" s="3" t="s">
        <v>1106</v>
      </c>
      <c r="X444" s="3" t="s">
        <v>53</v>
      </c>
      <c r="Y444" s="3"/>
      <c r="Z444" s="280"/>
    </row>
    <row r="445" spans="3:26" x14ac:dyDescent="0.15">
      <c r="C445" s="285"/>
      <c r="D445" s="283">
        <v>442</v>
      </c>
      <c r="E445" s="3">
        <v>435</v>
      </c>
      <c r="F445" s="3">
        <v>6</v>
      </c>
      <c r="G445" s="3">
        <v>27</v>
      </c>
      <c r="H445" s="3" t="s">
        <v>1803</v>
      </c>
      <c r="I445" s="3" t="s">
        <v>141</v>
      </c>
      <c r="J445" s="3" t="s">
        <v>565</v>
      </c>
      <c r="K445" s="15" t="s">
        <v>559</v>
      </c>
      <c r="L445" s="3" t="s">
        <v>1101</v>
      </c>
      <c r="M445" s="3"/>
      <c r="N445" s="3" t="s">
        <v>31</v>
      </c>
      <c r="O445" s="3"/>
      <c r="P445" s="3" t="s">
        <v>13</v>
      </c>
      <c r="Q445" s="3"/>
      <c r="R445" s="3"/>
      <c r="S445" s="3" t="s">
        <v>43</v>
      </c>
      <c r="T445" s="3"/>
      <c r="U445" s="3" t="s">
        <v>514</v>
      </c>
      <c r="V445" s="3" t="s">
        <v>50</v>
      </c>
      <c r="W445" s="3"/>
      <c r="X445" s="3" t="s">
        <v>53</v>
      </c>
      <c r="Y445" s="3"/>
      <c r="Z445" s="280"/>
    </row>
    <row r="446" spans="3:26" x14ac:dyDescent="0.15">
      <c r="C446" s="285"/>
      <c r="D446" s="283">
        <v>443</v>
      </c>
      <c r="E446" s="3">
        <v>440</v>
      </c>
      <c r="F446" s="3">
        <v>6</v>
      </c>
      <c r="G446" s="3">
        <v>27</v>
      </c>
      <c r="H446" s="3" t="s">
        <v>1653</v>
      </c>
      <c r="I446" s="3" t="s">
        <v>140</v>
      </c>
      <c r="J446" s="3" t="s">
        <v>260</v>
      </c>
      <c r="K446" s="15" t="s">
        <v>356</v>
      </c>
      <c r="L446" s="3" t="s">
        <v>1108</v>
      </c>
      <c r="M446" s="3"/>
      <c r="N446" s="3" t="s">
        <v>16</v>
      </c>
      <c r="O446" s="3" t="s">
        <v>1104</v>
      </c>
      <c r="P446" s="3"/>
      <c r="Q446" s="3" t="s">
        <v>300</v>
      </c>
      <c r="R446" s="3" t="s">
        <v>1105</v>
      </c>
      <c r="S446" s="3" t="s">
        <v>45</v>
      </c>
      <c r="T446" s="3"/>
      <c r="U446" s="3"/>
      <c r="V446" s="3" t="s">
        <v>50</v>
      </c>
      <c r="W446" s="3" t="s">
        <v>1109</v>
      </c>
      <c r="X446" s="3" t="s">
        <v>53</v>
      </c>
      <c r="Y446" s="3"/>
      <c r="Z446" s="280"/>
    </row>
    <row r="447" spans="3:26" x14ac:dyDescent="0.15">
      <c r="C447" s="285"/>
      <c r="D447" s="283">
        <v>444</v>
      </c>
      <c r="E447" s="3">
        <v>468</v>
      </c>
      <c r="F447" s="3">
        <v>6</v>
      </c>
      <c r="G447" s="3">
        <v>27</v>
      </c>
      <c r="H447" s="3" t="s">
        <v>1808</v>
      </c>
      <c r="I447" s="3" t="s">
        <v>137</v>
      </c>
      <c r="J447" s="3" t="s">
        <v>164</v>
      </c>
      <c r="K447" s="15"/>
      <c r="L447" s="3" t="s">
        <v>1144</v>
      </c>
      <c r="M447" s="3"/>
      <c r="N447" s="3" t="s">
        <v>144</v>
      </c>
      <c r="O447" s="3"/>
      <c r="P447" s="3" t="s">
        <v>13</v>
      </c>
      <c r="Q447" s="3"/>
      <c r="R447" s="3"/>
      <c r="S447" s="3" t="s">
        <v>43</v>
      </c>
      <c r="T447" s="3"/>
      <c r="U447" s="3"/>
      <c r="V447" s="3" t="s">
        <v>50</v>
      </c>
      <c r="W447" s="3"/>
      <c r="X447" s="3" t="s">
        <v>53</v>
      </c>
      <c r="Y447" s="3"/>
      <c r="Z447" s="280"/>
    </row>
    <row r="448" spans="3:26" x14ac:dyDescent="0.15">
      <c r="C448" s="285"/>
      <c r="D448" s="283">
        <v>445</v>
      </c>
      <c r="E448" s="3">
        <v>436</v>
      </c>
      <c r="F448" s="3">
        <v>6</v>
      </c>
      <c r="G448" s="3">
        <v>27</v>
      </c>
      <c r="H448" s="3" t="s">
        <v>1718</v>
      </c>
      <c r="I448" s="3" t="s">
        <v>137</v>
      </c>
      <c r="J448" s="3" t="s">
        <v>152</v>
      </c>
      <c r="K448" s="15"/>
      <c r="L448" s="3" t="s">
        <v>708</v>
      </c>
      <c r="M448" s="3"/>
      <c r="N448" s="3" t="s">
        <v>16</v>
      </c>
      <c r="O448" s="3" t="s">
        <v>709</v>
      </c>
      <c r="P448" s="3" t="s">
        <v>143</v>
      </c>
      <c r="Q448" s="3"/>
      <c r="R448" s="3" t="s">
        <v>596</v>
      </c>
      <c r="S448" s="3" t="s">
        <v>45</v>
      </c>
      <c r="T448" s="3"/>
      <c r="U448" s="3" t="s">
        <v>914</v>
      </c>
      <c r="V448" s="3" t="s">
        <v>50</v>
      </c>
      <c r="W448" s="3" t="s">
        <v>1102</v>
      </c>
      <c r="X448" s="3" t="s">
        <v>53</v>
      </c>
      <c r="Y448" s="3"/>
      <c r="Z448" s="280"/>
    </row>
    <row r="449" spans="3:26" x14ac:dyDescent="0.15">
      <c r="C449" s="285"/>
      <c r="D449" s="283">
        <v>446</v>
      </c>
      <c r="E449" s="3">
        <v>437</v>
      </c>
      <c r="F449" s="3">
        <v>6</v>
      </c>
      <c r="G449" s="3">
        <v>27</v>
      </c>
      <c r="H449" s="3" t="s">
        <v>1648</v>
      </c>
      <c r="I449" s="3" t="s">
        <v>138</v>
      </c>
      <c r="J449" s="3" t="s">
        <v>274</v>
      </c>
      <c r="K449" s="15" t="s">
        <v>380</v>
      </c>
      <c r="L449" s="3" t="s">
        <v>1103</v>
      </c>
      <c r="M449" s="3"/>
      <c r="N449" s="3" t="s">
        <v>31</v>
      </c>
      <c r="O449" s="3"/>
      <c r="P449" s="3" t="s">
        <v>11</v>
      </c>
      <c r="Q449" s="3"/>
      <c r="R449" s="3"/>
      <c r="S449" s="3" t="s">
        <v>43</v>
      </c>
      <c r="T449" s="3"/>
      <c r="U449" s="3"/>
      <c r="V449" s="3" t="s">
        <v>50</v>
      </c>
      <c r="W449" s="3" t="s">
        <v>1699</v>
      </c>
      <c r="X449" s="3" t="s">
        <v>53</v>
      </c>
      <c r="Y449" s="3"/>
      <c r="Z449" s="280"/>
    </row>
    <row r="450" spans="3:26" x14ac:dyDescent="0.15">
      <c r="C450" s="285"/>
      <c r="D450" s="283">
        <v>447</v>
      </c>
      <c r="E450" s="3">
        <v>444</v>
      </c>
      <c r="F450" s="3">
        <v>6</v>
      </c>
      <c r="G450" s="3">
        <v>27</v>
      </c>
      <c r="H450" s="3" t="s">
        <v>1696</v>
      </c>
      <c r="I450" s="3" t="s">
        <v>138</v>
      </c>
      <c r="J450" s="3" t="s">
        <v>274</v>
      </c>
      <c r="K450" s="15" t="s">
        <v>376</v>
      </c>
      <c r="L450" s="3" t="s">
        <v>1113</v>
      </c>
      <c r="M450" s="3"/>
      <c r="N450" s="3" t="s">
        <v>27</v>
      </c>
      <c r="O450" s="3" t="s">
        <v>1805</v>
      </c>
      <c r="P450" s="3" t="s">
        <v>13</v>
      </c>
      <c r="Q450" s="3"/>
      <c r="R450" s="3"/>
      <c r="S450" s="3" t="s">
        <v>43</v>
      </c>
      <c r="T450" s="3"/>
      <c r="U450" s="3" t="s">
        <v>514</v>
      </c>
      <c r="V450" s="3" t="s">
        <v>50</v>
      </c>
      <c r="W450" s="3"/>
      <c r="X450" s="3" t="s">
        <v>53</v>
      </c>
      <c r="Y450" s="3"/>
      <c r="Z450" s="280"/>
    </row>
    <row r="451" spans="3:26" x14ac:dyDescent="0.15">
      <c r="C451" s="285"/>
      <c r="D451" s="283">
        <v>448</v>
      </c>
      <c r="E451" s="3">
        <v>438</v>
      </c>
      <c r="F451" s="3">
        <v>6</v>
      </c>
      <c r="G451" s="3">
        <v>27</v>
      </c>
      <c r="H451" s="3" t="s">
        <v>1642</v>
      </c>
      <c r="I451" s="3" t="s">
        <v>140</v>
      </c>
      <c r="J451" s="3" t="s">
        <v>260</v>
      </c>
      <c r="K451" s="15" t="s">
        <v>356</v>
      </c>
      <c r="L451" s="3" t="s">
        <v>1112</v>
      </c>
      <c r="M451" s="3"/>
      <c r="N451" s="3" t="s">
        <v>27</v>
      </c>
      <c r="O451" s="3"/>
      <c r="P451" s="3" t="s">
        <v>13</v>
      </c>
      <c r="Q451" s="3"/>
      <c r="R451" s="3"/>
      <c r="S451" s="3" t="s">
        <v>43</v>
      </c>
      <c r="T451" s="3"/>
      <c r="U451" s="3" t="s">
        <v>308</v>
      </c>
      <c r="V451" s="3" t="s">
        <v>50</v>
      </c>
      <c r="W451" s="3"/>
      <c r="X451" s="3" t="s">
        <v>53</v>
      </c>
      <c r="Y451" s="3"/>
      <c r="Z451" s="280"/>
    </row>
    <row r="452" spans="3:26" x14ac:dyDescent="0.15">
      <c r="C452" s="285"/>
      <c r="D452" s="283">
        <v>449</v>
      </c>
      <c r="E452" s="3">
        <v>441</v>
      </c>
      <c r="F452" s="3">
        <v>6</v>
      </c>
      <c r="G452" s="3">
        <v>27</v>
      </c>
      <c r="H452" s="3" t="s">
        <v>1677</v>
      </c>
      <c r="I452" s="3" t="s">
        <v>140</v>
      </c>
      <c r="J452" s="3" t="s">
        <v>260</v>
      </c>
      <c r="K452" s="15" t="s">
        <v>837</v>
      </c>
      <c r="L452" s="3" t="s">
        <v>1110</v>
      </c>
      <c r="M452" s="3"/>
      <c r="N452" s="3" t="s">
        <v>31</v>
      </c>
      <c r="O452" s="3"/>
      <c r="P452" s="3" t="s">
        <v>12</v>
      </c>
      <c r="Q452" s="3"/>
      <c r="R452" s="3"/>
      <c r="S452" s="3" t="s">
        <v>43</v>
      </c>
      <c r="T452" s="3"/>
      <c r="U452" s="3"/>
      <c r="V452" s="3" t="s">
        <v>16</v>
      </c>
      <c r="W452" s="3" t="s">
        <v>1699</v>
      </c>
      <c r="X452" s="3" t="s">
        <v>53</v>
      </c>
      <c r="Y452" s="3"/>
      <c r="Z452" s="280"/>
    </row>
    <row r="453" spans="3:26" x14ac:dyDescent="0.15">
      <c r="C453" s="285"/>
      <c r="D453" s="283">
        <v>450</v>
      </c>
      <c r="E453" s="3">
        <v>442</v>
      </c>
      <c r="F453" s="3">
        <v>6</v>
      </c>
      <c r="G453" s="3">
        <v>27</v>
      </c>
      <c r="H453" s="3" t="s">
        <v>1804</v>
      </c>
      <c r="I453" s="3" t="s">
        <v>137</v>
      </c>
      <c r="J453" s="3" t="s">
        <v>368</v>
      </c>
      <c r="K453" s="15"/>
      <c r="L453" s="3" t="s">
        <v>991</v>
      </c>
      <c r="M453" s="3"/>
      <c r="N453" s="3" t="s">
        <v>31</v>
      </c>
      <c r="O453" s="3"/>
      <c r="P453" s="3" t="s">
        <v>13</v>
      </c>
      <c r="Q453" s="3"/>
      <c r="R453" s="3"/>
      <c r="S453" s="3" t="s">
        <v>43</v>
      </c>
      <c r="T453" s="3"/>
      <c r="U453" s="3"/>
      <c r="V453" s="3" t="s">
        <v>16</v>
      </c>
      <c r="W453" s="3" t="s">
        <v>1106</v>
      </c>
      <c r="X453" s="3" t="s">
        <v>53</v>
      </c>
      <c r="Y453" s="3"/>
      <c r="Z453" s="280"/>
    </row>
    <row r="454" spans="3:26" x14ac:dyDescent="0.15">
      <c r="C454" s="285"/>
      <c r="D454" s="283">
        <v>451</v>
      </c>
      <c r="E454" s="3">
        <v>447</v>
      </c>
      <c r="F454" s="3">
        <v>6</v>
      </c>
      <c r="G454" s="3">
        <v>27</v>
      </c>
      <c r="H454" s="3" t="s">
        <v>143</v>
      </c>
      <c r="I454" s="3" t="s">
        <v>138</v>
      </c>
      <c r="J454" s="3" t="s">
        <v>274</v>
      </c>
      <c r="K454" s="15" t="s">
        <v>376</v>
      </c>
      <c r="L454" s="3" t="s">
        <v>1117</v>
      </c>
      <c r="M454" s="3"/>
      <c r="N454" s="3" t="s">
        <v>16</v>
      </c>
      <c r="O454" s="3" t="s">
        <v>1118</v>
      </c>
      <c r="P454" s="3" t="s">
        <v>143</v>
      </c>
      <c r="Q454" s="3"/>
      <c r="R454" s="3"/>
      <c r="S454" s="3"/>
      <c r="T454" s="3" t="s">
        <v>46</v>
      </c>
      <c r="U454" s="3"/>
      <c r="V454" s="3" t="s">
        <v>50</v>
      </c>
      <c r="W454" s="3"/>
      <c r="X454" s="3" t="s">
        <v>53</v>
      </c>
      <c r="Y454" s="3"/>
      <c r="Z454" s="280"/>
    </row>
    <row r="455" spans="3:26" x14ac:dyDescent="0.15">
      <c r="C455" s="285"/>
      <c r="D455" s="283">
        <v>452</v>
      </c>
      <c r="E455" s="3">
        <v>443</v>
      </c>
      <c r="F455" s="3">
        <v>6</v>
      </c>
      <c r="G455" s="3">
        <v>28</v>
      </c>
      <c r="H455" s="3" t="s">
        <v>1659</v>
      </c>
      <c r="I455" s="3" t="s">
        <v>137</v>
      </c>
      <c r="J455" s="3" t="s">
        <v>152</v>
      </c>
      <c r="K455" s="15"/>
      <c r="L455" s="3" t="s">
        <v>1111</v>
      </c>
      <c r="M455" s="3"/>
      <c r="N455" s="3" t="s">
        <v>16</v>
      </c>
      <c r="O455" s="3" t="s">
        <v>1021</v>
      </c>
      <c r="P455" s="3" t="s">
        <v>143</v>
      </c>
      <c r="Q455" s="3"/>
      <c r="R455" s="3"/>
      <c r="S455" s="3" t="s">
        <v>44</v>
      </c>
      <c r="T455" s="3"/>
      <c r="U455" s="3"/>
      <c r="V455" s="3" t="s">
        <v>16</v>
      </c>
      <c r="W455" s="3" t="s">
        <v>549</v>
      </c>
      <c r="X455" s="3" t="s">
        <v>53</v>
      </c>
      <c r="Y455" s="3"/>
      <c r="Z455" s="280"/>
    </row>
    <row r="456" spans="3:26" x14ac:dyDescent="0.15">
      <c r="C456" s="285"/>
      <c r="D456" s="283">
        <v>453</v>
      </c>
      <c r="E456" s="3">
        <v>462</v>
      </c>
      <c r="F456" s="3">
        <v>6</v>
      </c>
      <c r="G456" s="3">
        <v>28</v>
      </c>
      <c r="H456" s="3" t="s">
        <v>1649</v>
      </c>
      <c r="I456" s="3" t="s">
        <v>139</v>
      </c>
      <c r="J456" s="3" t="s">
        <v>277</v>
      </c>
      <c r="K456" s="15" t="s">
        <v>125</v>
      </c>
      <c r="L456" s="3" t="s">
        <v>1135</v>
      </c>
      <c r="M456" s="3"/>
      <c r="N456" s="3" t="s">
        <v>31</v>
      </c>
      <c r="O456" s="3"/>
      <c r="P456" s="3" t="s">
        <v>143</v>
      </c>
      <c r="Q456" s="3"/>
      <c r="R456" s="3"/>
      <c r="S456" s="3" t="s">
        <v>43</v>
      </c>
      <c r="T456" s="3"/>
      <c r="U456" s="3"/>
      <c r="V456" s="3" t="s">
        <v>16</v>
      </c>
      <c r="W456" s="3"/>
      <c r="X456" s="3" t="s">
        <v>53</v>
      </c>
      <c r="Y456" s="3"/>
      <c r="Z456" s="280"/>
    </row>
    <row r="457" spans="3:26" x14ac:dyDescent="0.15">
      <c r="C457" s="285"/>
      <c r="D457" s="283">
        <v>454</v>
      </c>
      <c r="E457" s="3">
        <v>445</v>
      </c>
      <c r="F457" s="3">
        <v>6</v>
      </c>
      <c r="G457" s="3">
        <v>28</v>
      </c>
      <c r="H457" s="3" t="s">
        <v>1708</v>
      </c>
      <c r="I457" s="3" t="s">
        <v>136</v>
      </c>
      <c r="J457" s="3" t="s">
        <v>153</v>
      </c>
      <c r="K457" s="15"/>
      <c r="L457" s="3" t="s">
        <v>1114</v>
      </c>
      <c r="M457" s="3"/>
      <c r="N457" s="3" t="s">
        <v>31</v>
      </c>
      <c r="O457" s="3"/>
      <c r="P457" s="3" t="s">
        <v>13</v>
      </c>
      <c r="Q457" s="3"/>
      <c r="R457" s="3"/>
      <c r="S457" s="3" t="s">
        <v>43</v>
      </c>
      <c r="T457" s="3" t="s">
        <v>47</v>
      </c>
      <c r="U457" s="3"/>
      <c r="V457" s="3" t="s">
        <v>50</v>
      </c>
      <c r="W457" s="3" t="s">
        <v>680</v>
      </c>
      <c r="X457" s="3" t="s">
        <v>157</v>
      </c>
      <c r="Y457" s="3"/>
      <c r="Z457" s="280"/>
    </row>
    <row r="458" spans="3:26" x14ac:dyDescent="0.15">
      <c r="C458" s="285"/>
      <c r="D458" s="283">
        <v>455</v>
      </c>
      <c r="E458" s="3">
        <v>448</v>
      </c>
      <c r="F458" s="3">
        <v>6</v>
      </c>
      <c r="G458" s="3">
        <v>28</v>
      </c>
      <c r="H458" s="3" t="s">
        <v>1704</v>
      </c>
      <c r="I458" s="3" t="s">
        <v>140</v>
      </c>
      <c r="J458" s="3" t="s">
        <v>260</v>
      </c>
      <c r="K458" s="15" t="s">
        <v>469</v>
      </c>
      <c r="L458" s="3" t="s">
        <v>1119</v>
      </c>
      <c r="M458" s="3"/>
      <c r="N458" s="3" t="s">
        <v>16</v>
      </c>
      <c r="O458" s="3" t="s">
        <v>1120</v>
      </c>
      <c r="P458" s="3" t="s">
        <v>13</v>
      </c>
      <c r="Q458" s="3"/>
      <c r="R458" s="3"/>
      <c r="S458" s="3" t="s">
        <v>43</v>
      </c>
      <c r="T458" s="3"/>
      <c r="U458" s="3"/>
      <c r="V458" s="3" t="s">
        <v>16</v>
      </c>
      <c r="W458" s="3" t="s">
        <v>625</v>
      </c>
      <c r="X458" s="3" t="s">
        <v>53</v>
      </c>
      <c r="Y458" s="3"/>
      <c r="Z458" s="280"/>
    </row>
    <row r="459" spans="3:26" x14ac:dyDescent="0.15">
      <c r="C459" s="285"/>
      <c r="D459" s="283">
        <v>456</v>
      </c>
      <c r="E459" s="3">
        <v>449</v>
      </c>
      <c r="F459" s="3">
        <v>6</v>
      </c>
      <c r="G459" s="3">
        <v>28</v>
      </c>
      <c r="H459" s="3" t="s">
        <v>1751</v>
      </c>
      <c r="I459" s="3" t="s">
        <v>137</v>
      </c>
      <c r="J459" s="3" t="s">
        <v>368</v>
      </c>
      <c r="K459" s="15"/>
      <c r="L459" s="3" t="s">
        <v>370</v>
      </c>
      <c r="M459" s="3"/>
      <c r="N459" s="3" t="s">
        <v>31</v>
      </c>
      <c r="O459" s="3"/>
      <c r="P459" s="3" t="s">
        <v>13</v>
      </c>
      <c r="Q459" s="3"/>
      <c r="R459" s="3"/>
      <c r="S459" s="3" t="s">
        <v>43</v>
      </c>
      <c r="T459" s="3"/>
      <c r="U459" s="3"/>
      <c r="V459" s="3" t="s">
        <v>50</v>
      </c>
      <c r="W459" s="3" t="s">
        <v>549</v>
      </c>
      <c r="X459" s="3" t="s">
        <v>53</v>
      </c>
      <c r="Y459" s="3"/>
      <c r="Z459" s="280"/>
    </row>
    <row r="460" spans="3:26" x14ac:dyDescent="0.15">
      <c r="C460" s="285"/>
      <c r="D460" s="283">
        <v>457</v>
      </c>
      <c r="E460" s="3">
        <v>452</v>
      </c>
      <c r="F460" s="3">
        <v>6</v>
      </c>
      <c r="G460" s="3">
        <v>28</v>
      </c>
      <c r="H460" s="3" t="s">
        <v>1642</v>
      </c>
      <c r="I460" s="3" t="s">
        <v>140</v>
      </c>
      <c r="J460" s="3" t="s">
        <v>260</v>
      </c>
      <c r="K460" s="15"/>
      <c r="L460" s="3" t="s">
        <v>1124</v>
      </c>
      <c r="M460" s="3"/>
      <c r="N460" s="3" t="s">
        <v>16</v>
      </c>
      <c r="O460" s="3" t="s">
        <v>1125</v>
      </c>
      <c r="P460" s="3" t="s">
        <v>12</v>
      </c>
      <c r="Q460" s="3"/>
      <c r="R460" s="3"/>
      <c r="S460" s="3" t="s">
        <v>43</v>
      </c>
      <c r="T460" s="3"/>
      <c r="U460" s="3" t="s">
        <v>1004</v>
      </c>
      <c r="V460" s="3" t="s">
        <v>50</v>
      </c>
      <c r="W460" s="3"/>
      <c r="X460" s="3" t="s">
        <v>53</v>
      </c>
      <c r="Y460" s="3"/>
      <c r="Z460" s="280"/>
    </row>
    <row r="461" spans="3:26" x14ac:dyDescent="0.15">
      <c r="C461" s="285"/>
      <c r="D461" s="283">
        <v>458</v>
      </c>
      <c r="E461" s="3">
        <v>469</v>
      </c>
      <c r="F461" s="3">
        <v>6</v>
      </c>
      <c r="G461" s="3">
        <v>29</v>
      </c>
      <c r="H461" s="3" t="s">
        <v>1689</v>
      </c>
      <c r="I461" s="3" t="s">
        <v>137</v>
      </c>
      <c r="J461" s="3" t="s">
        <v>368</v>
      </c>
      <c r="K461" s="15"/>
      <c r="L461" s="3" t="s">
        <v>1145</v>
      </c>
      <c r="M461" s="3"/>
      <c r="N461" s="3" t="s">
        <v>16</v>
      </c>
      <c r="O461" s="3" t="s">
        <v>1146</v>
      </c>
      <c r="P461" s="3" t="s">
        <v>143</v>
      </c>
      <c r="Q461" s="3"/>
      <c r="R461" s="3"/>
      <c r="S461" s="3" t="s">
        <v>43</v>
      </c>
      <c r="T461" s="3"/>
      <c r="U461" s="3"/>
      <c r="V461" s="3" t="s">
        <v>50</v>
      </c>
      <c r="W461" s="3"/>
      <c r="X461" s="3" t="s">
        <v>53</v>
      </c>
      <c r="Y461" s="3"/>
      <c r="Z461" s="280"/>
    </row>
    <row r="462" spans="3:26" x14ac:dyDescent="0.15">
      <c r="C462" s="285"/>
      <c r="D462" s="283">
        <v>459</v>
      </c>
      <c r="E462" s="3">
        <v>451</v>
      </c>
      <c r="F462" s="3">
        <v>6</v>
      </c>
      <c r="G462" s="3">
        <v>29</v>
      </c>
      <c r="H462" s="3" t="s">
        <v>1695</v>
      </c>
      <c r="I462" s="3" t="s">
        <v>136</v>
      </c>
      <c r="J462" s="3" t="s">
        <v>150</v>
      </c>
      <c r="K462" s="15"/>
      <c r="L462" s="3" t="s">
        <v>1123</v>
      </c>
      <c r="M462" s="3"/>
      <c r="N462" s="3" t="s">
        <v>31</v>
      </c>
      <c r="O462" s="3"/>
      <c r="P462" s="3" t="s">
        <v>13</v>
      </c>
      <c r="Q462" s="3"/>
      <c r="R462" s="3"/>
      <c r="S462" s="3" t="s">
        <v>43</v>
      </c>
      <c r="T462" s="3"/>
      <c r="U462" s="3" t="s">
        <v>514</v>
      </c>
      <c r="V462" s="3" t="s">
        <v>50</v>
      </c>
      <c r="W462" s="3" t="s">
        <v>549</v>
      </c>
      <c r="X462" s="3" t="s">
        <v>53</v>
      </c>
      <c r="Y462" s="3"/>
      <c r="Z462" s="280"/>
    </row>
    <row r="463" spans="3:26" x14ac:dyDescent="0.15">
      <c r="C463" s="285"/>
      <c r="D463" s="283">
        <v>460</v>
      </c>
      <c r="E463" s="3">
        <v>453</v>
      </c>
      <c r="F463" s="3">
        <v>6</v>
      </c>
      <c r="G463" s="3">
        <v>29</v>
      </c>
      <c r="H463" s="3" t="s">
        <v>1641</v>
      </c>
      <c r="I463" s="3" t="s">
        <v>136</v>
      </c>
      <c r="J463" s="3" t="s">
        <v>150</v>
      </c>
      <c r="K463" s="15"/>
      <c r="L463" s="3" t="s">
        <v>1126</v>
      </c>
      <c r="M463" s="3"/>
      <c r="N463" s="3" t="s">
        <v>144</v>
      </c>
      <c r="O463" s="3"/>
      <c r="P463" s="3" t="s">
        <v>143</v>
      </c>
      <c r="Q463" s="3"/>
      <c r="R463" s="3"/>
      <c r="S463" s="3" t="s">
        <v>43</v>
      </c>
      <c r="T463" s="3"/>
      <c r="U463" s="3" t="s">
        <v>308</v>
      </c>
      <c r="V463" s="3" t="s">
        <v>50</v>
      </c>
      <c r="W463" s="3" t="s">
        <v>549</v>
      </c>
      <c r="X463" s="3" t="s">
        <v>53</v>
      </c>
      <c r="Y463" s="3"/>
      <c r="Z463" s="280"/>
    </row>
    <row r="464" spans="3:26" x14ac:dyDescent="0.15">
      <c r="C464" s="285"/>
      <c r="D464" s="283">
        <v>461</v>
      </c>
      <c r="E464" s="3">
        <v>454</v>
      </c>
      <c r="F464" s="3">
        <v>6</v>
      </c>
      <c r="G464" s="3">
        <v>29</v>
      </c>
      <c r="H464" s="3" t="s">
        <v>1647</v>
      </c>
      <c r="I464" s="3" t="s">
        <v>136</v>
      </c>
      <c r="J464" s="3" t="s">
        <v>150</v>
      </c>
      <c r="K464" s="15"/>
      <c r="L464" s="3" t="s">
        <v>1126</v>
      </c>
      <c r="M464" s="3"/>
      <c r="N464" s="3" t="s">
        <v>144</v>
      </c>
      <c r="O464" s="3"/>
      <c r="P464" s="3" t="s">
        <v>13</v>
      </c>
      <c r="Q464" s="3"/>
      <c r="R464" s="3"/>
      <c r="S464" s="3" t="s">
        <v>43</v>
      </c>
      <c r="T464" s="3"/>
      <c r="U464" s="3" t="s">
        <v>1004</v>
      </c>
      <c r="V464" s="3" t="s">
        <v>50</v>
      </c>
      <c r="W464" s="3" t="s">
        <v>549</v>
      </c>
      <c r="X464" s="3" t="s">
        <v>53</v>
      </c>
      <c r="Y464" s="3"/>
      <c r="Z464" s="280"/>
    </row>
    <row r="465" spans="3:26" x14ac:dyDescent="0.15">
      <c r="C465" s="285"/>
      <c r="D465" s="283">
        <v>462</v>
      </c>
      <c r="E465" s="3">
        <v>455</v>
      </c>
      <c r="F465" s="3">
        <v>6</v>
      </c>
      <c r="G465" s="3">
        <v>29</v>
      </c>
      <c r="H465" s="3" t="s">
        <v>1769</v>
      </c>
      <c r="I465" s="3" t="s">
        <v>140</v>
      </c>
      <c r="J465" s="3" t="s">
        <v>260</v>
      </c>
      <c r="K465" s="15" t="s">
        <v>378</v>
      </c>
      <c r="L465" s="3" t="s">
        <v>893</v>
      </c>
      <c r="M465" s="3"/>
      <c r="N465" s="3" t="s">
        <v>144</v>
      </c>
      <c r="O465" s="3" t="s">
        <v>1127</v>
      </c>
      <c r="P465" s="3" t="s">
        <v>13</v>
      </c>
      <c r="Q465" s="3"/>
      <c r="R465" s="3"/>
      <c r="S465" s="3" t="s">
        <v>43</v>
      </c>
      <c r="T465" s="3"/>
      <c r="U465" s="3"/>
      <c r="V465" s="3" t="s">
        <v>16</v>
      </c>
      <c r="W465" s="3" t="s">
        <v>549</v>
      </c>
      <c r="X465" s="3" t="s">
        <v>53</v>
      </c>
      <c r="Y465" s="3"/>
      <c r="Z465" s="280"/>
    </row>
    <row r="466" spans="3:26" x14ac:dyDescent="0.15">
      <c r="C466" s="285"/>
      <c r="D466" s="283">
        <v>463</v>
      </c>
      <c r="E466" s="3">
        <v>459</v>
      </c>
      <c r="F466" s="3">
        <v>6</v>
      </c>
      <c r="G466" s="3">
        <v>29</v>
      </c>
      <c r="H466" s="3" t="s">
        <v>1769</v>
      </c>
      <c r="I466" s="3" t="s">
        <v>138</v>
      </c>
      <c r="J466" s="3" t="s">
        <v>265</v>
      </c>
      <c r="K466" s="15"/>
      <c r="L466" s="3" t="s">
        <v>1132</v>
      </c>
      <c r="M466" s="3"/>
      <c r="N466" s="3" t="s">
        <v>31</v>
      </c>
      <c r="O466" s="3"/>
      <c r="P466" s="3" t="s">
        <v>143</v>
      </c>
      <c r="Q466" s="3"/>
      <c r="R466" s="3"/>
      <c r="S466" s="3" t="s">
        <v>43</v>
      </c>
      <c r="T466" s="3"/>
      <c r="U466" s="3"/>
      <c r="V466" s="3" t="s">
        <v>51</v>
      </c>
      <c r="W466" s="3"/>
      <c r="X466" s="3" t="s">
        <v>53</v>
      </c>
      <c r="Y466" s="3"/>
      <c r="Z466" s="280"/>
    </row>
    <row r="467" spans="3:26" x14ac:dyDescent="0.15">
      <c r="C467" s="285"/>
      <c r="D467" s="283">
        <v>464</v>
      </c>
      <c r="E467" s="3">
        <v>473</v>
      </c>
      <c r="F467" s="3">
        <v>6</v>
      </c>
      <c r="G467" s="3">
        <v>29</v>
      </c>
      <c r="H467" s="3" t="s">
        <v>1669</v>
      </c>
      <c r="I467" s="3" t="s">
        <v>137</v>
      </c>
      <c r="J467" s="3" t="s">
        <v>164</v>
      </c>
      <c r="K467" s="15"/>
      <c r="L467" s="3" t="s">
        <v>1809</v>
      </c>
      <c r="M467" s="3"/>
      <c r="N467" s="3" t="s">
        <v>144</v>
      </c>
      <c r="O467" s="3" t="s">
        <v>1151</v>
      </c>
      <c r="P467" s="3" t="s">
        <v>143</v>
      </c>
      <c r="Q467" s="3"/>
      <c r="R467" s="3"/>
      <c r="S467" s="3" t="s">
        <v>43</v>
      </c>
      <c r="T467" s="3"/>
      <c r="U467" s="3"/>
      <c r="V467" s="3" t="s">
        <v>50</v>
      </c>
      <c r="W467" s="3" t="s">
        <v>1152</v>
      </c>
      <c r="X467" s="3" t="s">
        <v>53</v>
      </c>
      <c r="Y467" s="3"/>
      <c r="Z467" s="280"/>
    </row>
    <row r="468" spans="3:26" x14ac:dyDescent="0.15">
      <c r="C468" s="285"/>
      <c r="D468" s="283">
        <v>465</v>
      </c>
      <c r="E468" s="3">
        <v>456</v>
      </c>
      <c r="F468" s="3">
        <v>6</v>
      </c>
      <c r="G468" s="3">
        <v>29</v>
      </c>
      <c r="H468" s="3" t="s">
        <v>1679</v>
      </c>
      <c r="I468" s="3" t="s">
        <v>138</v>
      </c>
      <c r="J468" s="3" t="s">
        <v>274</v>
      </c>
      <c r="K468" s="15" t="s">
        <v>275</v>
      </c>
      <c r="L468" s="3" t="s">
        <v>1128</v>
      </c>
      <c r="M468" s="3"/>
      <c r="N468" s="3" t="s">
        <v>27</v>
      </c>
      <c r="O468" s="3"/>
      <c r="P468" s="3" t="s">
        <v>143</v>
      </c>
      <c r="Q468" s="3"/>
      <c r="R468" s="3"/>
      <c r="S468" s="3" t="s">
        <v>43</v>
      </c>
      <c r="T468" s="3"/>
      <c r="U468" s="3"/>
      <c r="V468" s="3" t="s">
        <v>50</v>
      </c>
      <c r="W468" s="3" t="s">
        <v>738</v>
      </c>
      <c r="X468" s="3" t="s">
        <v>53</v>
      </c>
      <c r="Y468" s="3"/>
      <c r="Z468" s="280"/>
    </row>
    <row r="469" spans="3:26" x14ac:dyDescent="0.15">
      <c r="C469" s="285"/>
      <c r="D469" s="283">
        <v>466</v>
      </c>
      <c r="E469" s="3">
        <v>457</v>
      </c>
      <c r="F469" s="3">
        <v>6</v>
      </c>
      <c r="G469" s="3">
        <v>29</v>
      </c>
      <c r="H469" s="3" t="s">
        <v>1701</v>
      </c>
      <c r="I469" s="3" t="s">
        <v>136</v>
      </c>
      <c r="J469" s="3" t="s">
        <v>153</v>
      </c>
      <c r="K469" s="15"/>
      <c r="L469" s="3" t="s">
        <v>1129</v>
      </c>
      <c r="M469" s="3"/>
      <c r="N469" s="3" t="s">
        <v>31</v>
      </c>
      <c r="O469" s="3" t="s">
        <v>514</v>
      </c>
      <c r="P469" s="3" t="s">
        <v>143</v>
      </c>
      <c r="Q469" s="3"/>
      <c r="R469" s="3"/>
      <c r="S469" s="3" t="s">
        <v>43</v>
      </c>
      <c r="T469" s="3"/>
      <c r="U469" s="3" t="s">
        <v>514</v>
      </c>
      <c r="V469" s="3" t="s">
        <v>16</v>
      </c>
      <c r="W469" s="3" t="s">
        <v>1130</v>
      </c>
      <c r="X469" s="3" t="s">
        <v>53</v>
      </c>
      <c r="Y469" s="3"/>
      <c r="Z469" s="280"/>
    </row>
    <row r="470" spans="3:26" x14ac:dyDescent="0.15">
      <c r="C470" s="285"/>
      <c r="D470" s="283">
        <v>467</v>
      </c>
      <c r="E470" s="3">
        <v>458</v>
      </c>
      <c r="F470" s="3">
        <v>6</v>
      </c>
      <c r="G470" s="3">
        <v>29</v>
      </c>
      <c r="H470" s="3" t="s">
        <v>1701</v>
      </c>
      <c r="I470" s="3" t="s">
        <v>136</v>
      </c>
      <c r="J470" s="3" t="s">
        <v>150</v>
      </c>
      <c r="K470" s="15"/>
      <c r="L470" s="3" t="s">
        <v>1131</v>
      </c>
      <c r="M470" s="3"/>
      <c r="N470" s="3" t="s">
        <v>31</v>
      </c>
      <c r="O470" s="3"/>
      <c r="P470" s="3" t="s">
        <v>143</v>
      </c>
      <c r="Q470" s="3"/>
      <c r="R470" s="3"/>
      <c r="S470" s="3" t="s">
        <v>43</v>
      </c>
      <c r="T470" s="3"/>
      <c r="U470" s="3" t="s">
        <v>308</v>
      </c>
      <c r="V470" s="3" t="s">
        <v>50</v>
      </c>
      <c r="W470" s="3" t="s">
        <v>549</v>
      </c>
      <c r="X470" s="3" t="s">
        <v>53</v>
      </c>
      <c r="Y470" s="3"/>
      <c r="Z470" s="280"/>
    </row>
    <row r="471" spans="3:26" x14ac:dyDescent="0.15">
      <c r="C471" s="285"/>
      <c r="D471" s="283">
        <v>468</v>
      </c>
      <c r="E471" s="3">
        <v>450</v>
      </c>
      <c r="F471" s="3">
        <v>6</v>
      </c>
      <c r="G471" s="3">
        <v>29</v>
      </c>
      <c r="H471" s="3" t="s">
        <v>256</v>
      </c>
      <c r="I471" s="3" t="s">
        <v>136</v>
      </c>
      <c r="J471" s="3" t="s">
        <v>1121</v>
      </c>
      <c r="K471" s="15"/>
      <c r="L471" s="3" t="s">
        <v>1122</v>
      </c>
      <c r="M471" s="3"/>
      <c r="N471" s="3" t="s">
        <v>30</v>
      </c>
      <c r="O471" s="3"/>
      <c r="P471" s="3" t="s">
        <v>13</v>
      </c>
      <c r="Q471" s="3"/>
      <c r="R471" s="3"/>
      <c r="S471" s="3" t="s">
        <v>43</v>
      </c>
      <c r="T471" s="3"/>
      <c r="U471" s="3"/>
      <c r="V471" s="3" t="s">
        <v>50</v>
      </c>
      <c r="W471" s="3"/>
      <c r="X471" s="3" t="s">
        <v>158</v>
      </c>
      <c r="Y471" s="3"/>
      <c r="Z471" s="280"/>
    </row>
    <row r="472" spans="3:26" x14ac:dyDescent="0.15">
      <c r="C472" s="285"/>
      <c r="D472" s="283">
        <v>469</v>
      </c>
      <c r="E472" s="3">
        <v>460</v>
      </c>
      <c r="F472" s="3">
        <v>6</v>
      </c>
      <c r="G472" s="3">
        <v>30</v>
      </c>
      <c r="H472" s="3" t="s">
        <v>1674</v>
      </c>
      <c r="I472" s="3" t="s">
        <v>140</v>
      </c>
      <c r="J472" s="3" t="s">
        <v>260</v>
      </c>
      <c r="K472" s="15" t="s">
        <v>471</v>
      </c>
      <c r="L472" s="3" t="s">
        <v>1058</v>
      </c>
      <c r="M472" s="3"/>
      <c r="N472" s="3" t="s">
        <v>27</v>
      </c>
      <c r="O472" s="3"/>
      <c r="P472" s="3" t="s">
        <v>13</v>
      </c>
      <c r="Q472" s="3"/>
      <c r="R472" s="3"/>
      <c r="S472" s="3" t="s">
        <v>43</v>
      </c>
      <c r="T472" s="3"/>
      <c r="U472" s="3" t="s">
        <v>308</v>
      </c>
      <c r="V472" s="3" t="s">
        <v>50</v>
      </c>
      <c r="W472" s="3"/>
      <c r="X472" s="3" t="s">
        <v>53</v>
      </c>
      <c r="Y472" s="3"/>
      <c r="Z472" s="280"/>
    </row>
    <row r="473" spans="3:26" x14ac:dyDescent="0.15">
      <c r="C473" s="285"/>
      <c r="D473" s="283">
        <v>470</v>
      </c>
      <c r="E473" s="3">
        <v>463</v>
      </c>
      <c r="F473" s="3">
        <v>6</v>
      </c>
      <c r="G473" s="3">
        <v>30</v>
      </c>
      <c r="H473" s="3" t="s">
        <v>1770</v>
      </c>
      <c r="I473" s="3" t="s">
        <v>137</v>
      </c>
      <c r="J473" s="3" t="s">
        <v>368</v>
      </c>
      <c r="K473" s="15"/>
      <c r="L473" s="3" t="s">
        <v>586</v>
      </c>
      <c r="M473" s="3"/>
      <c r="N473" s="3" t="s">
        <v>31</v>
      </c>
      <c r="O473" s="3"/>
      <c r="P473" s="3" t="s">
        <v>13</v>
      </c>
      <c r="Q473" s="3"/>
      <c r="R473" s="3"/>
      <c r="S473" s="3" t="s">
        <v>43</v>
      </c>
      <c r="T473" s="3"/>
      <c r="U473" s="3" t="s">
        <v>514</v>
      </c>
      <c r="V473" s="3" t="s">
        <v>50</v>
      </c>
      <c r="W473" s="3"/>
      <c r="X473" s="3" t="s">
        <v>53</v>
      </c>
      <c r="Y473" s="3"/>
      <c r="Z473" s="280"/>
    </row>
    <row r="474" spans="3:26" x14ac:dyDescent="0.15">
      <c r="C474" s="285"/>
      <c r="D474" s="283">
        <v>471</v>
      </c>
      <c r="E474" s="3">
        <v>464</v>
      </c>
      <c r="F474" s="3">
        <v>6</v>
      </c>
      <c r="G474" s="3">
        <v>30</v>
      </c>
      <c r="H474" s="3" t="s">
        <v>1643</v>
      </c>
      <c r="I474" s="3" t="s">
        <v>140</v>
      </c>
      <c r="J474" s="3" t="s">
        <v>260</v>
      </c>
      <c r="K474" s="15" t="s">
        <v>378</v>
      </c>
      <c r="L474" s="3" t="s">
        <v>1136</v>
      </c>
      <c r="M474" s="3"/>
      <c r="N474" s="3" t="s">
        <v>31</v>
      </c>
      <c r="O474" s="3" t="s">
        <v>1137</v>
      </c>
      <c r="P474" s="3" t="s">
        <v>13</v>
      </c>
      <c r="Q474" s="3"/>
      <c r="R474" s="3"/>
      <c r="S474" s="3" t="s">
        <v>43</v>
      </c>
      <c r="T474" s="3"/>
      <c r="U474" s="3"/>
      <c r="V474" s="3" t="s">
        <v>50</v>
      </c>
      <c r="W474" s="3"/>
      <c r="X474" s="3" t="s">
        <v>53</v>
      </c>
      <c r="Y474" s="3"/>
      <c r="Z474" s="280"/>
    </row>
    <row r="475" spans="3:26" x14ac:dyDescent="0.15">
      <c r="C475" s="285"/>
      <c r="D475" s="283">
        <v>472</v>
      </c>
      <c r="E475" s="3">
        <v>470</v>
      </c>
      <c r="F475" s="3">
        <v>7</v>
      </c>
      <c r="G475" s="3">
        <v>1</v>
      </c>
      <c r="H475" s="3" t="s">
        <v>1640</v>
      </c>
      <c r="I475" s="3" t="s">
        <v>139</v>
      </c>
      <c r="J475" s="3" t="s">
        <v>277</v>
      </c>
      <c r="K475" s="15"/>
      <c r="L475" s="3" t="s">
        <v>1147</v>
      </c>
      <c r="M475" s="3"/>
      <c r="N475" s="3"/>
      <c r="O475" s="3"/>
      <c r="P475" s="3" t="s">
        <v>13</v>
      </c>
      <c r="Q475" s="3"/>
      <c r="R475" s="3"/>
      <c r="S475" s="3" t="s">
        <v>43</v>
      </c>
      <c r="T475" s="3"/>
      <c r="U475" s="3"/>
      <c r="V475" s="3" t="s">
        <v>50</v>
      </c>
      <c r="W475" s="3"/>
      <c r="X475" s="3" t="s">
        <v>53</v>
      </c>
      <c r="Y475" s="3"/>
      <c r="Z475" s="280"/>
    </row>
    <row r="476" spans="3:26" x14ac:dyDescent="0.15">
      <c r="C476" s="285"/>
      <c r="D476" s="283">
        <v>473</v>
      </c>
      <c r="E476" s="3">
        <v>486</v>
      </c>
      <c r="F476" s="3">
        <v>7</v>
      </c>
      <c r="G476" s="3">
        <v>1</v>
      </c>
      <c r="H476" s="3" t="s">
        <v>1647</v>
      </c>
      <c r="I476" s="3" t="s">
        <v>137</v>
      </c>
      <c r="J476" s="3" t="s">
        <v>463</v>
      </c>
      <c r="K476" s="15"/>
      <c r="L476" s="3" t="s">
        <v>1172</v>
      </c>
      <c r="M476" s="3"/>
      <c r="N476" s="3" t="s">
        <v>31</v>
      </c>
      <c r="O476" s="3" t="s">
        <v>1173</v>
      </c>
      <c r="P476" s="3" t="s">
        <v>143</v>
      </c>
      <c r="Q476" s="3"/>
      <c r="R476" s="3" t="s">
        <v>596</v>
      </c>
      <c r="S476" s="3" t="s">
        <v>43</v>
      </c>
      <c r="T476" s="3"/>
      <c r="U476" s="3" t="s">
        <v>514</v>
      </c>
      <c r="V476" s="3" t="s">
        <v>50</v>
      </c>
      <c r="W476" s="3"/>
      <c r="X476" s="3" t="s">
        <v>53</v>
      </c>
      <c r="Y476" s="3"/>
      <c r="Z476" s="280"/>
    </row>
    <row r="477" spans="3:26" x14ac:dyDescent="0.15">
      <c r="C477" s="285"/>
      <c r="D477" s="283">
        <v>474</v>
      </c>
      <c r="E477" s="3">
        <v>471</v>
      </c>
      <c r="F477" s="3">
        <v>7</v>
      </c>
      <c r="G477" s="3">
        <v>1</v>
      </c>
      <c r="H477" s="3" t="s">
        <v>1631</v>
      </c>
      <c r="I477" s="3" t="s">
        <v>138</v>
      </c>
      <c r="J477" s="3" t="s">
        <v>274</v>
      </c>
      <c r="K477" s="15"/>
      <c r="L477" s="3" t="s">
        <v>1148</v>
      </c>
      <c r="M477" s="3"/>
      <c r="N477" s="3" t="s">
        <v>31</v>
      </c>
      <c r="O477" s="3"/>
      <c r="P477" s="3"/>
      <c r="Q477" s="3" t="s">
        <v>34</v>
      </c>
      <c r="R477" s="3" t="s">
        <v>887</v>
      </c>
      <c r="S477" s="3" t="s">
        <v>43</v>
      </c>
      <c r="T477" s="3"/>
      <c r="U477" s="3"/>
      <c r="V477" s="3" t="s">
        <v>16</v>
      </c>
      <c r="W477" s="3" t="s">
        <v>1699</v>
      </c>
      <c r="X477" s="3" t="s">
        <v>53</v>
      </c>
      <c r="Y477" s="3"/>
      <c r="Z477" s="280"/>
    </row>
    <row r="478" spans="3:26" x14ac:dyDescent="0.15">
      <c r="C478" s="285"/>
      <c r="D478" s="283">
        <v>475</v>
      </c>
      <c r="E478" s="3">
        <v>482</v>
      </c>
      <c r="F478" s="3">
        <v>7</v>
      </c>
      <c r="G478" s="3">
        <v>1</v>
      </c>
      <c r="H478" s="3" t="s">
        <v>1740</v>
      </c>
      <c r="I478" s="3" t="s">
        <v>137</v>
      </c>
      <c r="J478" s="3" t="s">
        <v>152</v>
      </c>
      <c r="K478" s="15"/>
      <c r="L478" s="3" t="s">
        <v>1165</v>
      </c>
      <c r="M478" s="3"/>
      <c r="N478" s="3" t="s">
        <v>144</v>
      </c>
      <c r="O478" s="3"/>
      <c r="P478" s="3" t="s">
        <v>143</v>
      </c>
      <c r="Q478" s="3"/>
      <c r="R478" s="3"/>
      <c r="S478" s="3" t="s">
        <v>45</v>
      </c>
      <c r="T478" s="3"/>
      <c r="U478" s="3"/>
      <c r="V478" s="3" t="s">
        <v>16</v>
      </c>
      <c r="W478" s="3" t="s">
        <v>549</v>
      </c>
      <c r="X478" s="3" t="s">
        <v>53</v>
      </c>
      <c r="Y478" s="3"/>
      <c r="Z478" s="280"/>
    </row>
    <row r="479" spans="3:26" x14ac:dyDescent="0.15">
      <c r="C479" s="285"/>
      <c r="D479" s="283">
        <v>476</v>
      </c>
      <c r="E479" s="3">
        <v>472</v>
      </c>
      <c r="F479" s="3">
        <v>7</v>
      </c>
      <c r="G479" s="3">
        <v>1</v>
      </c>
      <c r="H479" s="3" t="s">
        <v>1692</v>
      </c>
      <c r="I479" s="3" t="s">
        <v>136</v>
      </c>
      <c r="J479" s="3" t="s">
        <v>1149</v>
      </c>
      <c r="K479" s="15"/>
      <c r="L479" s="3" t="s">
        <v>1150</v>
      </c>
      <c r="M479" s="3"/>
      <c r="N479" s="3" t="s">
        <v>31</v>
      </c>
      <c r="O479" s="3" t="s">
        <v>270</v>
      </c>
      <c r="P479" s="3" t="s">
        <v>12</v>
      </c>
      <c r="Q479" s="3"/>
      <c r="R479" s="3"/>
      <c r="S479" s="3" t="s">
        <v>43</v>
      </c>
      <c r="T479" s="3"/>
      <c r="U479" s="3" t="s">
        <v>514</v>
      </c>
      <c r="V479" s="3" t="s">
        <v>52</v>
      </c>
      <c r="W479" s="3"/>
      <c r="X479" s="3" t="s">
        <v>157</v>
      </c>
      <c r="Y479" s="3"/>
      <c r="Z479" s="280"/>
    </row>
    <row r="480" spans="3:26" x14ac:dyDescent="0.15">
      <c r="C480" s="285"/>
      <c r="D480" s="283">
        <v>477</v>
      </c>
      <c r="E480" s="3">
        <v>474</v>
      </c>
      <c r="F480" s="3">
        <v>7</v>
      </c>
      <c r="G480" s="3">
        <v>1</v>
      </c>
      <c r="H480" s="3" t="s">
        <v>1704</v>
      </c>
      <c r="I480" s="3" t="s">
        <v>140</v>
      </c>
      <c r="J480" s="3" t="s">
        <v>260</v>
      </c>
      <c r="K480" s="15" t="s">
        <v>378</v>
      </c>
      <c r="L480" s="3" t="s">
        <v>1153</v>
      </c>
      <c r="M480" s="3"/>
      <c r="N480" s="3" t="s">
        <v>24</v>
      </c>
      <c r="O480" s="3"/>
      <c r="P480" s="3" t="s">
        <v>13</v>
      </c>
      <c r="Q480" s="3"/>
      <c r="R480" s="3"/>
      <c r="S480" s="3" t="s">
        <v>44</v>
      </c>
      <c r="T480" s="3"/>
      <c r="U480" s="3"/>
      <c r="V480" s="3" t="s">
        <v>16</v>
      </c>
      <c r="W480" s="3" t="s">
        <v>310</v>
      </c>
      <c r="X480" s="3" t="s">
        <v>53</v>
      </c>
      <c r="Y480" s="3"/>
      <c r="Z480" s="280"/>
    </row>
    <row r="481" spans="3:26" x14ac:dyDescent="0.15">
      <c r="C481" s="285"/>
      <c r="D481" s="283">
        <v>478</v>
      </c>
      <c r="E481" s="3">
        <v>477</v>
      </c>
      <c r="F481" s="3">
        <v>7</v>
      </c>
      <c r="G481" s="3">
        <v>1</v>
      </c>
      <c r="H481" s="3" t="s">
        <v>1696</v>
      </c>
      <c r="I481" s="3" t="s">
        <v>136</v>
      </c>
      <c r="J481" s="3" t="s">
        <v>248</v>
      </c>
      <c r="K481" s="15"/>
      <c r="L481" s="3" t="s">
        <v>1156</v>
      </c>
      <c r="M481" s="3"/>
      <c r="N481" s="3" t="s">
        <v>31</v>
      </c>
      <c r="O481" s="3"/>
      <c r="P481" s="3" t="s">
        <v>11</v>
      </c>
      <c r="Q481" s="3"/>
      <c r="R481" s="3"/>
      <c r="S481" s="3" t="s">
        <v>43</v>
      </c>
      <c r="T481" s="3"/>
      <c r="U481" s="3" t="s">
        <v>308</v>
      </c>
      <c r="V481" s="3" t="s">
        <v>50</v>
      </c>
      <c r="W481" s="3" t="s">
        <v>1157</v>
      </c>
      <c r="X481" s="3" t="s">
        <v>53</v>
      </c>
      <c r="Y481" s="3"/>
      <c r="Z481" s="280"/>
    </row>
    <row r="482" spans="3:26" x14ac:dyDescent="0.15">
      <c r="C482" s="285"/>
      <c r="D482" s="283">
        <v>479</v>
      </c>
      <c r="E482" s="3">
        <v>536</v>
      </c>
      <c r="F482" s="3">
        <v>7</v>
      </c>
      <c r="G482" s="3">
        <v>1</v>
      </c>
      <c r="H482" s="3" t="s">
        <v>1724</v>
      </c>
      <c r="I482" s="3" t="s">
        <v>137</v>
      </c>
      <c r="J482" s="3" t="s">
        <v>368</v>
      </c>
      <c r="K482" s="15"/>
      <c r="L482" s="3" t="s">
        <v>1258</v>
      </c>
      <c r="M482" s="3"/>
      <c r="N482" s="3" t="s">
        <v>144</v>
      </c>
      <c r="O482" s="3" t="s">
        <v>1259</v>
      </c>
      <c r="P482" s="3" t="s">
        <v>143</v>
      </c>
      <c r="Q482" s="3"/>
      <c r="R482" s="3"/>
      <c r="S482" s="3" t="s">
        <v>43</v>
      </c>
      <c r="T482" s="3"/>
      <c r="U482" s="3"/>
      <c r="V482" s="3" t="s">
        <v>52</v>
      </c>
      <c r="W482" s="3"/>
      <c r="X482" s="3" t="s">
        <v>53</v>
      </c>
      <c r="Y482" s="3"/>
      <c r="Z482" s="280"/>
    </row>
    <row r="483" spans="3:26" x14ac:dyDescent="0.15">
      <c r="C483" s="285"/>
      <c r="D483" s="283">
        <v>480</v>
      </c>
      <c r="E483" s="3">
        <v>528</v>
      </c>
      <c r="F483" s="3">
        <v>7</v>
      </c>
      <c r="G483" s="3">
        <v>1</v>
      </c>
      <c r="H483" s="3" t="s">
        <v>1769</v>
      </c>
      <c r="I483" s="3" t="s">
        <v>140</v>
      </c>
      <c r="J483" s="3" t="s">
        <v>260</v>
      </c>
      <c r="K483" s="15" t="s">
        <v>612</v>
      </c>
      <c r="L483" s="3" t="s">
        <v>1245</v>
      </c>
      <c r="M483" s="3"/>
      <c r="N483" s="3" t="s">
        <v>23</v>
      </c>
      <c r="O483" s="3"/>
      <c r="P483" s="3" t="s">
        <v>13</v>
      </c>
      <c r="Q483" s="3"/>
      <c r="R483" s="3"/>
      <c r="S483" s="3" t="s">
        <v>16</v>
      </c>
      <c r="T483" s="3"/>
      <c r="U483" s="3" t="s">
        <v>1246</v>
      </c>
      <c r="V483" s="3" t="s">
        <v>50</v>
      </c>
      <c r="W483" s="3"/>
      <c r="X483" s="3" t="s">
        <v>53</v>
      </c>
      <c r="Y483" s="3"/>
      <c r="Z483" s="280"/>
    </row>
    <row r="484" spans="3:26" x14ac:dyDescent="0.15">
      <c r="C484" s="285"/>
      <c r="D484" s="283">
        <v>481</v>
      </c>
      <c r="E484" s="3">
        <v>487</v>
      </c>
      <c r="F484" s="3">
        <v>7</v>
      </c>
      <c r="G484" s="3">
        <v>2</v>
      </c>
      <c r="H484" s="3" t="s">
        <v>1689</v>
      </c>
      <c r="I484" s="3" t="s">
        <v>138</v>
      </c>
      <c r="J484" s="3" t="s">
        <v>265</v>
      </c>
      <c r="K484" s="15"/>
      <c r="L484" s="3" t="s">
        <v>976</v>
      </c>
      <c r="M484" s="3"/>
      <c r="N484" s="3" t="s">
        <v>16</v>
      </c>
      <c r="O484" s="3" t="s">
        <v>1174</v>
      </c>
      <c r="P484" s="3" t="s">
        <v>143</v>
      </c>
      <c r="Q484" s="3"/>
      <c r="R484" s="3"/>
      <c r="S484" s="3"/>
      <c r="T484" s="3" t="s">
        <v>49</v>
      </c>
      <c r="U484" s="3" t="s">
        <v>1812</v>
      </c>
      <c r="V484" s="3" t="s">
        <v>52</v>
      </c>
      <c r="W484" s="3" t="s">
        <v>1175</v>
      </c>
      <c r="X484" s="3" t="s">
        <v>158</v>
      </c>
      <c r="Y484" s="3"/>
      <c r="Z484" s="280"/>
    </row>
    <row r="485" spans="3:26" x14ac:dyDescent="0.15">
      <c r="C485" s="285"/>
      <c r="D485" s="283">
        <v>482</v>
      </c>
      <c r="E485" s="3">
        <v>500</v>
      </c>
      <c r="F485" s="3">
        <v>7</v>
      </c>
      <c r="G485" s="3">
        <v>2</v>
      </c>
      <c r="H485" s="3" t="s">
        <v>1689</v>
      </c>
      <c r="I485" s="3" t="s">
        <v>142</v>
      </c>
      <c r="J485" s="3" t="s">
        <v>299</v>
      </c>
      <c r="K485" s="15" t="s">
        <v>1193</v>
      </c>
      <c r="L485" s="3" t="s">
        <v>1194</v>
      </c>
      <c r="M485" s="3"/>
      <c r="N485" s="3" t="s">
        <v>31</v>
      </c>
      <c r="O485" s="3" t="s">
        <v>309</v>
      </c>
      <c r="P485" s="3" t="s">
        <v>13</v>
      </c>
      <c r="Q485" s="3"/>
      <c r="R485" s="3"/>
      <c r="S485" s="3" t="s">
        <v>43</v>
      </c>
      <c r="T485" s="3"/>
      <c r="U485" s="3"/>
      <c r="V485" s="3" t="s">
        <v>16</v>
      </c>
      <c r="W485" s="3" t="s">
        <v>1195</v>
      </c>
      <c r="X485" s="3" t="s">
        <v>53</v>
      </c>
      <c r="Y485" s="3"/>
      <c r="Z485" s="280"/>
    </row>
    <row r="486" spans="3:26" x14ac:dyDescent="0.15">
      <c r="C486" s="285"/>
      <c r="D486" s="283">
        <v>483</v>
      </c>
      <c r="E486" s="3">
        <v>479</v>
      </c>
      <c r="F486" s="3">
        <v>7</v>
      </c>
      <c r="G486" s="3">
        <v>2</v>
      </c>
      <c r="H486" s="3" t="s">
        <v>1811</v>
      </c>
      <c r="I486" s="3" t="s">
        <v>138</v>
      </c>
      <c r="J486" s="3" t="s">
        <v>274</v>
      </c>
      <c r="K486" s="15" t="s">
        <v>380</v>
      </c>
      <c r="L486" s="3" t="s">
        <v>1159</v>
      </c>
      <c r="M486" s="3"/>
      <c r="N486" s="3" t="s">
        <v>31</v>
      </c>
      <c r="O486" s="3" t="s">
        <v>1160</v>
      </c>
      <c r="P486" s="3" t="s">
        <v>13</v>
      </c>
      <c r="Q486" s="3"/>
      <c r="R486" s="3"/>
      <c r="S486" s="3" t="s">
        <v>43</v>
      </c>
      <c r="T486" s="3"/>
      <c r="U486" s="3"/>
      <c r="V486" s="3" t="s">
        <v>16</v>
      </c>
      <c r="W486" s="3" t="s">
        <v>1699</v>
      </c>
      <c r="X486" s="3" t="s">
        <v>53</v>
      </c>
      <c r="Y486" s="3"/>
      <c r="Z486" s="280"/>
    </row>
    <row r="487" spans="3:26" x14ac:dyDescent="0.15">
      <c r="C487" s="285"/>
      <c r="D487" s="283">
        <v>484</v>
      </c>
      <c r="E487" s="3">
        <v>475</v>
      </c>
      <c r="F487" s="3">
        <v>7</v>
      </c>
      <c r="G487" s="3">
        <v>2</v>
      </c>
      <c r="H487" s="3" t="s">
        <v>1637</v>
      </c>
      <c r="I487" s="3" t="s">
        <v>138</v>
      </c>
      <c r="J487" s="3" t="s">
        <v>274</v>
      </c>
      <c r="K487" s="15" t="s">
        <v>275</v>
      </c>
      <c r="L487" s="3" t="s">
        <v>1154</v>
      </c>
      <c r="M487" s="3"/>
      <c r="N487" s="3" t="s">
        <v>16</v>
      </c>
      <c r="O487" s="3" t="s">
        <v>1155</v>
      </c>
      <c r="P487" s="3" t="s">
        <v>143</v>
      </c>
      <c r="Q487" s="3"/>
      <c r="R487" s="3"/>
      <c r="S487" s="3" t="s">
        <v>43</v>
      </c>
      <c r="T487" s="3"/>
      <c r="U487" s="3"/>
      <c r="V487" s="3" t="s">
        <v>50</v>
      </c>
      <c r="W487" s="3" t="s">
        <v>738</v>
      </c>
      <c r="X487" s="3" t="s">
        <v>53</v>
      </c>
      <c r="Y487" s="3"/>
      <c r="Z487" s="280"/>
    </row>
    <row r="488" spans="3:26" x14ac:dyDescent="0.15">
      <c r="C488" s="285"/>
      <c r="D488" s="283">
        <v>485</v>
      </c>
      <c r="E488" s="3">
        <v>488</v>
      </c>
      <c r="F488" s="3">
        <v>7</v>
      </c>
      <c r="G488" s="3">
        <v>2</v>
      </c>
      <c r="H488" s="3" t="s">
        <v>1813</v>
      </c>
      <c r="I488" s="3" t="s">
        <v>137</v>
      </c>
      <c r="J488" s="3" t="s">
        <v>164</v>
      </c>
      <c r="K488" s="15"/>
      <c r="L488" s="3" t="s">
        <v>1176</v>
      </c>
      <c r="M488" s="3"/>
      <c r="N488" s="3" t="s">
        <v>27</v>
      </c>
      <c r="O488" s="3"/>
      <c r="P488" s="3" t="s">
        <v>12</v>
      </c>
      <c r="Q488" s="3"/>
      <c r="R488" s="3"/>
      <c r="S488" s="3" t="s">
        <v>43</v>
      </c>
      <c r="T488" s="3"/>
      <c r="U488" s="3"/>
      <c r="V488" s="3" t="s">
        <v>50</v>
      </c>
      <c r="W488" s="3"/>
      <c r="X488" s="3" t="s">
        <v>53</v>
      </c>
      <c r="Y488" s="3"/>
      <c r="Z488" s="280"/>
    </row>
    <row r="489" spans="3:26" x14ac:dyDescent="0.15">
      <c r="C489" s="285"/>
      <c r="D489" s="283">
        <v>486</v>
      </c>
      <c r="E489" s="3">
        <v>478</v>
      </c>
      <c r="F489" s="3">
        <v>7</v>
      </c>
      <c r="G489" s="3">
        <v>2</v>
      </c>
      <c r="H489" s="3" t="s">
        <v>1796</v>
      </c>
      <c r="I489" s="3" t="s">
        <v>136</v>
      </c>
      <c r="J489" s="3" t="s">
        <v>1149</v>
      </c>
      <c r="K489" s="15"/>
      <c r="L489" s="3" t="s">
        <v>1158</v>
      </c>
      <c r="M489" s="3"/>
      <c r="N489" s="3" t="s">
        <v>28</v>
      </c>
      <c r="O489" s="3"/>
      <c r="P489" s="3" t="s">
        <v>12</v>
      </c>
      <c r="Q489" s="3"/>
      <c r="R489" s="3"/>
      <c r="S489" s="3" t="s">
        <v>43</v>
      </c>
      <c r="T489" s="3" t="s">
        <v>47</v>
      </c>
      <c r="U489" s="3" t="s">
        <v>1810</v>
      </c>
      <c r="V489" s="3" t="s">
        <v>50</v>
      </c>
      <c r="W489" s="3"/>
      <c r="X489" s="3" t="s">
        <v>53</v>
      </c>
      <c r="Y489" s="3"/>
      <c r="Z489" s="280"/>
    </row>
    <row r="490" spans="3:26" x14ac:dyDescent="0.15">
      <c r="C490" s="285"/>
      <c r="D490" s="283">
        <v>487</v>
      </c>
      <c r="E490" s="3">
        <v>501</v>
      </c>
      <c r="F490" s="3">
        <v>7</v>
      </c>
      <c r="G490" s="3">
        <v>3</v>
      </c>
      <c r="H490" s="3" t="s">
        <v>1815</v>
      </c>
      <c r="I490" s="3" t="s">
        <v>142</v>
      </c>
      <c r="J490" s="3" t="s">
        <v>299</v>
      </c>
      <c r="K490" s="15" t="s">
        <v>284</v>
      </c>
      <c r="L490" s="3" t="s">
        <v>1196</v>
      </c>
      <c r="M490" s="3"/>
      <c r="N490" s="3" t="s">
        <v>144</v>
      </c>
      <c r="O490" s="3"/>
      <c r="P490" s="3" t="s">
        <v>13</v>
      </c>
      <c r="Q490" s="3"/>
      <c r="R490" s="3"/>
      <c r="S490" s="3" t="s">
        <v>43</v>
      </c>
      <c r="T490" s="3"/>
      <c r="U490" s="3"/>
      <c r="V490" s="3" t="s">
        <v>50</v>
      </c>
      <c r="W490" s="3" t="s">
        <v>1195</v>
      </c>
      <c r="X490" s="3" t="s">
        <v>53</v>
      </c>
      <c r="Y490" s="3"/>
      <c r="Z490" s="280"/>
    </row>
    <row r="491" spans="3:26" x14ac:dyDescent="0.15">
      <c r="C491" s="285"/>
      <c r="D491" s="283">
        <v>488</v>
      </c>
      <c r="E491" s="3">
        <v>502</v>
      </c>
      <c r="F491" s="3">
        <v>7</v>
      </c>
      <c r="G491" s="3">
        <v>3</v>
      </c>
      <c r="H491" s="3" t="s">
        <v>1665</v>
      </c>
      <c r="I491" s="3" t="s">
        <v>142</v>
      </c>
      <c r="J491" s="3" t="s">
        <v>299</v>
      </c>
      <c r="K491" s="15" t="s">
        <v>1193</v>
      </c>
      <c r="L491" s="3" t="s">
        <v>1197</v>
      </c>
      <c r="M491" s="3"/>
      <c r="N491" s="3" t="s">
        <v>16</v>
      </c>
      <c r="O491" s="3" t="s">
        <v>564</v>
      </c>
      <c r="P491" s="3" t="s">
        <v>13</v>
      </c>
      <c r="Q491" s="3"/>
      <c r="R491" s="3"/>
      <c r="S491" s="3" t="s">
        <v>43</v>
      </c>
      <c r="T491" s="3"/>
      <c r="U491" s="3" t="s">
        <v>308</v>
      </c>
      <c r="V491" s="3" t="s">
        <v>50</v>
      </c>
      <c r="W491" s="3" t="s">
        <v>1195</v>
      </c>
      <c r="X491" s="3" t="s">
        <v>53</v>
      </c>
      <c r="Y491" s="3"/>
      <c r="Z491" s="280"/>
    </row>
    <row r="492" spans="3:26" x14ac:dyDescent="0.15">
      <c r="C492" s="285"/>
      <c r="D492" s="283">
        <v>489</v>
      </c>
      <c r="E492" s="3">
        <v>484</v>
      </c>
      <c r="F492" s="3">
        <v>7</v>
      </c>
      <c r="G492" s="3">
        <v>3</v>
      </c>
      <c r="H492" s="3" t="s">
        <v>1657</v>
      </c>
      <c r="I492" s="3" t="s">
        <v>140</v>
      </c>
      <c r="J492" s="3" t="s">
        <v>260</v>
      </c>
      <c r="K492" s="15" t="s">
        <v>937</v>
      </c>
      <c r="L492" s="3" t="s">
        <v>1168</v>
      </c>
      <c r="M492" s="3"/>
      <c r="N492" s="3" t="s">
        <v>144</v>
      </c>
      <c r="O492" s="3" t="s">
        <v>1169</v>
      </c>
      <c r="P492" s="3" t="s">
        <v>12</v>
      </c>
      <c r="Q492" s="3"/>
      <c r="R492" s="3"/>
      <c r="S492" s="3" t="s">
        <v>43</v>
      </c>
      <c r="T492" s="3"/>
      <c r="U492" s="3" t="s">
        <v>308</v>
      </c>
      <c r="V492" s="3" t="s">
        <v>50</v>
      </c>
      <c r="W492" s="3"/>
      <c r="X492" s="3" t="s">
        <v>53</v>
      </c>
      <c r="Y492" s="3"/>
      <c r="Z492" s="280"/>
    </row>
    <row r="493" spans="3:26" x14ac:dyDescent="0.15">
      <c r="C493" s="285"/>
      <c r="D493" s="283">
        <v>490</v>
      </c>
      <c r="E493" s="3">
        <v>533</v>
      </c>
      <c r="F493" s="3">
        <v>7</v>
      </c>
      <c r="G493" s="3">
        <v>3</v>
      </c>
      <c r="H493" s="3" t="s">
        <v>1633</v>
      </c>
      <c r="I493" s="3" t="s">
        <v>136</v>
      </c>
      <c r="J493" s="3" t="s">
        <v>150</v>
      </c>
      <c r="K493" s="15"/>
      <c r="L493" s="3" t="s">
        <v>1257</v>
      </c>
      <c r="M493" s="3"/>
      <c r="N493" s="3" t="s">
        <v>31</v>
      </c>
      <c r="O493" s="3"/>
      <c r="P493" s="3" t="s">
        <v>143</v>
      </c>
      <c r="Q493" s="3"/>
      <c r="R493" s="3"/>
      <c r="S493" s="3" t="s">
        <v>43</v>
      </c>
      <c r="T493" s="3"/>
      <c r="U493" s="3" t="s">
        <v>1254</v>
      </c>
      <c r="V493" s="3" t="s">
        <v>16</v>
      </c>
      <c r="W493" s="3" t="s">
        <v>549</v>
      </c>
      <c r="X493" s="3" t="s">
        <v>53</v>
      </c>
      <c r="Y493" s="3"/>
      <c r="Z493" s="280"/>
    </row>
    <row r="494" spans="3:26" x14ac:dyDescent="0.15">
      <c r="C494" s="285"/>
      <c r="D494" s="283">
        <v>491</v>
      </c>
      <c r="E494" s="3">
        <v>480</v>
      </c>
      <c r="F494" s="3">
        <v>7</v>
      </c>
      <c r="G494" s="3">
        <v>3</v>
      </c>
      <c r="H494" s="3" t="s">
        <v>1676</v>
      </c>
      <c r="I494" s="3" t="s">
        <v>138</v>
      </c>
      <c r="J494" s="3" t="s">
        <v>274</v>
      </c>
      <c r="K494" s="15" t="s">
        <v>380</v>
      </c>
      <c r="L494" s="3" t="s">
        <v>1161</v>
      </c>
      <c r="M494" s="3"/>
      <c r="N494" s="3" t="s">
        <v>31</v>
      </c>
      <c r="O494" s="3"/>
      <c r="P494" s="3" t="s">
        <v>13</v>
      </c>
      <c r="Q494" s="3"/>
      <c r="R494" s="3"/>
      <c r="S494" s="3" t="s">
        <v>43</v>
      </c>
      <c r="T494" s="3"/>
      <c r="U494" s="3" t="s">
        <v>308</v>
      </c>
      <c r="V494" s="3" t="s">
        <v>16</v>
      </c>
      <c r="W494" s="3" t="s">
        <v>1699</v>
      </c>
      <c r="X494" s="3" t="s">
        <v>53</v>
      </c>
      <c r="Y494" s="3"/>
      <c r="Z494" s="280"/>
    </row>
    <row r="495" spans="3:26" x14ac:dyDescent="0.15">
      <c r="C495" s="285"/>
      <c r="D495" s="283">
        <v>492</v>
      </c>
      <c r="E495" s="3">
        <v>503</v>
      </c>
      <c r="F495" s="3">
        <v>7</v>
      </c>
      <c r="G495" s="3">
        <v>3</v>
      </c>
      <c r="H495" s="3" t="s">
        <v>1724</v>
      </c>
      <c r="I495" s="3" t="s">
        <v>137</v>
      </c>
      <c r="J495" s="3" t="s">
        <v>296</v>
      </c>
      <c r="K495" s="15"/>
      <c r="L495" s="3" t="s">
        <v>1198</v>
      </c>
      <c r="M495" s="3"/>
      <c r="N495" s="3" t="s">
        <v>31</v>
      </c>
      <c r="O495" s="3" t="s">
        <v>1212</v>
      </c>
      <c r="P495" s="3" t="s">
        <v>13</v>
      </c>
      <c r="Q495" s="3"/>
      <c r="R495" s="3"/>
      <c r="S495" s="3" t="s">
        <v>43</v>
      </c>
      <c r="T495" s="3"/>
      <c r="U495" s="3" t="s">
        <v>308</v>
      </c>
      <c r="V495" s="3" t="s">
        <v>50</v>
      </c>
      <c r="W495" s="3" t="s">
        <v>738</v>
      </c>
      <c r="X495" s="3" t="s">
        <v>53</v>
      </c>
      <c r="Y495" s="3"/>
      <c r="Z495" s="280"/>
    </row>
    <row r="496" spans="3:26" x14ac:dyDescent="0.15">
      <c r="C496" s="285"/>
      <c r="D496" s="283">
        <v>493</v>
      </c>
      <c r="E496" s="3">
        <v>483</v>
      </c>
      <c r="F496" s="3">
        <v>7</v>
      </c>
      <c r="G496" s="3">
        <v>3</v>
      </c>
      <c r="H496" s="3" t="s">
        <v>1691</v>
      </c>
      <c r="I496" s="3" t="s">
        <v>137</v>
      </c>
      <c r="J496" s="3" t="s">
        <v>152</v>
      </c>
      <c r="K496" s="15"/>
      <c r="L496" s="3" t="s">
        <v>1166</v>
      </c>
      <c r="M496" s="3"/>
      <c r="N496" s="3" t="s">
        <v>144</v>
      </c>
      <c r="O496" s="3"/>
      <c r="P496" s="3" t="s">
        <v>143</v>
      </c>
      <c r="Q496" s="3"/>
      <c r="R496" s="3"/>
      <c r="S496" s="3" t="s">
        <v>45</v>
      </c>
      <c r="T496" s="3"/>
      <c r="U496" s="3"/>
      <c r="V496" s="3" t="s">
        <v>16</v>
      </c>
      <c r="W496" s="3" t="s">
        <v>1167</v>
      </c>
      <c r="X496" s="3" t="s">
        <v>53</v>
      </c>
      <c r="Y496" s="3"/>
      <c r="Z496" s="280"/>
    </row>
    <row r="497" spans="3:26" x14ac:dyDescent="0.15">
      <c r="C497" s="285"/>
      <c r="D497" s="283">
        <v>494</v>
      </c>
      <c r="E497" s="3">
        <v>534</v>
      </c>
      <c r="F497" s="3">
        <v>7</v>
      </c>
      <c r="G497" s="3">
        <v>3</v>
      </c>
      <c r="H497" s="3" t="s">
        <v>1679</v>
      </c>
      <c r="I497" s="3" t="s">
        <v>136</v>
      </c>
      <c r="J497" s="3" t="s">
        <v>150</v>
      </c>
      <c r="K497" s="15"/>
      <c r="L497" s="3" t="s">
        <v>1255</v>
      </c>
      <c r="M497" s="3"/>
      <c r="N497" s="3" t="s">
        <v>31</v>
      </c>
      <c r="O497" s="3"/>
      <c r="P497" s="3" t="s">
        <v>143</v>
      </c>
      <c r="Q497" s="3"/>
      <c r="R497" s="3"/>
      <c r="S497" s="3" t="s">
        <v>43</v>
      </c>
      <c r="T497" s="3"/>
      <c r="U497" s="3"/>
      <c r="V497" s="3" t="s">
        <v>16</v>
      </c>
      <c r="W497" s="3" t="s">
        <v>549</v>
      </c>
      <c r="X497" s="3" t="s">
        <v>53</v>
      </c>
      <c r="Y497" s="3"/>
      <c r="Z497" s="280"/>
    </row>
    <row r="498" spans="3:26" x14ac:dyDescent="0.15">
      <c r="C498" s="285"/>
      <c r="D498" s="283">
        <v>495</v>
      </c>
      <c r="E498" s="3">
        <v>476</v>
      </c>
      <c r="F498" s="3">
        <v>7</v>
      </c>
      <c r="G498" s="3">
        <v>3</v>
      </c>
      <c r="H498" s="3" t="s">
        <v>1701</v>
      </c>
      <c r="I498" s="3" t="s">
        <v>138</v>
      </c>
      <c r="J498" s="3" t="s">
        <v>274</v>
      </c>
      <c r="K498" s="15" t="s">
        <v>380</v>
      </c>
      <c r="L498" s="3" t="s">
        <v>526</v>
      </c>
      <c r="M498" s="3"/>
      <c r="N498" s="3" t="s">
        <v>31</v>
      </c>
      <c r="O498" s="3"/>
      <c r="P498" s="3"/>
      <c r="Q498" s="3" t="s">
        <v>34</v>
      </c>
      <c r="R498" s="3" t="s">
        <v>887</v>
      </c>
      <c r="S498" s="3" t="s">
        <v>43</v>
      </c>
      <c r="T498" s="3"/>
      <c r="U498" s="3"/>
      <c r="V498" s="3" t="s">
        <v>50</v>
      </c>
      <c r="W498" s="3" t="s">
        <v>1699</v>
      </c>
      <c r="X498" s="3" t="s">
        <v>53</v>
      </c>
      <c r="Y498" s="3"/>
      <c r="Z498" s="280"/>
    </row>
    <row r="499" spans="3:26" x14ac:dyDescent="0.15">
      <c r="C499" s="285"/>
      <c r="D499" s="283">
        <v>496</v>
      </c>
      <c r="E499" s="3">
        <v>658</v>
      </c>
      <c r="F499" s="3">
        <v>7</v>
      </c>
      <c r="G499" s="3">
        <v>4</v>
      </c>
      <c r="H499" s="3" t="s">
        <v>1689</v>
      </c>
      <c r="I499" s="3" t="s">
        <v>142</v>
      </c>
      <c r="J499" s="3" t="s">
        <v>299</v>
      </c>
      <c r="K499" s="15" t="s">
        <v>1199</v>
      </c>
      <c r="L499" s="3" t="s">
        <v>1499</v>
      </c>
      <c r="M499" s="3"/>
      <c r="N499" s="3" t="s">
        <v>31</v>
      </c>
      <c r="O499" s="3" t="s">
        <v>1555</v>
      </c>
      <c r="P499" s="3" t="s">
        <v>13</v>
      </c>
      <c r="Q499" s="3"/>
      <c r="R499" s="3"/>
      <c r="S499" s="3" t="s">
        <v>43</v>
      </c>
      <c r="T499" s="3"/>
      <c r="U499" s="3"/>
      <c r="V499" s="3" t="s">
        <v>16</v>
      </c>
      <c r="W499" s="3" t="s">
        <v>310</v>
      </c>
      <c r="X499" s="3" t="s">
        <v>53</v>
      </c>
      <c r="Y499" s="3"/>
      <c r="Z499" s="280"/>
    </row>
    <row r="500" spans="3:26" x14ac:dyDescent="0.15">
      <c r="C500" s="285"/>
      <c r="D500" s="283">
        <v>497</v>
      </c>
      <c r="E500" s="3">
        <v>504</v>
      </c>
      <c r="F500" s="3">
        <v>7</v>
      </c>
      <c r="G500" s="3">
        <v>4</v>
      </c>
      <c r="H500" s="3" t="s">
        <v>1742</v>
      </c>
      <c r="I500" s="3" t="s">
        <v>142</v>
      </c>
      <c r="J500" s="3" t="s">
        <v>299</v>
      </c>
      <c r="K500" s="15" t="s">
        <v>1199</v>
      </c>
      <c r="L500" s="3" t="s">
        <v>1200</v>
      </c>
      <c r="M500" s="3"/>
      <c r="N500" s="3" t="s">
        <v>31</v>
      </c>
      <c r="O500" s="3"/>
      <c r="P500" s="3" t="s">
        <v>13</v>
      </c>
      <c r="Q500" s="3"/>
      <c r="R500" s="3"/>
      <c r="S500" s="3" t="s">
        <v>43</v>
      </c>
      <c r="T500" s="3"/>
      <c r="U500" s="3" t="s">
        <v>1201</v>
      </c>
      <c r="V500" s="3" t="s">
        <v>50</v>
      </c>
      <c r="W500" s="3" t="s">
        <v>1195</v>
      </c>
      <c r="X500" s="3" t="s">
        <v>53</v>
      </c>
      <c r="Y500" s="3"/>
      <c r="Z500" s="280"/>
    </row>
    <row r="501" spans="3:26" x14ac:dyDescent="0.15">
      <c r="C501" s="285"/>
      <c r="D501" s="283">
        <v>498</v>
      </c>
      <c r="E501" s="3">
        <v>537</v>
      </c>
      <c r="F501" s="3">
        <v>7</v>
      </c>
      <c r="G501" s="3">
        <v>4</v>
      </c>
      <c r="H501" s="3" t="s">
        <v>1742</v>
      </c>
      <c r="I501" s="3" t="s">
        <v>137</v>
      </c>
      <c r="J501" s="3" t="s">
        <v>368</v>
      </c>
      <c r="K501" s="15"/>
      <c r="L501" s="3" t="s">
        <v>1260</v>
      </c>
      <c r="M501" s="3"/>
      <c r="N501" s="3" t="s">
        <v>16</v>
      </c>
      <c r="O501" s="3" t="s">
        <v>1261</v>
      </c>
      <c r="P501" s="3" t="s">
        <v>13</v>
      </c>
      <c r="Q501" s="3"/>
      <c r="R501" s="3"/>
      <c r="S501" s="3" t="s">
        <v>16</v>
      </c>
      <c r="T501" s="3"/>
      <c r="U501" s="3" t="s">
        <v>143</v>
      </c>
      <c r="V501" s="3" t="s">
        <v>50</v>
      </c>
      <c r="W501" s="3" t="s">
        <v>1699</v>
      </c>
      <c r="X501" s="3" t="s">
        <v>53</v>
      </c>
      <c r="Y501" s="3"/>
      <c r="Z501" s="280"/>
    </row>
    <row r="502" spans="3:26" x14ac:dyDescent="0.15">
      <c r="C502" s="285"/>
      <c r="D502" s="283">
        <v>499</v>
      </c>
      <c r="E502" s="3">
        <v>505</v>
      </c>
      <c r="F502" s="3">
        <v>7</v>
      </c>
      <c r="G502" s="3">
        <v>4</v>
      </c>
      <c r="H502" s="3" t="s">
        <v>1774</v>
      </c>
      <c r="I502" s="3" t="s">
        <v>142</v>
      </c>
      <c r="J502" s="3" t="s">
        <v>299</v>
      </c>
      <c r="K502" s="15" t="s">
        <v>1199</v>
      </c>
      <c r="L502" s="3" t="s">
        <v>1200</v>
      </c>
      <c r="M502" s="3"/>
      <c r="N502" s="3" t="s">
        <v>31</v>
      </c>
      <c r="O502" s="3"/>
      <c r="P502" s="3" t="s">
        <v>13</v>
      </c>
      <c r="Q502" s="3"/>
      <c r="R502" s="3"/>
      <c r="S502" s="3" t="s">
        <v>43</v>
      </c>
      <c r="T502" s="3"/>
      <c r="U502" s="3"/>
      <c r="V502" s="3" t="s">
        <v>50</v>
      </c>
      <c r="W502" s="3" t="s">
        <v>1195</v>
      </c>
      <c r="X502" s="3" t="s">
        <v>53</v>
      </c>
      <c r="Y502" s="3"/>
      <c r="Z502" s="280"/>
    </row>
    <row r="503" spans="3:26" x14ac:dyDescent="0.15">
      <c r="C503" s="285"/>
      <c r="D503" s="283">
        <v>500</v>
      </c>
      <c r="E503" s="3">
        <v>481</v>
      </c>
      <c r="F503" s="3">
        <v>7</v>
      </c>
      <c r="G503" s="3">
        <v>4</v>
      </c>
      <c r="H503" s="3" t="s">
        <v>1674</v>
      </c>
      <c r="I503" s="3" t="s">
        <v>138</v>
      </c>
      <c r="J503" s="3" t="s">
        <v>274</v>
      </c>
      <c r="K503" s="15" t="s">
        <v>1162</v>
      </c>
      <c r="L503" s="3" t="s">
        <v>1163</v>
      </c>
      <c r="M503" s="3"/>
      <c r="N503" s="3" t="s">
        <v>31</v>
      </c>
      <c r="O503" s="3" t="s">
        <v>773</v>
      </c>
      <c r="P503" s="3" t="s">
        <v>13</v>
      </c>
      <c r="Q503" s="3"/>
      <c r="R503" s="3"/>
      <c r="S503" s="3" t="s">
        <v>43</v>
      </c>
      <c r="T503" s="3"/>
      <c r="U503" s="3" t="s">
        <v>1164</v>
      </c>
      <c r="V503" s="3" t="s">
        <v>50</v>
      </c>
      <c r="W503" s="3"/>
      <c r="X503" s="3" t="s">
        <v>53</v>
      </c>
      <c r="Y503" s="3"/>
      <c r="Z503" s="280"/>
    </row>
    <row r="504" spans="3:26" x14ac:dyDescent="0.15">
      <c r="C504" s="285"/>
      <c r="D504" s="283">
        <v>501</v>
      </c>
      <c r="E504" s="3">
        <v>489</v>
      </c>
      <c r="F504" s="3">
        <v>7</v>
      </c>
      <c r="G504" s="3">
        <v>4</v>
      </c>
      <c r="H504" s="3" t="s">
        <v>1649</v>
      </c>
      <c r="I504" s="3" t="s">
        <v>137</v>
      </c>
      <c r="J504" s="3" t="s">
        <v>164</v>
      </c>
      <c r="K504" s="15"/>
      <c r="L504" s="3" t="s">
        <v>1177</v>
      </c>
      <c r="M504" s="3"/>
      <c r="N504" s="3" t="s">
        <v>144</v>
      </c>
      <c r="O504" s="3"/>
      <c r="P504" s="3" t="s">
        <v>13</v>
      </c>
      <c r="Q504" s="3"/>
      <c r="R504" s="3"/>
      <c r="S504" s="3" t="s">
        <v>43</v>
      </c>
      <c r="T504" s="3"/>
      <c r="U504" s="3"/>
      <c r="V504" s="3" t="s">
        <v>50</v>
      </c>
      <c r="W504" s="3"/>
      <c r="X504" s="3" t="s">
        <v>53</v>
      </c>
      <c r="Y504" s="3"/>
      <c r="Z504" s="280"/>
    </row>
    <row r="505" spans="3:26" x14ac:dyDescent="0.15">
      <c r="C505" s="285"/>
      <c r="D505" s="283">
        <v>502</v>
      </c>
      <c r="E505" s="3">
        <v>546</v>
      </c>
      <c r="F505" s="3">
        <v>7</v>
      </c>
      <c r="G505" s="3">
        <v>4</v>
      </c>
      <c r="H505" s="3" t="s">
        <v>1695</v>
      </c>
      <c r="I505" s="3" t="s">
        <v>136</v>
      </c>
      <c r="J505" s="3" t="s">
        <v>241</v>
      </c>
      <c r="K505" s="15"/>
      <c r="L505" s="3" t="s">
        <v>1272</v>
      </c>
      <c r="M505" s="3"/>
      <c r="N505" s="3" t="s">
        <v>31</v>
      </c>
      <c r="O505" s="3" t="s">
        <v>392</v>
      </c>
      <c r="P505" s="3"/>
      <c r="Q505" s="3" t="s">
        <v>40</v>
      </c>
      <c r="R505" s="3" t="s">
        <v>887</v>
      </c>
      <c r="S505" s="3" t="s">
        <v>43</v>
      </c>
      <c r="T505" s="3"/>
      <c r="U505" s="3" t="s">
        <v>514</v>
      </c>
      <c r="V505" s="3" t="s">
        <v>16</v>
      </c>
      <c r="W505" s="3" t="s">
        <v>1273</v>
      </c>
      <c r="X505" s="3" t="s">
        <v>53</v>
      </c>
      <c r="Y505" s="3"/>
      <c r="Z505" s="280"/>
    </row>
    <row r="506" spans="3:26" x14ac:dyDescent="0.15">
      <c r="C506" s="285"/>
      <c r="D506" s="283">
        <v>503</v>
      </c>
      <c r="E506" s="3">
        <v>490</v>
      </c>
      <c r="F506" s="3">
        <v>7</v>
      </c>
      <c r="G506" s="3">
        <v>4</v>
      </c>
      <c r="H506" s="3" t="s">
        <v>1765</v>
      </c>
      <c r="I506" s="3" t="s">
        <v>137</v>
      </c>
      <c r="J506" s="3" t="s">
        <v>655</v>
      </c>
      <c r="K506" s="15"/>
      <c r="L506" s="3" t="s">
        <v>1178</v>
      </c>
      <c r="M506" s="3"/>
      <c r="N506" s="3" t="s">
        <v>31</v>
      </c>
      <c r="O506" s="3" t="s">
        <v>649</v>
      </c>
      <c r="P506" s="3" t="s">
        <v>13</v>
      </c>
      <c r="Q506" s="3"/>
      <c r="R506" s="3"/>
      <c r="S506" s="3" t="s">
        <v>43</v>
      </c>
      <c r="T506" s="3"/>
      <c r="U506" s="3" t="s">
        <v>308</v>
      </c>
      <c r="V506" s="3" t="s">
        <v>16</v>
      </c>
      <c r="W506" s="3" t="s">
        <v>1179</v>
      </c>
      <c r="X506" s="3" t="s">
        <v>53</v>
      </c>
      <c r="Y506" s="3" t="s">
        <v>1097</v>
      </c>
      <c r="Z506" s="280"/>
    </row>
    <row r="507" spans="3:26" x14ac:dyDescent="0.15">
      <c r="C507" s="285"/>
      <c r="D507" s="283">
        <v>504</v>
      </c>
      <c r="E507" s="3">
        <v>506</v>
      </c>
      <c r="F507" s="3">
        <v>7</v>
      </c>
      <c r="G507" s="3">
        <v>4</v>
      </c>
      <c r="H507" s="3" t="s">
        <v>1666</v>
      </c>
      <c r="I507" s="3" t="s">
        <v>137</v>
      </c>
      <c r="J507" s="3" t="s">
        <v>156</v>
      </c>
      <c r="K507" s="15"/>
      <c r="L507" s="3" t="s">
        <v>1202</v>
      </c>
      <c r="M507" s="3"/>
      <c r="N507" s="3" t="s">
        <v>31</v>
      </c>
      <c r="O507" s="3"/>
      <c r="P507" s="3" t="s">
        <v>143</v>
      </c>
      <c r="Q507" s="3"/>
      <c r="R507" s="3"/>
      <c r="S507" s="3" t="s">
        <v>43</v>
      </c>
      <c r="T507" s="3"/>
      <c r="U507" s="3" t="s">
        <v>308</v>
      </c>
      <c r="V507" s="3" t="s">
        <v>50</v>
      </c>
      <c r="W507" s="3" t="s">
        <v>518</v>
      </c>
      <c r="X507" s="3" t="s">
        <v>53</v>
      </c>
      <c r="Y507" s="3"/>
      <c r="Z507" s="280"/>
    </row>
    <row r="508" spans="3:26" x14ac:dyDescent="0.15">
      <c r="C508" s="285"/>
      <c r="D508" s="283">
        <v>505</v>
      </c>
      <c r="E508" s="3">
        <v>485</v>
      </c>
      <c r="F508" s="3">
        <v>7</v>
      </c>
      <c r="G508" s="3">
        <v>4</v>
      </c>
      <c r="H508" s="3" t="s">
        <v>1641</v>
      </c>
      <c r="I508" s="3" t="s">
        <v>141</v>
      </c>
      <c r="J508" s="3" t="s">
        <v>565</v>
      </c>
      <c r="K508" s="15" t="s">
        <v>1170</v>
      </c>
      <c r="L508" s="3" t="s">
        <v>1171</v>
      </c>
      <c r="M508" s="3"/>
      <c r="N508" s="3" t="s">
        <v>27</v>
      </c>
      <c r="O508" s="3"/>
      <c r="P508" s="3" t="s">
        <v>13</v>
      </c>
      <c r="Q508" s="3"/>
      <c r="R508" s="3"/>
      <c r="S508" s="3" t="s">
        <v>43</v>
      </c>
      <c r="T508" s="3" t="s">
        <v>47</v>
      </c>
      <c r="U508" s="3" t="s">
        <v>1658</v>
      </c>
      <c r="V508" s="3" t="s">
        <v>50</v>
      </c>
      <c r="W508" s="3"/>
      <c r="X508" s="3" t="s">
        <v>53</v>
      </c>
      <c r="Y508" s="3"/>
      <c r="Z508" s="280"/>
    </row>
    <row r="509" spans="3:26" x14ac:dyDescent="0.15">
      <c r="C509" s="285"/>
      <c r="D509" s="283">
        <v>506</v>
      </c>
      <c r="E509" s="3">
        <v>491</v>
      </c>
      <c r="F509" s="3">
        <v>7</v>
      </c>
      <c r="G509" s="3">
        <v>4</v>
      </c>
      <c r="H509" s="3" t="s">
        <v>1631</v>
      </c>
      <c r="I509" s="3" t="s">
        <v>138</v>
      </c>
      <c r="J509" s="3" t="s">
        <v>274</v>
      </c>
      <c r="K509" s="15" t="s">
        <v>380</v>
      </c>
      <c r="L509" s="3" t="s">
        <v>526</v>
      </c>
      <c r="M509" s="3"/>
      <c r="N509" s="3" t="s">
        <v>31</v>
      </c>
      <c r="O509" s="3"/>
      <c r="P509" s="3"/>
      <c r="Q509" s="3" t="s">
        <v>34</v>
      </c>
      <c r="R509" s="3" t="s">
        <v>887</v>
      </c>
      <c r="S509" s="3" t="s">
        <v>43</v>
      </c>
      <c r="T509" s="3"/>
      <c r="U509" s="3"/>
      <c r="V509" s="3" t="s">
        <v>16</v>
      </c>
      <c r="W509" s="3" t="s">
        <v>1699</v>
      </c>
      <c r="X509" s="3" t="s">
        <v>53</v>
      </c>
      <c r="Y509" s="3"/>
      <c r="Z509" s="280"/>
    </row>
    <row r="510" spans="3:26" x14ac:dyDescent="0.15">
      <c r="C510" s="285"/>
      <c r="D510" s="283">
        <v>507</v>
      </c>
      <c r="E510" s="3">
        <v>492</v>
      </c>
      <c r="F510" s="3">
        <v>7</v>
      </c>
      <c r="G510" s="3">
        <v>4</v>
      </c>
      <c r="H510" s="3" t="s">
        <v>1796</v>
      </c>
      <c r="I510" s="3" t="s">
        <v>137</v>
      </c>
      <c r="J510" s="3" t="s">
        <v>368</v>
      </c>
      <c r="K510" s="15"/>
      <c r="L510" s="3" t="s">
        <v>747</v>
      </c>
      <c r="M510" s="3"/>
      <c r="N510" s="3" t="s">
        <v>16</v>
      </c>
      <c r="O510" s="3" t="s">
        <v>1180</v>
      </c>
      <c r="P510" s="3" t="s">
        <v>143</v>
      </c>
      <c r="Q510" s="3"/>
      <c r="R510" s="3"/>
      <c r="S510" s="3" t="s">
        <v>43</v>
      </c>
      <c r="T510" s="3"/>
      <c r="U510" s="3"/>
      <c r="V510" s="3" t="s">
        <v>50</v>
      </c>
      <c r="W510" s="3"/>
      <c r="X510" s="3" t="s">
        <v>53</v>
      </c>
      <c r="Y510" s="3"/>
      <c r="Z510" s="280"/>
    </row>
    <row r="511" spans="3:26" x14ac:dyDescent="0.15">
      <c r="C511" s="285"/>
      <c r="D511" s="283">
        <v>508</v>
      </c>
      <c r="E511" s="3">
        <v>493</v>
      </c>
      <c r="F511" s="3">
        <v>7</v>
      </c>
      <c r="G511" s="3">
        <v>4</v>
      </c>
      <c r="H511" s="3" t="s">
        <v>1703</v>
      </c>
      <c r="I511" s="3" t="s">
        <v>138</v>
      </c>
      <c r="J511" s="3" t="s">
        <v>274</v>
      </c>
      <c r="K511" s="15" t="s">
        <v>376</v>
      </c>
      <c r="L511" s="3" t="s">
        <v>1181</v>
      </c>
      <c r="M511" s="3"/>
      <c r="N511" s="3" t="s">
        <v>31</v>
      </c>
      <c r="O511" s="3"/>
      <c r="P511" s="3" t="s">
        <v>13</v>
      </c>
      <c r="Q511" s="3"/>
      <c r="R511" s="3"/>
      <c r="S511" s="3" t="s">
        <v>43</v>
      </c>
      <c r="T511" s="3"/>
      <c r="U511" s="3" t="s">
        <v>308</v>
      </c>
      <c r="V511" s="3" t="s">
        <v>50</v>
      </c>
      <c r="W511" s="3"/>
      <c r="X511" s="3" t="s">
        <v>53</v>
      </c>
      <c r="Y511" s="3"/>
      <c r="Z511" s="280"/>
    </row>
    <row r="512" spans="3:26" x14ac:dyDescent="0.15">
      <c r="C512" s="285"/>
      <c r="D512" s="283">
        <v>509</v>
      </c>
      <c r="E512" s="3">
        <v>497</v>
      </c>
      <c r="F512" s="3">
        <v>7</v>
      </c>
      <c r="G512" s="3">
        <v>4</v>
      </c>
      <c r="H512" s="3" t="s">
        <v>1735</v>
      </c>
      <c r="I512" s="3" t="s">
        <v>137</v>
      </c>
      <c r="J512" s="3" t="s">
        <v>152</v>
      </c>
      <c r="K512" s="15"/>
      <c r="L512" s="3" t="s">
        <v>457</v>
      </c>
      <c r="M512" s="3"/>
      <c r="N512" s="3" t="s">
        <v>31</v>
      </c>
      <c r="O512" s="3" t="s">
        <v>318</v>
      </c>
      <c r="P512" s="3" t="s">
        <v>143</v>
      </c>
      <c r="Q512" s="3"/>
      <c r="R512" s="3"/>
      <c r="S512" s="3" t="s">
        <v>43</v>
      </c>
      <c r="T512" s="3"/>
      <c r="U512" s="3"/>
      <c r="V512" s="3" t="s">
        <v>50</v>
      </c>
      <c r="W512" s="3"/>
      <c r="X512" s="3" t="s">
        <v>53</v>
      </c>
      <c r="Y512" s="3"/>
      <c r="Z512" s="280"/>
    </row>
    <row r="513" spans="3:26" x14ac:dyDescent="0.15">
      <c r="C513" s="285"/>
      <c r="D513" s="283">
        <v>510</v>
      </c>
      <c r="E513" s="3">
        <v>507</v>
      </c>
      <c r="F513" s="3">
        <v>7</v>
      </c>
      <c r="G513" s="3">
        <v>4</v>
      </c>
      <c r="H513" s="3" t="s">
        <v>1816</v>
      </c>
      <c r="I513" s="3" t="s">
        <v>137</v>
      </c>
      <c r="J513" s="3" t="s">
        <v>419</v>
      </c>
      <c r="K513" s="15"/>
      <c r="L513" s="3" t="s">
        <v>1203</v>
      </c>
      <c r="M513" s="3"/>
      <c r="N513" s="3" t="s">
        <v>16</v>
      </c>
      <c r="O513" s="3" t="s">
        <v>349</v>
      </c>
      <c r="P513" s="3" t="s">
        <v>13</v>
      </c>
      <c r="Q513" s="3"/>
      <c r="R513" s="3"/>
      <c r="S513" s="3" t="s">
        <v>43</v>
      </c>
      <c r="T513" s="3"/>
      <c r="U513" s="3"/>
      <c r="V513" s="3" t="s">
        <v>50</v>
      </c>
      <c r="W513" s="3"/>
      <c r="X513" s="3" t="s">
        <v>53</v>
      </c>
      <c r="Y513" s="3"/>
      <c r="Z513" s="280"/>
    </row>
    <row r="514" spans="3:26" x14ac:dyDescent="0.15">
      <c r="C514" s="285"/>
      <c r="D514" s="283">
        <v>511</v>
      </c>
      <c r="E514" s="3">
        <v>563</v>
      </c>
      <c r="F514" s="3">
        <v>7</v>
      </c>
      <c r="G514" s="3">
        <v>4</v>
      </c>
      <c r="H514" s="3" t="s">
        <v>1303</v>
      </c>
      <c r="I514" s="3" t="s">
        <v>138</v>
      </c>
      <c r="J514" s="3" t="s">
        <v>274</v>
      </c>
      <c r="K514" s="15" t="s">
        <v>380</v>
      </c>
      <c r="L514" s="3" t="s">
        <v>1304</v>
      </c>
      <c r="M514" s="3"/>
      <c r="N514" s="3" t="s">
        <v>31</v>
      </c>
      <c r="O514" s="3"/>
      <c r="P514" s="3" t="s">
        <v>13</v>
      </c>
      <c r="Q514" s="3"/>
      <c r="R514" s="3"/>
      <c r="S514" s="3" t="s">
        <v>43</v>
      </c>
      <c r="T514" s="3"/>
      <c r="U514" s="3"/>
      <c r="V514" s="3" t="s">
        <v>16</v>
      </c>
      <c r="W514" s="3" t="s">
        <v>1699</v>
      </c>
      <c r="X514" s="3" t="s">
        <v>53</v>
      </c>
      <c r="Y514" s="3"/>
      <c r="Z514" s="280"/>
    </row>
    <row r="515" spans="3:26" x14ac:dyDescent="0.15">
      <c r="C515" s="285"/>
      <c r="D515" s="283">
        <v>512</v>
      </c>
      <c r="E515" s="3">
        <v>498</v>
      </c>
      <c r="F515" s="3">
        <v>7</v>
      </c>
      <c r="G515" s="3">
        <v>5</v>
      </c>
      <c r="H515" s="3" t="s">
        <v>1689</v>
      </c>
      <c r="I515" s="3" t="s">
        <v>138</v>
      </c>
      <c r="J515" s="3" t="s">
        <v>265</v>
      </c>
      <c r="K515" s="15"/>
      <c r="L515" s="3" t="s">
        <v>1189</v>
      </c>
      <c r="M515" s="3"/>
      <c r="N515" s="3" t="s">
        <v>16</v>
      </c>
      <c r="O515" s="3" t="s">
        <v>1190</v>
      </c>
      <c r="P515" s="3" t="s">
        <v>143</v>
      </c>
      <c r="Q515" s="3"/>
      <c r="R515" s="3"/>
      <c r="S515" s="3"/>
      <c r="T515" s="3" t="s">
        <v>49</v>
      </c>
      <c r="U515" s="3" t="s">
        <v>1814</v>
      </c>
      <c r="V515" s="3" t="s">
        <v>52</v>
      </c>
      <c r="W515" s="3" t="s">
        <v>1191</v>
      </c>
      <c r="X515" s="3" t="s">
        <v>158</v>
      </c>
      <c r="Y515" s="3"/>
      <c r="Z515" s="280"/>
    </row>
    <row r="516" spans="3:26" x14ac:dyDescent="0.15">
      <c r="C516" s="285"/>
      <c r="D516" s="283">
        <v>513</v>
      </c>
      <c r="E516" s="3">
        <v>499</v>
      </c>
      <c r="F516" s="3">
        <v>7</v>
      </c>
      <c r="G516" s="3">
        <v>5</v>
      </c>
      <c r="H516" s="3" t="s">
        <v>1681</v>
      </c>
      <c r="I516" s="3" t="s">
        <v>137</v>
      </c>
      <c r="J516" s="3" t="s">
        <v>368</v>
      </c>
      <c r="K516" s="15"/>
      <c r="L516" s="3" t="s">
        <v>1192</v>
      </c>
      <c r="M516" s="3"/>
      <c r="N516" s="3" t="s">
        <v>31</v>
      </c>
      <c r="O516" s="3"/>
      <c r="P516" s="3" t="s">
        <v>13</v>
      </c>
      <c r="Q516" s="3"/>
      <c r="R516" s="3"/>
      <c r="S516" s="3" t="s">
        <v>43</v>
      </c>
      <c r="T516" s="3"/>
      <c r="U516" s="3" t="s">
        <v>308</v>
      </c>
      <c r="V516" s="3" t="s">
        <v>50</v>
      </c>
      <c r="W516" s="3"/>
      <c r="X516" s="3" t="s">
        <v>53</v>
      </c>
      <c r="Y516" s="3"/>
      <c r="Z516" s="280"/>
    </row>
    <row r="517" spans="3:26" x14ac:dyDescent="0.15">
      <c r="C517" s="285"/>
      <c r="D517" s="283">
        <v>514</v>
      </c>
      <c r="E517" s="3">
        <v>494</v>
      </c>
      <c r="F517" s="3">
        <v>7</v>
      </c>
      <c r="G517" s="3">
        <v>5</v>
      </c>
      <c r="H517" s="3" t="s">
        <v>1742</v>
      </c>
      <c r="I517" s="3" t="s">
        <v>140</v>
      </c>
      <c r="J517" s="3" t="s">
        <v>260</v>
      </c>
      <c r="K517" s="15" t="s">
        <v>612</v>
      </c>
      <c r="L517" s="3" t="s">
        <v>1182</v>
      </c>
      <c r="M517" s="3"/>
      <c r="N517" s="3" t="s">
        <v>16</v>
      </c>
      <c r="O517" s="3" t="s">
        <v>1183</v>
      </c>
      <c r="P517" s="3" t="s">
        <v>13</v>
      </c>
      <c r="Q517" s="3"/>
      <c r="R517" s="3"/>
      <c r="S517" s="3" t="s">
        <v>43</v>
      </c>
      <c r="T517" s="3"/>
      <c r="U517" s="3"/>
      <c r="V517" s="3" t="s">
        <v>50</v>
      </c>
      <c r="W517" s="3"/>
      <c r="X517" s="3" t="s">
        <v>53</v>
      </c>
      <c r="Y517" s="3"/>
      <c r="Z517" s="280"/>
    </row>
    <row r="518" spans="3:26" x14ac:dyDescent="0.15">
      <c r="C518" s="285"/>
      <c r="D518" s="283">
        <v>515</v>
      </c>
      <c r="E518" s="3">
        <v>495</v>
      </c>
      <c r="F518" s="3">
        <v>7</v>
      </c>
      <c r="G518" s="3">
        <v>5</v>
      </c>
      <c r="H518" s="3" t="s">
        <v>1637</v>
      </c>
      <c r="I518" s="3" t="s">
        <v>140</v>
      </c>
      <c r="J518" s="3" t="s">
        <v>260</v>
      </c>
      <c r="K518" s="15" t="s">
        <v>612</v>
      </c>
      <c r="L518" s="3" t="s">
        <v>1182</v>
      </c>
      <c r="M518" s="3"/>
      <c r="N518" s="3" t="s">
        <v>16</v>
      </c>
      <c r="O518" s="3" t="s">
        <v>1184</v>
      </c>
      <c r="P518" s="3"/>
      <c r="Q518" s="3"/>
      <c r="R518" s="3"/>
      <c r="S518" s="3"/>
      <c r="T518" s="3" t="s">
        <v>49</v>
      </c>
      <c r="U518" s="3" t="s">
        <v>1185</v>
      </c>
      <c r="V518" s="3" t="s">
        <v>50</v>
      </c>
      <c r="W518" s="3"/>
      <c r="X518" s="3" t="s">
        <v>53</v>
      </c>
      <c r="Y518" s="3"/>
      <c r="Z518" s="280"/>
    </row>
    <row r="519" spans="3:26" x14ac:dyDescent="0.15">
      <c r="C519" s="285"/>
      <c r="D519" s="283">
        <v>516</v>
      </c>
      <c r="E519" s="3">
        <v>508</v>
      </c>
      <c r="F519" s="3">
        <v>7</v>
      </c>
      <c r="G519" s="3">
        <v>5</v>
      </c>
      <c r="H519" s="3" t="s">
        <v>1637</v>
      </c>
      <c r="I519" s="3" t="s">
        <v>137</v>
      </c>
      <c r="J519" s="3" t="s">
        <v>156</v>
      </c>
      <c r="K519" s="15"/>
      <c r="L519" s="3" t="s">
        <v>1204</v>
      </c>
      <c r="M519" s="3"/>
      <c r="N519" s="3" t="s">
        <v>31</v>
      </c>
      <c r="O519" s="3"/>
      <c r="P519" s="3" t="s">
        <v>143</v>
      </c>
      <c r="Q519" s="3"/>
      <c r="R519" s="3"/>
      <c r="S519" s="3" t="s">
        <v>43</v>
      </c>
      <c r="T519" s="3"/>
      <c r="U519" s="3" t="s">
        <v>308</v>
      </c>
      <c r="V519" s="3" t="s">
        <v>50</v>
      </c>
      <c r="W519" s="3" t="s">
        <v>1205</v>
      </c>
      <c r="X519" s="3" t="s">
        <v>53</v>
      </c>
      <c r="Y519" s="3"/>
      <c r="Z519" s="280"/>
    </row>
    <row r="520" spans="3:26" x14ac:dyDescent="0.15">
      <c r="C520" s="285"/>
      <c r="D520" s="283">
        <v>517</v>
      </c>
      <c r="E520" s="3">
        <v>496</v>
      </c>
      <c r="F520" s="3">
        <v>7</v>
      </c>
      <c r="G520" s="3">
        <v>5</v>
      </c>
      <c r="H520" s="3" t="s">
        <v>1746</v>
      </c>
      <c r="I520" s="3" t="s">
        <v>140</v>
      </c>
      <c r="J520" s="3" t="s">
        <v>260</v>
      </c>
      <c r="K520" s="15" t="s">
        <v>469</v>
      </c>
      <c r="L520" s="3" t="s">
        <v>1186</v>
      </c>
      <c r="M520" s="3"/>
      <c r="N520" s="3" t="s">
        <v>16</v>
      </c>
      <c r="O520" s="3" t="s">
        <v>1187</v>
      </c>
      <c r="P520" s="3" t="s">
        <v>11</v>
      </c>
      <c r="Q520" s="3"/>
      <c r="R520" s="3"/>
      <c r="S520" s="3" t="s">
        <v>43</v>
      </c>
      <c r="T520" s="3"/>
      <c r="U520" s="3"/>
      <c r="V520" s="3" t="s">
        <v>52</v>
      </c>
      <c r="W520" s="3"/>
      <c r="X520" s="3" t="s">
        <v>53</v>
      </c>
      <c r="Y520" s="3" t="s">
        <v>1188</v>
      </c>
      <c r="Z520" s="280"/>
    </row>
    <row r="521" spans="3:26" x14ac:dyDescent="0.15">
      <c r="C521" s="285"/>
      <c r="D521" s="283">
        <v>518</v>
      </c>
      <c r="E521" s="3">
        <v>509</v>
      </c>
      <c r="F521" s="3">
        <v>7</v>
      </c>
      <c r="G521" s="3">
        <v>5</v>
      </c>
      <c r="H521" s="3" t="s">
        <v>1653</v>
      </c>
      <c r="I521" s="3" t="s">
        <v>137</v>
      </c>
      <c r="J521" s="3" t="s">
        <v>419</v>
      </c>
      <c r="K521" s="15"/>
      <c r="L521" s="3" t="s">
        <v>1206</v>
      </c>
      <c r="M521" s="3"/>
      <c r="N521" s="3" t="s">
        <v>16</v>
      </c>
      <c r="O521" s="3" t="s">
        <v>1213</v>
      </c>
      <c r="P521" s="3" t="s">
        <v>13</v>
      </c>
      <c r="Q521" s="3"/>
      <c r="R521" s="3"/>
      <c r="S521" s="3" t="s">
        <v>43</v>
      </c>
      <c r="T521" s="3"/>
      <c r="U521" s="3" t="s">
        <v>308</v>
      </c>
      <c r="V521" s="3" t="s">
        <v>50</v>
      </c>
      <c r="W521" s="3"/>
      <c r="X521" s="3" t="s">
        <v>53</v>
      </c>
      <c r="Y521" s="3"/>
      <c r="Z521" s="280"/>
    </row>
    <row r="522" spans="3:26" x14ac:dyDescent="0.15">
      <c r="C522" s="285"/>
      <c r="D522" s="283">
        <v>519</v>
      </c>
      <c r="E522" s="3">
        <v>510</v>
      </c>
      <c r="F522" s="3">
        <v>7</v>
      </c>
      <c r="G522" s="3">
        <v>5</v>
      </c>
      <c r="H522" s="3" t="s">
        <v>1633</v>
      </c>
      <c r="I522" s="3" t="s">
        <v>137</v>
      </c>
      <c r="J522" s="3" t="s">
        <v>463</v>
      </c>
      <c r="K522" s="15"/>
      <c r="L522" s="3" t="s">
        <v>1207</v>
      </c>
      <c r="M522" s="3"/>
      <c r="N522" s="3" t="s">
        <v>31</v>
      </c>
      <c r="O522" s="3" t="s">
        <v>1214</v>
      </c>
      <c r="P522" s="3" t="s">
        <v>143</v>
      </c>
      <c r="Q522" s="3"/>
      <c r="R522" s="3"/>
      <c r="S522" s="3" t="s">
        <v>43</v>
      </c>
      <c r="T522" s="3"/>
      <c r="U522" s="3"/>
      <c r="V522" s="3" t="s">
        <v>16</v>
      </c>
      <c r="W522" s="3" t="s">
        <v>1208</v>
      </c>
      <c r="X522" s="3" t="s">
        <v>53</v>
      </c>
      <c r="Y522" s="3"/>
      <c r="Z522" s="280"/>
    </row>
    <row r="523" spans="3:26" x14ac:dyDescent="0.15">
      <c r="C523" s="285"/>
      <c r="D523" s="283">
        <v>520</v>
      </c>
      <c r="E523" s="3">
        <v>515</v>
      </c>
      <c r="F523" s="3">
        <v>7</v>
      </c>
      <c r="G523" s="3">
        <v>5</v>
      </c>
      <c r="H523" s="3" t="s">
        <v>1704</v>
      </c>
      <c r="I523" s="3" t="s">
        <v>141</v>
      </c>
      <c r="J523" s="3" t="s">
        <v>565</v>
      </c>
      <c r="K523" s="15" t="s">
        <v>1170</v>
      </c>
      <c r="L523" s="3" t="s">
        <v>1217</v>
      </c>
      <c r="M523" s="3"/>
      <c r="N523" s="3" t="s">
        <v>16</v>
      </c>
      <c r="O523" s="3" t="s">
        <v>1218</v>
      </c>
      <c r="P523" s="3" t="s">
        <v>13</v>
      </c>
      <c r="Q523" s="3"/>
      <c r="R523" s="3"/>
      <c r="S523" s="3" t="s">
        <v>43</v>
      </c>
      <c r="T523" s="3"/>
      <c r="U523" s="3"/>
      <c r="V523" s="3" t="s">
        <v>16</v>
      </c>
      <c r="W523" s="3" t="s">
        <v>625</v>
      </c>
      <c r="X523" s="3" t="s">
        <v>53</v>
      </c>
      <c r="Y523" s="3"/>
      <c r="Z523" s="280"/>
    </row>
    <row r="524" spans="3:26" x14ac:dyDescent="0.15">
      <c r="C524" s="285"/>
      <c r="D524" s="283">
        <v>521</v>
      </c>
      <c r="E524" s="3">
        <v>516</v>
      </c>
      <c r="F524" s="3">
        <v>7</v>
      </c>
      <c r="G524" s="3">
        <v>5</v>
      </c>
      <c r="H524" s="3" t="s">
        <v>1776</v>
      </c>
      <c r="I524" s="3" t="s">
        <v>141</v>
      </c>
      <c r="J524" s="3" t="s">
        <v>565</v>
      </c>
      <c r="K524" s="15" t="s">
        <v>1170</v>
      </c>
      <c r="L524" s="3" t="s">
        <v>1219</v>
      </c>
      <c r="M524" s="3"/>
      <c r="N524" s="3" t="s">
        <v>31</v>
      </c>
      <c r="O524" s="3" t="s">
        <v>1220</v>
      </c>
      <c r="P524" s="3" t="s">
        <v>143</v>
      </c>
      <c r="Q524" s="3"/>
      <c r="R524" s="3"/>
      <c r="S524" s="3" t="s">
        <v>43</v>
      </c>
      <c r="T524" s="3"/>
      <c r="U524" s="3" t="s">
        <v>1221</v>
      </c>
      <c r="V524" s="3" t="s">
        <v>50</v>
      </c>
      <c r="W524" s="3"/>
      <c r="X524" s="3" t="s">
        <v>53</v>
      </c>
      <c r="Y524" s="3"/>
      <c r="Z524" s="280"/>
    </row>
    <row r="525" spans="3:26" x14ac:dyDescent="0.15">
      <c r="C525" s="285"/>
      <c r="D525" s="283">
        <v>522</v>
      </c>
      <c r="E525" s="3">
        <v>511</v>
      </c>
      <c r="F525" s="3">
        <v>7</v>
      </c>
      <c r="G525" s="3">
        <v>5</v>
      </c>
      <c r="H525" s="3" t="s">
        <v>1817</v>
      </c>
      <c r="I525" s="3" t="s">
        <v>138</v>
      </c>
      <c r="J525" s="3" t="s">
        <v>274</v>
      </c>
      <c r="K525" s="15" t="s">
        <v>380</v>
      </c>
      <c r="L525" s="3" t="s">
        <v>1083</v>
      </c>
      <c r="M525" s="3"/>
      <c r="N525" s="3" t="s">
        <v>31</v>
      </c>
      <c r="O525" s="3"/>
      <c r="P525" s="3" t="s">
        <v>13</v>
      </c>
      <c r="Q525" s="3"/>
      <c r="R525" s="3"/>
      <c r="S525" s="3" t="s">
        <v>43</v>
      </c>
      <c r="T525" s="3"/>
      <c r="U525" s="3"/>
      <c r="V525" s="3" t="s">
        <v>16</v>
      </c>
      <c r="W525" s="3" t="s">
        <v>1699</v>
      </c>
      <c r="X525" s="3" t="s">
        <v>53</v>
      </c>
      <c r="Y525" s="3"/>
      <c r="Z525" s="280"/>
    </row>
    <row r="526" spans="3:26" x14ac:dyDescent="0.15">
      <c r="C526" s="285"/>
      <c r="D526" s="283">
        <v>523</v>
      </c>
      <c r="E526" s="3">
        <v>512</v>
      </c>
      <c r="F526" s="3">
        <v>7</v>
      </c>
      <c r="G526" s="3">
        <v>5</v>
      </c>
      <c r="H526" s="3" t="s">
        <v>1751</v>
      </c>
      <c r="I526" s="3" t="s">
        <v>137</v>
      </c>
      <c r="J526" s="3" t="s">
        <v>152</v>
      </c>
      <c r="K526" s="15"/>
      <c r="L526" s="3" t="s">
        <v>708</v>
      </c>
      <c r="M526" s="3"/>
      <c r="N526" s="3" t="s">
        <v>16</v>
      </c>
      <c r="O526" s="3" t="s">
        <v>709</v>
      </c>
      <c r="P526" s="3" t="s">
        <v>143</v>
      </c>
      <c r="Q526" s="3"/>
      <c r="R526" s="3"/>
      <c r="S526" s="3" t="s">
        <v>45</v>
      </c>
      <c r="T526" s="3"/>
      <c r="U526" s="3" t="s">
        <v>1209</v>
      </c>
      <c r="V526" s="3" t="s">
        <v>16</v>
      </c>
      <c r="W526" s="3" t="s">
        <v>1699</v>
      </c>
      <c r="X526" s="3" t="s">
        <v>53</v>
      </c>
      <c r="Y526" s="3"/>
      <c r="Z526" s="280"/>
    </row>
    <row r="527" spans="3:26" x14ac:dyDescent="0.15">
      <c r="C527" s="285"/>
      <c r="D527" s="283">
        <v>524</v>
      </c>
      <c r="E527" s="3">
        <v>513</v>
      </c>
      <c r="F527" s="3">
        <v>7</v>
      </c>
      <c r="G527" s="3">
        <v>5</v>
      </c>
      <c r="H527" s="3" t="s">
        <v>1730</v>
      </c>
      <c r="I527" s="3" t="s">
        <v>140</v>
      </c>
      <c r="J527" s="3" t="s">
        <v>260</v>
      </c>
      <c r="K527" s="15" t="s">
        <v>644</v>
      </c>
      <c r="L527" s="3" t="s">
        <v>1210</v>
      </c>
      <c r="M527" s="3"/>
      <c r="N527" s="3" t="s">
        <v>31</v>
      </c>
      <c r="O527" s="3"/>
      <c r="P527" s="3" t="s">
        <v>143</v>
      </c>
      <c r="Q527" s="3"/>
      <c r="R527" s="3"/>
      <c r="S527" s="3" t="s">
        <v>43</v>
      </c>
      <c r="T527" s="3"/>
      <c r="U527" s="3" t="s">
        <v>308</v>
      </c>
      <c r="V527" s="3" t="s">
        <v>16</v>
      </c>
      <c r="W527" s="3" t="s">
        <v>1211</v>
      </c>
      <c r="X527" s="3" t="s">
        <v>53</v>
      </c>
      <c r="Y527" s="3"/>
      <c r="Z527" s="280"/>
    </row>
    <row r="528" spans="3:26" x14ac:dyDescent="0.15">
      <c r="C528" s="285"/>
      <c r="D528" s="283">
        <v>525</v>
      </c>
      <c r="E528" s="3">
        <v>517</v>
      </c>
      <c r="F528" s="3">
        <v>7</v>
      </c>
      <c r="G528" s="3">
        <v>6</v>
      </c>
      <c r="H528" s="3" t="s">
        <v>1635</v>
      </c>
      <c r="I528" s="3" t="s">
        <v>140</v>
      </c>
      <c r="J528" s="3" t="s">
        <v>260</v>
      </c>
      <c r="K528" s="15" t="s">
        <v>644</v>
      </c>
      <c r="L528" s="3" t="s">
        <v>1222</v>
      </c>
      <c r="M528" s="3"/>
      <c r="N528" s="3" t="s">
        <v>31</v>
      </c>
      <c r="O528" s="3" t="s">
        <v>1223</v>
      </c>
      <c r="P528" s="3" t="s">
        <v>13</v>
      </c>
      <c r="Q528" s="3"/>
      <c r="R528" s="3"/>
      <c r="S528" s="3" t="s">
        <v>43</v>
      </c>
      <c r="T528" s="3"/>
      <c r="U528" s="3"/>
      <c r="V528" s="3" t="s">
        <v>16</v>
      </c>
      <c r="W528" s="3" t="s">
        <v>1224</v>
      </c>
      <c r="X528" s="3" t="s">
        <v>53</v>
      </c>
      <c r="Y528" s="3"/>
      <c r="Z528" s="280"/>
    </row>
    <row r="529" spans="3:26" x14ac:dyDescent="0.15">
      <c r="C529" s="285"/>
      <c r="D529" s="283">
        <v>526</v>
      </c>
      <c r="E529" s="3">
        <v>518</v>
      </c>
      <c r="F529" s="3">
        <v>7</v>
      </c>
      <c r="G529" s="3">
        <v>6</v>
      </c>
      <c r="H529" s="3" t="s">
        <v>1746</v>
      </c>
      <c r="I529" s="3" t="s">
        <v>140</v>
      </c>
      <c r="J529" s="3" t="s">
        <v>260</v>
      </c>
      <c r="K529" s="15" t="s">
        <v>644</v>
      </c>
      <c r="L529" s="3" t="s">
        <v>1233</v>
      </c>
      <c r="M529" s="3"/>
      <c r="N529" s="3" t="s">
        <v>31</v>
      </c>
      <c r="O529" s="3" t="s">
        <v>1225</v>
      </c>
      <c r="P529" s="3" t="s">
        <v>13</v>
      </c>
      <c r="Q529" s="3"/>
      <c r="R529" s="3"/>
      <c r="S529" s="3" t="s">
        <v>43</v>
      </c>
      <c r="T529" s="3"/>
      <c r="U529" s="3" t="s">
        <v>514</v>
      </c>
      <c r="V529" s="3" t="s">
        <v>16</v>
      </c>
      <c r="W529" s="3" t="s">
        <v>738</v>
      </c>
      <c r="X529" s="3" t="s">
        <v>53</v>
      </c>
      <c r="Y529" s="3"/>
      <c r="Z529" s="280"/>
    </row>
    <row r="530" spans="3:26" x14ac:dyDescent="0.15">
      <c r="C530" s="285"/>
      <c r="D530" s="283">
        <v>527</v>
      </c>
      <c r="E530" s="3">
        <v>519</v>
      </c>
      <c r="F530" s="3">
        <v>7</v>
      </c>
      <c r="G530" s="3">
        <v>6</v>
      </c>
      <c r="H530" s="3" t="s">
        <v>1676</v>
      </c>
      <c r="I530" s="3" t="s">
        <v>140</v>
      </c>
      <c r="J530" s="3" t="s">
        <v>260</v>
      </c>
      <c r="K530" s="15" t="s">
        <v>937</v>
      </c>
      <c r="L530" s="3" t="s">
        <v>1242</v>
      </c>
      <c r="M530" s="3"/>
      <c r="N530" s="3" t="s">
        <v>31</v>
      </c>
      <c r="O530" s="3" t="s">
        <v>1226</v>
      </c>
      <c r="P530" s="3" t="s">
        <v>13</v>
      </c>
      <c r="Q530" s="3"/>
      <c r="R530" s="3"/>
      <c r="S530" s="3" t="s">
        <v>43</v>
      </c>
      <c r="T530" s="3"/>
      <c r="U530" s="3" t="s">
        <v>308</v>
      </c>
      <c r="V530" s="3" t="s">
        <v>50</v>
      </c>
      <c r="W530" s="3"/>
      <c r="X530" s="3" t="s">
        <v>53</v>
      </c>
      <c r="Y530" s="3"/>
      <c r="Z530" s="280"/>
    </row>
    <row r="531" spans="3:26" x14ac:dyDescent="0.15">
      <c r="C531" s="286"/>
      <c r="D531" s="283">
        <v>528</v>
      </c>
      <c r="E531" s="3">
        <v>520</v>
      </c>
      <c r="F531" s="3">
        <v>7</v>
      </c>
      <c r="G531" s="3">
        <v>6</v>
      </c>
      <c r="H531" s="3" t="s">
        <v>1663</v>
      </c>
      <c r="I531" s="3" t="s">
        <v>138</v>
      </c>
      <c r="J531" s="3" t="s">
        <v>274</v>
      </c>
      <c r="K531" s="15" t="s">
        <v>376</v>
      </c>
      <c r="L531" s="3" t="s">
        <v>1227</v>
      </c>
      <c r="M531" s="3"/>
      <c r="N531" s="3" t="s">
        <v>31</v>
      </c>
      <c r="O531" s="3"/>
      <c r="P531" s="3" t="s">
        <v>12</v>
      </c>
      <c r="Q531" s="3"/>
      <c r="R531" s="3"/>
      <c r="S531" s="3" t="s">
        <v>43</v>
      </c>
      <c r="T531" s="3"/>
      <c r="U531" s="3" t="s">
        <v>514</v>
      </c>
      <c r="V531" s="3" t="s">
        <v>16</v>
      </c>
      <c r="W531" s="3" t="s">
        <v>1699</v>
      </c>
      <c r="X531" s="3" t="s">
        <v>53</v>
      </c>
      <c r="Y531" s="3"/>
      <c r="Z531" s="280"/>
    </row>
    <row r="532" spans="3:26" x14ac:dyDescent="0.15">
      <c r="C532" s="286"/>
      <c r="D532" s="283">
        <v>529</v>
      </c>
      <c r="E532" s="3">
        <v>521</v>
      </c>
      <c r="F532" s="3">
        <v>7</v>
      </c>
      <c r="G532" s="3">
        <v>7</v>
      </c>
      <c r="H532" s="3" t="s">
        <v>1689</v>
      </c>
      <c r="I532" s="3" t="s">
        <v>141</v>
      </c>
      <c r="J532" s="3" t="s">
        <v>565</v>
      </c>
      <c r="K532" s="15" t="s">
        <v>1170</v>
      </c>
      <c r="L532" s="3" t="s">
        <v>1234</v>
      </c>
      <c r="M532" s="3"/>
      <c r="N532" s="3" t="s">
        <v>31</v>
      </c>
      <c r="O532" s="3" t="s">
        <v>1235</v>
      </c>
      <c r="P532" s="3" t="s">
        <v>13</v>
      </c>
      <c r="Q532" s="3"/>
      <c r="R532" s="3"/>
      <c r="S532" s="3" t="s">
        <v>43</v>
      </c>
      <c r="T532" s="3"/>
      <c r="U532" s="3" t="s">
        <v>514</v>
      </c>
      <c r="V532" s="3" t="s">
        <v>50</v>
      </c>
      <c r="W532" s="3"/>
      <c r="X532" s="3" t="s">
        <v>53</v>
      </c>
      <c r="Y532" s="3"/>
      <c r="Z532" s="280"/>
    </row>
    <row r="533" spans="3:26" x14ac:dyDescent="0.15">
      <c r="C533" s="286"/>
      <c r="D533" s="283">
        <v>530</v>
      </c>
      <c r="E533" s="3">
        <v>522</v>
      </c>
      <c r="F533" s="3">
        <v>7</v>
      </c>
      <c r="G533" s="3">
        <v>7</v>
      </c>
      <c r="H533" s="3" t="s">
        <v>1665</v>
      </c>
      <c r="I533" s="3" t="s">
        <v>140</v>
      </c>
      <c r="J533" s="3" t="s">
        <v>260</v>
      </c>
      <c r="K533" s="15" t="s">
        <v>378</v>
      </c>
      <c r="L533" s="3" t="s">
        <v>1228</v>
      </c>
      <c r="M533" s="3"/>
      <c r="N533" s="3" t="s">
        <v>31</v>
      </c>
      <c r="O533" s="3" t="s">
        <v>1229</v>
      </c>
      <c r="P533" s="3" t="s">
        <v>13</v>
      </c>
      <c r="Q533" s="3"/>
      <c r="R533" s="3"/>
      <c r="S533" s="3" t="s">
        <v>43</v>
      </c>
      <c r="T533" s="3"/>
      <c r="U533" s="3" t="s">
        <v>308</v>
      </c>
      <c r="V533" s="3" t="s">
        <v>16</v>
      </c>
      <c r="W533" s="3" t="s">
        <v>310</v>
      </c>
      <c r="X533" s="3" t="s">
        <v>53</v>
      </c>
      <c r="Y533" s="3"/>
      <c r="Z533" s="280"/>
    </row>
    <row r="534" spans="3:26" x14ac:dyDescent="0.15">
      <c r="C534" s="286"/>
      <c r="D534" s="283">
        <v>531</v>
      </c>
      <c r="E534" s="3">
        <v>659</v>
      </c>
      <c r="F534" s="3">
        <v>7</v>
      </c>
      <c r="G534" s="3">
        <v>7</v>
      </c>
      <c r="H534" s="3" t="s">
        <v>1841</v>
      </c>
      <c r="I534" s="3" t="s">
        <v>142</v>
      </c>
      <c r="J534" s="3" t="s">
        <v>299</v>
      </c>
      <c r="K534" s="15" t="s">
        <v>284</v>
      </c>
      <c r="L534" s="3" t="s">
        <v>1500</v>
      </c>
      <c r="M534" s="3"/>
      <c r="N534" s="3" t="s">
        <v>31</v>
      </c>
      <c r="O534" s="3"/>
      <c r="P534" s="3" t="s">
        <v>13</v>
      </c>
      <c r="Q534" s="3"/>
      <c r="R534" s="3"/>
      <c r="S534" s="3" t="s">
        <v>43</v>
      </c>
      <c r="T534" s="3"/>
      <c r="U534" s="3" t="s">
        <v>308</v>
      </c>
      <c r="V534" s="3" t="s">
        <v>16</v>
      </c>
      <c r="W534" s="3" t="s">
        <v>310</v>
      </c>
      <c r="X534" s="3" t="s">
        <v>53</v>
      </c>
      <c r="Y534" s="3"/>
      <c r="Z534" s="280"/>
    </row>
    <row r="535" spans="3:26" x14ac:dyDescent="0.15">
      <c r="C535" s="286"/>
      <c r="D535" s="283">
        <v>532</v>
      </c>
      <c r="E535" s="3">
        <v>525</v>
      </c>
      <c r="F535" s="3">
        <v>7</v>
      </c>
      <c r="G535" s="3">
        <v>7</v>
      </c>
      <c r="H535" s="3" t="s">
        <v>1637</v>
      </c>
      <c r="I535" s="3" t="s">
        <v>140</v>
      </c>
      <c r="J535" s="3" t="s">
        <v>260</v>
      </c>
      <c r="K535" s="15" t="s">
        <v>378</v>
      </c>
      <c r="L535" s="3" t="s">
        <v>1239</v>
      </c>
      <c r="M535" s="3"/>
      <c r="N535" s="3" t="s">
        <v>28</v>
      </c>
      <c r="O535" s="3" t="s">
        <v>285</v>
      </c>
      <c r="P535" s="3" t="s">
        <v>143</v>
      </c>
      <c r="Q535" s="3"/>
      <c r="R535" s="3"/>
      <c r="S535" s="3"/>
      <c r="T535" s="3" t="s">
        <v>46</v>
      </c>
      <c r="U535" s="3" t="s">
        <v>1240</v>
      </c>
      <c r="V535" s="3" t="s">
        <v>16</v>
      </c>
      <c r="W535" s="3" t="s">
        <v>1241</v>
      </c>
      <c r="X535" s="3" t="s">
        <v>53</v>
      </c>
      <c r="Y535" s="3"/>
      <c r="Z535" s="280"/>
    </row>
    <row r="536" spans="3:26" x14ac:dyDescent="0.15">
      <c r="C536" s="286"/>
      <c r="D536" s="283">
        <v>533</v>
      </c>
      <c r="E536" s="3">
        <v>523</v>
      </c>
      <c r="F536" s="3">
        <v>7</v>
      </c>
      <c r="G536" s="3">
        <v>7</v>
      </c>
      <c r="H536" s="3" t="s">
        <v>1655</v>
      </c>
      <c r="I536" s="3" t="s">
        <v>138</v>
      </c>
      <c r="J536" s="3" t="s">
        <v>274</v>
      </c>
      <c r="K536" s="15" t="s">
        <v>380</v>
      </c>
      <c r="L536" s="3" t="s">
        <v>526</v>
      </c>
      <c r="M536" s="3"/>
      <c r="N536" s="3" t="s">
        <v>31</v>
      </c>
      <c r="O536" s="3" t="s">
        <v>1230</v>
      </c>
      <c r="P536" s="3" t="s">
        <v>13</v>
      </c>
      <c r="Q536" s="3"/>
      <c r="R536" s="3"/>
      <c r="S536" s="3" t="s">
        <v>43</v>
      </c>
      <c r="T536" s="3"/>
      <c r="U536" s="3"/>
      <c r="V536" s="3" t="s">
        <v>16</v>
      </c>
      <c r="W536" s="3" t="s">
        <v>1699</v>
      </c>
      <c r="X536" s="3" t="s">
        <v>53</v>
      </c>
      <c r="Y536" s="3"/>
      <c r="Z536" s="280"/>
    </row>
    <row r="537" spans="3:26" x14ac:dyDescent="0.15">
      <c r="C537" s="286"/>
      <c r="D537" s="283">
        <v>534</v>
      </c>
      <c r="E537" s="3">
        <v>526</v>
      </c>
      <c r="F537" s="3">
        <v>7</v>
      </c>
      <c r="G537" s="3">
        <v>7</v>
      </c>
      <c r="H537" s="3" t="s">
        <v>1645</v>
      </c>
      <c r="I537" s="3" t="s">
        <v>140</v>
      </c>
      <c r="J537" s="3" t="s">
        <v>260</v>
      </c>
      <c r="K537" s="15" t="s">
        <v>471</v>
      </c>
      <c r="L537" s="3" t="s">
        <v>1243</v>
      </c>
      <c r="M537" s="3"/>
      <c r="N537" s="3" t="s">
        <v>27</v>
      </c>
      <c r="O537" s="3"/>
      <c r="P537" s="3" t="s">
        <v>13</v>
      </c>
      <c r="Q537" s="3"/>
      <c r="R537" s="3"/>
      <c r="S537" s="3" t="s">
        <v>43</v>
      </c>
      <c r="T537" s="3"/>
      <c r="U537" s="3" t="s">
        <v>308</v>
      </c>
      <c r="V537" s="3" t="s">
        <v>50</v>
      </c>
      <c r="W537" s="3"/>
      <c r="X537" s="3" t="s">
        <v>53</v>
      </c>
      <c r="Y537" s="3"/>
      <c r="Z537" s="280"/>
    </row>
    <row r="538" spans="3:26" x14ac:dyDescent="0.15">
      <c r="C538" s="286"/>
      <c r="D538" s="283">
        <v>535</v>
      </c>
      <c r="E538" s="3">
        <v>538</v>
      </c>
      <c r="F538" s="3">
        <v>7</v>
      </c>
      <c r="G538" s="3">
        <v>7</v>
      </c>
      <c r="H538" s="3" t="s">
        <v>1653</v>
      </c>
      <c r="I538" s="3" t="s">
        <v>137</v>
      </c>
      <c r="J538" s="3" t="s">
        <v>463</v>
      </c>
      <c r="K538" s="15"/>
      <c r="L538" s="3" t="s">
        <v>726</v>
      </c>
      <c r="M538" s="3"/>
      <c r="N538" s="3" t="s">
        <v>16</v>
      </c>
      <c r="O538" s="3" t="s">
        <v>994</v>
      </c>
      <c r="P538" s="3"/>
      <c r="Q538" s="3" t="s">
        <v>300</v>
      </c>
      <c r="R538" s="3" t="s">
        <v>887</v>
      </c>
      <c r="S538" s="3" t="s">
        <v>43</v>
      </c>
      <c r="T538" s="3"/>
      <c r="U538" s="3" t="s">
        <v>308</v>
      </c>
      <c r="V538" s="3" t="s">
        <v>52</v>
      </c>
      <c r="W538" s="3"/>
      <c r="X538" s="3" t="s">
        <v>53</v>
      </c>
      <c r="Y538" s="3"/>
      <c r="Z538" s="280"/>
    </row>
    <row r="539" spans="3:26" x14ac:dyDescent="0.15">
      <c r="C539" s="286"/>
      <c r="D539" s="283">
        <v>536</v>
      </c>
      <c r="E539" s="3">
        <v>527</v>
      </c>
      <c r="F539" s="3">
        <v>7</v>
      </c>
      <c r="G539" s="3">
        <v>7</v>
      </c>
      <c r="H539" s="3" t="s">
        <v>1818</v>
      </c>
      <c r="I539" s="3" t="s">
        <v>138</v>
      </c>
      <c r="J539" s="3" t="s">
        <v>265</v>
      </c>
      <c r="K539" s="15"/>
      <c r="L539" s="3" t="s">
        <v>1244</v>
      </c>
      <c r="M539" s="3"/>
      <c r="N539" s="3" t="s">
        <v>31</v>
      </c>
      <c r="O539" s="3"/>
      <c r="P539" s="3" t="s">
        <v>11</v>
      </c>
      <c r="Q539" s="3"/>
      <c r="R539" s="3"/>
      <c r="S539" s="3" t="s">
        <v>43</v>
      </c>
      <c r="T539" s="3"/>
      <c r="U539" s="3"/>
      <c r="V539" s="3" t="s">
        <v>456</v>
      </c>
      <c r="W539" s="3"/>
      <c r="X539" s="3" t="s">
        <v>53</v>
      </c>
      <c r="Y539" s="3"/>
      <c r="Z539" s="280"/>
    </row>
    <row r="540" spans="3:26" x14ac:dyDescent="0.15">
      <c r="C540" s="286"/>
      <c r="D540" s="283">
        <v>537</v>
      </c>
      <c r="E540" s="3">
        <v>539</v>
      </c>
      <c r="F540" s="3">
        <v>7</v>
      </c>
      <c r="G540" s="3">
        <v>7</v>
      </c>
      <c r="H540" s="3" t="s">
        <v>1747</v>
      </c>
      <c r="I540" s="3" t="s">
        <v>137</v>
      </c>
      <c r="J540" s="3" t="s">
        <v>463</v>
      </c>
      <c r="K540" s="15"/>
      <c r="L540" s="3" t="s">
        <v>1262</v>
      </c>
      <c r="M540" s="3"/>
      <c r="N540" s="3" t="s">
        <v>16</v>
      </c>
      <c r="O540" s="3" t="s">
        <v>1263</v>
      </c>
      <c r="P540" s="3" t="s">
        <v>13</v>
      </c>
      <c r="Q540" s="3"/>
      <c r="R540" s="3"/>
      <c r="S540" s="3" t="s">
        <v>43</v>
      </c>
      <c r="T540" s="3"/>
      <c r="U540" s="3" t="s">
        <v>1264</v>
      </c>
      <c r="V540" s="3" t="s">
        <v>50</v>
      </c>
      <c r="W540" s="3" t="s">
        <v>1267</v>
      </c>
      <c r="X540" s="3" t="s">
        <v>53</v>
      </c>
      <c r="Y540" s="3"/>
      <c r="Z540" s="280"/>
    </row>
    <row r="541" spans="3:26" x14ac:dyDescent="0.15">
      <c r="C541" s="286"/>
      <c r="D541" s="283">
        <v>538</v>
      </c>
      <c r="E541" s="3">
        <v>529</v>
      </c>
      <c r="F541" s="3">
        <v>7</v>
      </c>
      <c r="G541" s="3">
        <v>7</v>
      </c>
      <c r="H541" s="3" t="s">
        <v>1792</v>
      </c>
      <c r="I541" s="3" t="s">
        <v>136</v>
      </c>
      <c r="J541" s="3" t="s">
        <v>150</v>
      </c>
      <c r="K541" s="15"/>
      <c r="L541" s="3" t="s">
        <v>1247</v>
      </c>
      <c r="M541" s="3"/>
      <c r="N541" s="3" t="s">
        <v>31</v>
      </c>
      <c r="O541" s="3"/>
      <c r="P541" s="3" t="s">
        <v>143</v>
      </c>
      <c r="Q541" s="3"/>
      <c r="R541" s="3"/>
      <c r="S541" s="3" t="s">
        <v>43</v>
      </c>
      <c r="T541" s="3"/>
      <c r="U541" s="3"/>
      <c r="V541" s="3" t="s">
        <v>50</v>
      </c>
      <c r="W541" s="3" t="s">
        <v>549</v>
      </c>
      <c r="X541" s="3" t="s">
        <v>53</v>
      </c>
      <c r="Y541" s="3"/>
      <c r="Z541" s="280"/>
    </row>
    <row r="542" spans="3:26" x14ac:dyDescent="0.15">
      <c r="C542" s="286"/>
      <c r="D542" s="283">
        <v>539</v>
      </c>
      <c r="E542" s="3">
        <v>530</v>
      </c>
      <c r="F542" s="3">
        <v>7</v>
      </c>
      <c r="G542" s="3">
        <v>7</v>
      </c>
      <c r="H542" s="3" t="s">
        <v>1631</v>
      </c>
      <c r="I542" s="3" t="s">
        <v>140</v>
      </c>
      <c r="J542" s="3" t="s">
        <v>260</v>
      </c>
      <c r="K542" s="15" t="s">
        <v>356</v>
      </c>
      <c r="L542" s="3" t="s">
        <v>1248</v>
      </c>
      <c r="M542" s="3"/>
      <c r="N542" s="3" t="s">
        <v>16</v>
      </c>
      <c r="O542" s="3" t="s">
        <v>1249</v>
      </c>
      <c r="P542" s="3"/>
      <c r="Q542" s="3"/>
      <c r="R542" s="3"/>
      <c r="S542" s="3"/>
      <c r="T542" s="3" t="s">
        <v>49</v>
      </c>
      <c r="U542" s="3" t="s">
        <v>1250</v>
      </c>
      <c r="V542" s="3" t="s">
        <v>50</v>
      </c>
      <c r="W542" s="3" t="s">
        <v>1251</v>
      </c>
      <c r="X542" s="3" t="s">
        <v>53</v>
      </c>
      <c r="Y542" s="3"/>
      <c r="Z542" s="280"/>
    </row>
    <row r="543" spans="3:26" x14ac:dyDescent="0.15">
      <c r="C543" s="286"/>
      <c r="D543" s="283">
        <v>540</v>
      </c>
      <c r="E543" s="3">
        <v>531</v>
      </c>
      <c r="F543" s="3">
        <v>7</v>
      </c>
      <c r="G543" s="3">
        <v>7</v>
      </c>
      <c r="H543" s="3" t="s">
        <v>1633</v>
      </c>
      <c r="I543" s="3" t="s">
        <v>140</v>
      </c>
      <c r="J543" s="3" t="s">
        <v>260</v>
      </c>
      <c r="K543" s="15" t="s">
        <v>356</v>
      </c>
      <c r="L543" s="3" t="s">
        <v>1252</v>
      </c>
      <c r="M543" s="3"/>
      <c r="N543" s="3" t="s">
        <v>31</v>
      </c>
      <c r="O543" s="3"/>
      <c r="P543" s="3" t="s">
        <v>143</v>
      </c>
      <c r="Q543" s="3"/>
      <c r="R543" s="3"/>
      <c r="S543" s="3" t="s">
        <v>43</v>
      </c>
      <c r="T543" s="3"/>
      <c r="U543" s="3" t="s">
        <v>308</v>
      </c>
      <c r="V543" s="3" t="s">
        <v>50</v>
      </c>
      <c r="W543" s="3" t="s">
        <v>1109</v>
      </c>
      <c r="X543" s="3" t="s">
        <v>53</v>
      </c>
      <c r="Y543" s="3"/>
      <c r="Z543" s="280"/>
    </row>
    <row r="544" spans="3:26" x14ac:dyDescent="0.15">
      <c r="C544" s="286"/>
      <c r="D544" s="283">
        <v>541</v>
      </c>
      <c r="E544" s="3">
        <v>532</v>
      </c>
      <c r="F544" s="3">
        <v>7</v>
      </c>
      <c r="G544" s="3">
        <v>7</v>
      </c>
      <c r="H544" s="3" t="s">
        <v>1819</v>
      </c>
      <c r="I544" s="3" t="s">
        <v>138</v>
      </c>
      <c r="J544" s="3" t="s">
        <v>274</v>
      </c>
      <c r="K544" s="15" t="s">
        <v>376</v>
      </c>
      <c r="L544" s="3" t="s">
        <v>1253</v>
      </c>
      <c r="M544" s="3"/>
      <c r="N544" s="3" t="s">
        <v>31</v>
      </c>
      <c r="O544" s="3"/>
      <c r="P544" s="3" t="s">
        <v>143</v>
      </c>
      <c r="Q544" s="3"/>
      <c r="R544" s="3"/>
      <c r="S544" s="3" t="s">
        <v>43</v>
      </c>
      <c r="T544" s="3"/>
      <c r="U544" s="3"/>
      <c r="V544" s="3" t="s">
        <v>50</v>
      </c>
      <c r="W544" s="3" t="s">
        <v>1699</v>
      </c>
      <c r="X544" s="3" t="s">
        <v>53</v>
      </c>
      <c r="Y544" s="3"/>
      <c r="Z544" s="280"/>
    </row>
    <row r="545" spans="3:26" x14ac:dyDescent="0.15">
      <c r="C545" s="286"/>
      <c r="D545" s="283">
        <v>542</v>
      </c>
      <c r="E545" s="3">
        <v>541</v>
      </c>
      <c r="F545" s="3">
        <v>7</v>
      </c>
      <c r="G545" s="3">
        <v>7</v>
      </c>
      <c r="H545" s="3" t="s">
        <v>1656</v>
      </c>
      <c r="I545" s="3" t="s">
        <v>137</v>
      </c>
      <c r="J545" s="3" t="s">
        <v>463</v>
      </c>
      <c r="K545" s="15"/>
      <c r="L545" s="3" t="s">
        <v>1268</v>
      </c>
      <c r="M545" s="3"/>
      <c r="N545" s="3" t="s">
        <v>31</v>
      </c>
      <c r="O545" s="3"/>
      <c r="P545" s="3" t="s">
        <v>143</v>
      </c>
      <c r="Q545" s="3"/>
      <c r="R545" s="3"/>
      <c r="S545" s="3" t="s">
        <v>43</v>
      </c>
      <c r="T545" s="3"/>
      <c r="U545" s="3" t="s">
        <v>514</v>
      </c>
      <c r="V545" s="3" t="s">
        <v>310</v>
      </c>
      <c r="W545" s="3"/>
      <c r="X545" s="3" t="s">
        <v>53</v>
      </c>
      <c r="Y545" s="3"/>
      <c r="Z545" s="280"/>
    </row>
    <row r="546" spans="3:26" x14ac:dyDescent="0.15">
      <c r="C546" s="286"/>
      <c r="D546" s="283">
        <v>543</v>
      </c>
      <c r="E546" s="3">
        <v>524</v>
      </c>
      <c r="F546" s="3">
        <v>7</v>
      </c>
      <c r="G546" s="3">
        <v>7</v>
      </c>
      <c r="H546" s="3" t="s">
        <v>256</v>
      </c>
      <c r="I546" s="3" t="s">
        <v>140</v>
      </c>
      <c r="J546" s="3" t="s">
        <v>260</v>
      </c>
      <c r="K546" s="15" t="s">
        <v>356</v>
      </c>
      <c r="L546" s="3" t="s">
        <v>1236</v>
      </c>
      <c r="M546" s="3"/>
      <c r="N546" s="3" t="s">
        <v>30</v>
      </c>
      <c r="O546" s="3" t="s">
        <v>1237</v>
      </c>
      <c r="P546" s="3" t="s">
        <v>12</v>
      </c>
      <c r="Q546" s="3"/>
      <c r="R546" s="3"/>
      <c r="S546" s="3" t="s">
        <v>43</v>
      </c>
      <c r="T546" s="3" t="s">
        <v>49</v>
      </c>
      <c r="U546" s="3" t="s">
        <v>1238</v>
      </c>
      <c r="V546" s="3" t="s">
        <v>456</v>
      </c>
      <c r="W546" s="3"/>
      <c r="X546" s="3" t="s">
        <v>53</v>
      </c>
      <c r="Y546" s="3"/>
      <c r="Z546" s="280"/>
    </row>
    <row r="547" spans="3:26" x14ac:dyDescent="0.15">
      <c r="C547" s="286"/>
      <c r="D547" s="283">
        <v>544</v>
      </c>
      <c r="E547" s="3">
        <v>542</v>
      </c>
      <c r="F547" s="3">
        <v>7</v>
      </c>
      <c r="G547" s="3">
        <v>8</v>
      </c>
      <c r="H547" s="3" t="s">
        <v>1820</v>
      </c>
      <c r="I547" s="3" t="s">
        <v>140</v>
      </c>
      <c r="J547" s="3" t="s">
        <v>260</v>
      </c>
      <c r="K547" s="15" t="s">
        <v>356</v>
      </c>
      <c r="L547" s="3" t="s">
        <v>1269</v>
      </c>
      <c r="M547" s="3"/>
      <c r="N547" s="3" t="s">
        <v>31</v>
      </c>
      <c r="O547" s="3"/>
      <c r="P547" s="3" t="s">
        <v>13</v>
      </c>
      <c r="Q547" s="3"/>
      <c r="R547" s="3"/>
      <c r="S547" s="3" t="s">
        <v>43</v>
      </c>
      <c r="T547" s="3"/>
      <c r="U547" s="3"/>
      <c r="V547" s="3" t="s">
        <v>50</v>
      </c>
      <c r="W547" s="3"/>
      <c r="X547" s="3" t="s">
        <v>53</v>
      </c>
      <c r="Y547" s="3"/>
      <c r="Z547" s="280"/>
    </row>
    <row r="548" spans="3:26" x14ac:dyDescent="0.15">
      <c r="C548" s="286"/>
      <c r="D548" s="283">
        <v>545</v>
      </c>
      <c r="E548" s="3">
        <v>580</v>
      </c>
      <c r="F548" s="3">
        <v>7</v>
      </c>
      <c r="G548" s="3">
        <v>8</v>
      </c>
      <c r="H548" s="3" t="s">
        <v>1827</v>
      </c>
      <c r="I548" s="3" t="s">
        <v>137</v>
      </c>
      <c r="J548" s="3" t="s">
        <v>655</v>
      </c>
      <c r="K548" s="15"/>
      <c r="L548" s="3" t="s">
        <v>1336</v>
      </c>
      <c r="M548" s="3"/>
      <c r="N548" s="3" t="s">
        <v>16</v>
      </c>
      <c r="O548" s="3" t="s">
        <v>1337</v>
      </c>
      <c r="P548" s="3" t="s">
        <v>13</v>
      </c>
      <c r="Q548" s="3"/>
      <c r="R548" s="3"/>
      <c r="S548" s="3" t="s">
        <v>43</v>
      </c>
      <c r="T548" s="3"/>
      <c r="U548" s="3"/>
      <c r="V548" s="3" t="s">
        <v>16</v>
      </c>
      <c r="W548" s="3" t="s">
        <v>625</v>
      </c>
      <c r="X548" s="3" t="s">
        <v>53</v>
      </c>
      <c r="Y548" s="3"/>
      <c r="Z548" s="280"/>
    </row>
    <row r="549" spans="3:26" x14ac:dyDescent="0.15">
      <c r="C549" s="286"/>
      <c r="D549" s="283">
        <v>546</v>
      </c>
      <c r="E549" s="3">
        <v>540</v>
      </c>
      <c r="F549" s="3">
        <v>7</v>
      </c>
      <c r="G549" s="3">
        <v>8</v>
      </c>
      <c r="H549" s="3" t="s">
        <v>1695</v>
      </c>
      <c r="I549" s="3" t="s">
        <v>140</v>
      </c>
      <c r="J549" s="3" t="s">
        <v>260</v>
      </c>
      <c r="K549" s="15" t="s">
        <v>469</v>
      </c>
      <c r="L549" s="3" t="s">
        <v>1265</v>
      </c>
      <c r="M549" s="3"/>
      <c r="N549" s="3" t="s">
        <v>31</v>
      </c>
      <c r="O549" s="3"/>
      <c r="P549" s="3" t="s">
        <v>13</v>
      </c>
      <c r="Q549" s="3"/>
      <c r="R549" s="3"/>
      <c r="S549" s="3" t="s">
        <v>43</v>
      </c>
      <c r="T549" s="3"/>
      <c r="U549" s="3" t="s">
        <v>514</v>
      </c>
      <c r="V549" s="3" t="s">
        <v>456</v>
      </c>
      <c r="W549" s="3" t="s">
        <v>549</v>
      </c>
      <c r="X549" s="3" t="s">
        <v>53</v>
      </c>
      <c r="Y549" s="3"/>
      <c r="Z549" s="280"/>
    </row>
    <row r="550" spans="3:26" x14ac:dyDescent="0.15">
      <c r="C550" s="286"/>
      <c r="D550" s="283">
        <v>547</v>
      </c>
      <c r="E550" s="3">
        <v>535</v>
      </c>
      <c r="F550" s="3">
        <v>7</v>
      </c>
      <c r="G550" s="3">
        <v>8</v>
      </c>
      <c r="H550" s="3" t="s">
        <v>1637</v>
      </c>
      <c r="I550" s="3" t="s">
        <v>136</v>
      </c>
      <c r="J550" s="3" t="s">
        <v>153</v>
      </c>
      <c r="K550" s="15"/>
      <c r="L550" s="3" t="s">
        <v>1266</v>
      </c>
      <c r="M550" s="3"/>
      <c r="N550" s="3" t="s">
        <v>31</v>
      </c>
      <c r="O550" s="3"/>
      <c r="P550" s="3" t="s">
        <v>143</v>
      </c>
      <c r="Q550" s="3"/>
      <c r="R550" s="3"/>
      <c r="S550" s="3" t="s">
        <v>43</v>
      </c>
      <c r="T550" s="3"/>
      <c r="U550" s="3" t="s">
        <v>514</v>
      </c>
      <c r="V550" s="3" t="s">
        <v>50</v>
      </c>
      <c r="W550" s="3" t="s">
        <v>1256</v>
      </c>
      <c r="X550" s="3" t="s">
        <v>158</v>
      </c>
      <c r="Y550" s="3"/>
      <c r="Z550" s="280"/>
    </row>
    <row r="551" spans="3:26" x14ac:dyDescent="0.15">
      <c r="C551" s="286"/>
      <c r="D551" s="283">
        <v>548</v>
      </c>
      <c r="E551" s="3">
        <v>660</v>
      </c>
      <c r="F551" s="3">
        <v>7</v>
      </c>
      <c r="G551" s="3">
        <v>8</v>
      </c>
      <c r="H551" s="3" t="s">
        <v>1637</v>
      </c>
      <c r="I551" s="3" t="s">
        <v>142</v>
      </c>
      <c r="J551" s="3" t="s">
        <v>299</v>
      </c>
      <c r="K551" s="15" t="s">
        <v>284</v>
      </c>
      <c r="L551" s="3" t="s">
        <v>1501</v>
      </c>
      <c r="M551" s="3"/>
      <c r="N551" s="3" t="s">
        <v>16</v>
      </c>
      <c r="O551" s="3" t="s">
        <v>353</v>
      </c>
      <c r="P551" s="3" t="s">
        <v>11</v>
      </c>
      <c r="Q551" s="3"/>
      <c r="R551" s="3"/>
      <c r="S551" s="3" t="s">
        <v>45</v>
      </c>
      <c r="T551" s="3"/>
      <c r="U551" s="3"/>
      <c r="V551" s="3" t="s">
        <v>50</v>
      </c>
      <c r="W551" s="3"/>
      <c r="X551" s="3" t="s">
        <v>53</v>
      </c>
      <c r="Y551" s="3"/>
      <c r="Z551" s="280"/>
    </row>
    <row r="552" spans="3:26" x14ac:dyDescent="0.15">
      <c r="C552" s="286"/>
      <c r="D552" s="283">
        <v>549</v>
      </c>
      <c r="E552" s="3">
        <v>543</v>
      </c>
      <c r="F552" s="3">
        <v>7</v>
      </c>
      <c r="G552" s="3">
        <v>8</v>
      </c>
      <c r="H552" s="3" t="s">
        <v>1766</v>
      </c>
      <c r="I552" s="3" t="s">
        <v>137</v>
      </c>
      <c r="J552" s="3" t="s">
        <v>152</v>
      </c>
      <c r="K552" s="15"/>
      <c r="L552" s="3" t="s">
        <v>457</v>
      </c>
      <c r="M552" s="3"/>
      <c r="N552" s="3" t="s">
        <v>31</v>
      </c>
      <c r="O552" s="3" t="s">
        <v>1270</v>
      </c>
      <c r="P552" s="3" t="s">
        <v>143</v>
      </c>
      <c r="Q552" s="3"/>
      <c r="R552" s="3"/>
      <c r="S552" s="3" t="s">
        <v>43</v>
      </c>
      <c r="T552" s="3"/>
      <c r="U552" s="3"/>
      <c r="V552" s="3" t="s">
        <v>50</v>
      </c>
      <c r="W552" s="3"/>
      <c r="X552" s="3" t="s">
        <v>53</v>
      </c>
      <c r="Y552" s="3"/>
      <c r="Z552" s="280"/>
    </row>
    <row r="553" spans="3:26" x14ac:dyDescent="0.15">
      <c r="C553" s="286"/>
      <c r="D553" s="283">
        <v>550</v>
      </c>
      <c r="E553" s="3">
        <v>544</v>
      </c>
      <c r="F553" s="3">
        <v>7</v>
      </c>
      <c r="G553" s="3">
        <v>8</v>
      </c>
      <c r="H553" s="3" t="s">
        <v>1714</v>
      </c>
      <c r="I553" s="3" t="s">
        <v>140</v>
      </c>
      <c r="J553" s="3" t="s">
        <v>260</v>
      </c>
      <c r="K553" s="15" t="s">
        <v>612</v>
      </c>
      <c r="L553" s="3" t="s">
        <v>907</v>
      </c>
      <c r="M553" s="3"/>
      <c r="N553" s="3" t="s">
        <v>25</v>
      </c>
      <c r="O553" s="3"/>
      <c r="P553" s="3" t="s">
        <v>143</v>
      </c>
      <c r="Q553" s="3"/>
      <c r="R553" s="3"/>
      <c r="S553" s="3"/>
      <c r="T553" s="3" t="s">
        <v>49</v>
      </c>
      <c r="U553" s="3" t="s">
        <v>1705</v>
      </c>
      <c r="V553" s="3" t="s">
        <v>52</v>
      </c>
      <c r="W553" s="3"/>
      <c r="X553" s="3" t="s">
        <v>53</v>
      </c>
      <c r="Y553" s="3"/>
      <c r="Z553" s="280"/>
    </row>
    <row r="554" spans="3:26" x14ac:dyDescent="0.15">
      <c r="C554" s="286"/>
      <c r="D554" s="283">
        <v>551</v>
      </c>
      <c r="E554" s="3">
        <v>547</v>
      </c>
      <c r="F554" s="3">
        <v>7</v>
      </c>
      <c r="G554" s="3">
        <v>8</v>
      </c>
      <c r="H554" s="3" t="s">
        <v>1796</v>
      </c>
      <c r="I554" s="3" t="s">
        <v>137</v>
      </c>
      <c r="J554" s="3" t="s">
        <v>296</v>
      </c>
      <c r="K554" s="15"/>
      <c r="L554" s="3" t="s">
        <v>1274</v>
      </c>
      <c r="M554" s="3"/>
      <c r="N554" s="3" t="s">
        <v>144</v>
      </c>
      <c r="O554" s="3" t="s">
        <v>1310</v>
      </c>
      <c r="P554" s="3" t="s">
        <v>13</v>
      </c>
      <c r="Q554" s="3"/>
      <c r="R554" s="3"/>
      <c r="S554" s="3" t="s">
        <v>43</v>
      </c>
      <c r="T554" s="3"/>
      <c r="U554" s="3" t="s">
        <v>308</v>
      </c>
      <c r="V554" s="3" t="s">
        <v>50</v>
      </c>
      <c r="W554" s="3" t="s">
        <v>549</v>
      </c>
      <c r="X554" s="3" t="s">
        <v>53</v>
      </c>
      <c r="Y554" s="3"/>
      <c r="Z554" s="280"/>
    </row>
    <row r="555" spans="3:26" x14ac:dyDescent="0.15">
      <c r="C555" s="286"/>
      <c r="D555" s="283">
        <v>552</v>
      </c>
      <c r="E555" s="3">
        <v>545</v>
      </c>
      <c r="F555" s="3">
        <v>7</v>
      </c>
      <c r="G555" s="3">
        <v>8</v>
      </c>
      <c r="H555" s="3" t="s">
        <v>1692</v>
      </c>
      <c r="I555" s="3" t="s">
        <v>140</v>
      </c>
      <c r="J555" s="3" t="s">
        <v>260</v>
      </c>
      <c r="K555" s="15" t="s">
        <v>356</v>
      </c>
      <c r="L555" s="3" t="s">
        <v>1271</v>
      </c>
      <c r="M555" s="3"/>
      <c r="N555" s="3" t="s">
        <v>31</v>
      </c>
      <c r="O555" s="3"/>
      <c r="P555" s="3" t="s">
        <v>11</v>
      </c>
      <c r="Q555" s="3"/>
      <c r="R555" s="3"/>
      <c r="S555" s="3" t="s">
        <v>43</v>
      </c>
      <c r="T555" s="3"/>
      <c r="U555" s="3" t="s">
        <v>514</v>
      </c>
      <c r="V555" s="3" t="s">
        <v>50</v>
      </c>
      <c r="W555" s="3"/>
      <c r="X555" s="3" t="s">
        <v>53</v>
      </c>
      <c r="Y555" s="3"/>
      <c r="Z555" s="280"/>
    </row>
    <row r="556" spans="3:26" x14ac:dyDescent="0.15">
      <c r="C556" s="286"/>
      <c r="D556" s="283">
        <v>553</v>
      </c>
      <c r="E556" s="3">
        <v>548</v>
      </c>
      <c r="F556" s="3">
        <v>7</v>
      </c>
      <c r="G556" s="3">
        <v>8</v>
      </c>
      <c r="H556" s="3" t="s">
        <v>1821</v>
      </c>
      <c r="I556" s="3" t="s">
        <v>138</v>
      </c>
      <c r="J556" s="3" t="s">
        <v>274</v>
      </c>
      <c r="K556" s="15" t="s">
        <v>380</v>
      </c>
      <c r="L556" s="3" t="s">
        <v>662</v>
      </c>
      <c r="M556" s="3"/>
      <c r="N556" s="3" t="s">
        <v>31</v>
      </c>
      <c r="O556" s="3"/>
      <c r="P556" s="3" t="s">
        <v>13</v>
      </c>
      <c r="Q556" s="3"/>
      <c r="R556" s="3"/>
      <c r="S556" s="3" t="s">
        <v>43</v>
      </c>
      <c r="T556" s="3"/>
      <c r="U556" s="3" t="s">
        <v>308</v>
      </c>
      <c r="V556" s="3" t="s">
        <v>16</v>
      </c>
      <c r="W556" s="3" t="s">
        <v>1275</v>
      </c>
      <c r="X556" s="3" t="s">
        <v>53</v>
      </c>
      <c r="Y556" s="3"/>
      <c r="Z556" s="280"/>
    </row>
    <row r="557" spans="3:26" x14ac:dyDescent="0.15">
      <c r="C557" s="286"/>
      <c r="D557" s="283">
        <v>554</v>
      </c>
      <c r="E557" s="3">
        <v>550</v>
      </c>
      <c r="F557" s="3">
        <v>7</v>
      </c>
      <c r="G557" s="3">
        <v>8</v>
      </c>
      <c r="H557" s="3" t="s">
        <v>1704</v>
      </c>
      <c r="I557" s="3" t="s">
        <v>137</v>
      </c>
      <c r="J557" s="3" t="s">
        <v>655</v>
      </c>
      <c r="K557" s="15"/>
      <c r="L557" s="3" t="s">
        <v>1283</v>
      </c>
      <c r="M557" s="3"/>
      <c r="N557" s="3" t="s">
        <v>16</v>
      </c>
      <c r="O557" s="3" t="s">
        <v>1284</v>
      </c>
      <c r="P557" s="3" t="s">
        <v>12</v>
      </c>
      <c r="Q557" s="3"/>
      <c r="R557" s="3"/>
      <c r="S557" s="3" t="s">
        <v>43</v>
      </c>
      <c r="T557" s="3"/>
      <c r="U557" s="3" t="s">
        <v>1285</v>
      </c>
      <c r="V557" s="3" t="s">
        <v>456</v>
      </c>
      <c r="W557" s="3" t="s">
        <v>1224</v>
      </c>
      <c r="X557" s="3" t="s">
        <v>53</v>
      </c>
      <c r="Y557" s="3"/>
      <c r="Z557" s="280"/>
    </row>
    <row r="558" spans="3:26" x14ac:dyDescent="0.15">
      <c r="C558" s="286"/>
      <c r="D558" s="283">
        <v>555</v>
      </c>
      <c r="E558" s="3">
        <v>551</v>
      </c>
      <c r="F558" s="3">
        <v>7</v>
      </c>
      <c r="G558" s="3">
        <v>8</v>
      </c>
      <c r="H558" s="3" t="s">
        <v>1642</v>
      </c>
      <c r="I558" s="3" t="s">
        <v>137</v>
      </c>
      <c r="J558" s="3" t="s">
        <v>368</v>
      </c>
      <c r="K558" s="15"/>
      <c r="L558" s="3" t="s">
        <v>1288</v>
      </c>
      <c r="M558" s="3"/>
      <c r="N558" s="3" t="s">
        <v>16</v>
      </c>
      <c r="O558" s="3" t="s">
        <v>1289</v>
      </c>
      <c r="P558" s="3" t="s">
        <v>13</v>
      </c>
      <c r="Q558" s="3"/>
      <c r="R558" s="3"/>
      <c r="S558" s="3" t="s">
        <v>43</v>
      </c>
      <c r="T558" s="3"/>
      <c r="U558" s="3"/>
      <c r="V558" s="3" t="s">
        <v>310</v>
      </c>
      <c r="W558" s="3" t="s">
        <v>1312</v>
      </c>
      <c r="X558" s="3" t="s">
        <v>53</v>
      </c>
      <c r="Y558" s="3"/>
      <c r="Z558" s="280"/>
    </row>
    <row r="559" spans="3:26" x14ac:dyDescent="0.15">
      <c r="C559" s="286"/>
      <c r="D559" s="283">
        <v>556</v>
      </c>
      <c r="E559" s="3">
        <v>552</v>
      </c>
      <c r="F559" s="3">
        <v>7</v>
      </c>
      <c r="G559" s="3">
        <v>8</v>
      </c>
      <c r="H559" s="3" t="s">
        <v>1730</v>
      </c>
      <c r="I559" s="3" t="s">
        <v>140</v>
      </c>
      <c r="J559" s="3" t="s">
        <v>260</v>
      </c>
      <c r="K559" s="15" t="s">
        <v>378</v>
      </c>
      <c r="L559" s="3" t="s">
        <v>1153</v>
      </c>
      <c r="M559" s="3"/>
      <c r="N559" s="3" t="s">
        <v>24</v>
      </c>
      <c r="O559" s="3"/>
      <c r="P559" s="3" t="s">
        <v>13</v>
      </c>
      <c r="Q559" s="3"/>
      <c r="R559" s="3"/>
      <c r="S559" s="3" t="s">
        <v>43</v>
      </c>
      <c r="T559" s="3"/>
      <c r="U559" s="3" t="s">
        <v>308</v>
      </c>
      <c r="V559" s="3" t="s">
        <v>50</v>
      </c>
      <c r="W559" s="3"/>
      <c r="X559" s="3" t="s">
        <v>53</v>
      </c>
      <c r="Y559" s="3"/>
      <c r="Z559" s="280"/>
    </row>
    <row r="560" spans="3:26" x14ac:dyDescent="0.15">
      <c r="C560" s="286"/>
      <c r="D560" s="283">
        <v>557</v>
      </c>
      <c r="E560" s="3">
        <v>568</v>
      </c>
      <c r="F560" s="3">
        <v>7</v>
      </c>
      <c r="G560" s="3">
        <v>8</v>
      </c>
      <c r="H560" s="3" t="s">
        <v>1769</v>
      </c>
      <c r="I560" s="3" t="s">
        <v>140</v>
      </c>
      <c r="J560" s="3" t="s">
        <v>260</v>
      </c>
      <c r="K560" s="15" t="s">
        <v>937</v>
      </c>
      <c r="L560" s="3" t="s">
        <v>1316</v>
      </c>
      <c r="M560" s="3"/>
      <c r="N560" s="3" t="s">
        <v>31</v>
      </c>
      <c r="O560" s="3"/>
      <c r="P560" s="3" t="s">
        <v>13</v>
      </c>
      <c r="Q560" s="3"/>
      <c r="R560" s="3"/>
      <c r="S560" s="3" t="s">
        <v>43</v>
      </c>
      <c r="T560" s="3"/>
      <c r="U560" s="3" t="s">
        <v>1004</v>
      </c>
      <c r="V560" s="3" t="s">
        <v>16</v>
      </c>
      <c r="W560" s="3" t="s">
        <v>1317</v>
      </c>
      <c r="X560" s="3" t="s">
        <v>53</v>
      </c>
      <c r="Y560" s="3"/>
      <c r="Z560" s="280"/>
    </row>
    <row r="561" spans="3:26" x14ac:dyDescent="0.15">
      <c r="C561" s="286"/>
      <c r="D561" s="283">
        <v>558</v>
      </c>
      <c r="E561" s="3">
        <v>553</v>
      </c>
      <c r="F561" s="3">
        <v>7</v>
      </c>
      <c r="G561" s="3">
        <v>8</v>
      </c>
      <c r="H561" s="3" t="s">
        <v>1779</v>
      </c>
      <c r="I561" s="3" t="s">
        <v>137</v>
      </c>
      <c r="J561" s="3" t="s">
        <v>368</v>
      </c>
      <c r="K561" s="15"/>
      <c r="L561" s="3" t="s">
        <v>1292</v>
      </c>
      <c r="M561" s="3"/>
      <c r="N561" s="3" t="s">
        <v>31</v>
      </c>
      <c r="O561" s="3"/>
      <c r="P561" s="3" t="s">
        <v>13</v>
      </c>
      <c r="Q561" s="3"/>
      <c r="R561" s="3"/>
      <c r="S561" s="3" t="s">
        <v>43</v>
      </c>
      <c r="T561" s="3"/>
      <c r="U561" s="3" t="s">
        <v>514</v>
      </c>
      <c r="V561" s="3" t="s">
        <v>16</v>
      </c>
      <c r="W561" s="3" t="s">
        <v>1167</v>
      </c>
      <c r="X561" s="3" t="s">
        <v>53</v>
      </c>
      <c r="Y561" s="3"/>
      <c r="Z561" s="280"/>
    </row>
    <row r="562" spans="3:26" x14ac:dyDescent="0.15">
      <c r="C562" s="286"/>
      <c r="D562" s="283">
        <v>559</v>
      </c>
      <c r="E562" s="3">
        <v>554</v>
      </c>
      <c r="F562" s="3">
        <v>7</v>
      </c>
      <c r="G562" s="3">
        <v>8</v>
      </c>
      <c r="H562" s="3" t="s">
        <v>1822</v>
      </c>
      <c r="I562" s="3" t="s">
        <v>140</v>
      </c>
      <c r="J562" s="3" t="s">
        <v>260</v>
      </c>
      <c r="K562" s="15" t="s">
        <v>1293</v>
      </c>
      <c r="L562" s="3" t="s">
        <v>1294</v>
      </c>
      <c r="M562" s="3"/>
      <c r="N562" s="3" t="s">
        <v>31</v>
      </c>
      <c r="O562" s="3"/>
      <c r="P562" s="3" t="s">
        <v>11</v>
      </c>
      <c r="Q562" s="3"/>
      <c r="R562" s="3"/>
      <c r="S562" s="3" t="s">
        <v>43</v>
      </c>
      <c r="T562" s="3"/>
      <c r="U562" s="3"/>
      <c r="V562" s="3" t="s">
        <v>50</v>
      </c>
      <c r="W562" s="3"/>
      <c r="X562" s="3" t="s">
        <v>53</v>
      </c>
      <c r="Y562" s="3"/>
      <c r="Z562" s="280"/>
    </row>
    <row r="563" spans="3:26" x14ac:dyDescent="0.15">
      <c r="C563" s="286"/>
      <c r="D563" s="283">
        <v>560</v>
      </c>
      <c r="E563" s="3">
        <v>549</v>
      </c>
      <c r="F563" s="3">
        <v>7</v>
      </c>
      <c r="G563" s="3">
        <v>8</v>
      </c>
      <c r="H563" s="3" t="s">
        <v>143</v>
      </c>
      <c r="I563" s="3" t="s">
        <v>140</v>
      </c>
      <c r="J563" s="3" t="s">
        <v>260</v>
      </c>
      <c r="K563" s="15" t="s">
        <v>644</v>
      </c>
      <c r="L563" s="3" t="s">
        <v>1280</v>
      </c>
      <c r="M563" s="3"/>
      <c r="N563" s="3" t="s">
        <v>16</v>
      </c>
      <c r="O563" s="3" t="s">
        <v>1281</v>
      </c>
      <c r="P563" s="3" t="s">
        <v>11</v>
      </c>
      <c r="Q563" s="3"/>
      <c r="R563" s="3"/>
      <c r="S563" s="3" t="s">
        <v>43</v>
      </c>
      <c r="T563" s="3" t="s">
        <v>251</v>
      </c>
      <c r="U563" s="3" t="s">
        <v>1282</v>
      </c>
      <c r="V563" s="3" t="s">
        <v>16</v>
      </c>
      <c r="W563" s="3" t="s">
        <v>1311</v>
      </c>
      <c r="X563" s="3" t="s">
        <v>53</v>
      </c>
      <c r="Y563" s="3"/>
      <c r="Z563" s="280"/>
    </row>
    <row r="564" spans="3:26" x14ac:dyDescent="0.15">
      <c r="C564" s="286"/>
      <c r="D564" s="283">
        <v>561</v>
      </c>
      <c r="E564" s="3">
        <v>579</v>
      </c>
      <c r="F564" s="3">
        <v>7</v>
      </c>
      <c r="G564" s="3">
        <v>8</v>
      </c>
      <c r="H564" s="3" t="s">
        <v>143</v>
      </c>
      <c r="I564" s="3" t="s">
        <v>137</v>
      </c>
      <c r="J564" s="3" t="s">
        <v>368</v>
      </c>
      <c r="K564" s="15"/>
      <c r="L564" s="3" t="s">
        <v>1333</v>
      </c>
      <c r="M564" s="3"/>
      <c r="N564" s="3" t="s">
        <v>16</v>
      </c>
      <c r="O564" s="3" t="s">
        <v>1213</v>
      </c>
      <c r="P564" s="3" t="s">
        <v>143</v>
      </c>
      <c r="Q564" s="3"/>
      <c r="R564" s="3"/>
      <c r="S564" s="3"/>
      <c r="T564" s="3" t="s">
        <v>49</v>
      </c>
      <c r="U564" s="3" t="s">
        <v>1334</v>
      </c>
      <c r="V564" s="3" t="s">
        <v>16</v>
      </c>
      <c r="W564" s="3" t="s">
        <v>1329</v>
      </c>
      <c r="X564" s="3" t="s">
        <v>53</v>
      </c>
      <c r="Y564" s="3" t="s">
        <v>1335</v>
      </c>
      <c r="Z564" s="280"/>
    </row>
    <row r="565" spans="3:26" x14ac:dyDescent="0.15">
      <c r="C565" s="286"/>
      <c r="D565" s="283">
        <v>562</v>
      </c>
      <c r="E565" s="3">
        <v>555</v>
      </c>
      <c r="F565" s="3">
        <v>7</v>
      </c>
      <c r="G565" s="3">
        <v>9</v>
      </c>
      <c r="H565" s="3" t="s">
        <v>1823</v>
      </c>
      <c r="I565" s="3" t="s">
        <v>140</v>
      </c>
      <c r="J565" s="3" t="s">
        <v>260</v>
      </c>
      <c r="K565" s="15" t="s">
        <v>644</v>
      </c>
      <c r="L565" s="3" t="s">
        <v>849</v>
      </c>
      <c r="M565" s="3"/>
      <c r="N565" s="3" t="s">
        <v>31</v>
      </c>
      <c r="O565" s="3"/>
      <c r="P565" s="3" t="s">
        <v>11</v>
      </c>
      <c r="Q565" s="3"/>
      <c r="R565" s="3"/>
      <c r="S565" s="3" t="s">
        <v>43</v>
      </c>
      <c r="T565" s="3"/>
      <c r="U565" s="3" t="s">
        <v>308</v>
      </c>
      <c r="V565" s="3" t="s">
        <v>50</v>
      </c>
      <c r="W565" s="3"/>
      <c r="X565" s="3" t="s">
        <v>53</v>
      </c>
      <c r="Y565" s="3"/>
      <c r="Z565" s="280"/>
    </row>
    <row r="566" spans="3:26" x14ac:dyDescent="0.15">
      <c r="C566" s="286"/>
      <c r="D566" s="283">
        <v>563</v>
      </c>
      <c r="E566" s="3">
        <v>556</v>
      </c>
      <c r="F566" s="3">
        <v>7</v>
      </c>
      <c r="G566" s="3">
        <v>9</v>
      </c>
      <c r="H566" s="3" t="s">
        <v>1642</v>
      </c>
      <c r="I566" s="3" t="s">
        <v>140</v>
      </c>
      <c r="J566" s="3" t="s">
        <v>260</v>
      </c>
      <c r="K566" s="15" t="s">
        <v>356</v>
      </c>
      <c r="L566" s="3" t="s">
        <v>1286</v>
      </c>
      <c r="M566" s="3"/>
      <c r="N566" s="3" t="s">
        <v>31</v>
      </c>
      <c r="O566" s="3" t="s">
        <v>1287</v>
      </c>
      <c r="P566" s="3"/>
      <c r="Q566" s="3" t="s">
        <v>300</v>
      </c>
      <c r="R566" s="3" t="s">
        <v>921</v>
      </c>
      <c r="S566" s="3" t="s">
        <v>43</v>
      </c>
      <c r="T566" s="3"/>
      <c r="U566" s="3" t="s">
        <v>514</v>
      </c>
      <c r="V566" s="3" t="s">
        <v>50</v>
      </c>
      <c r="W566" s="3"/>
      <c r="X566" s="3" t="s">
        <v>53</v>
      </c>
      <c r="Y566" s="3"/>
      <c r="Z566" s="280"/>
    </row>
    <row r="567" spans="3:26" x14ac:dyDescent="0.15">
      <c r="C567" s="286"/>
      <c r="D567" s="283">
        <v>564</v>
      </c>
      <c r="E567" s="3">
        <v>562</v>
      </c>
      <c r="F567" s="3">
        <v>7</v>
      </c>
      <c r="G567" s="3">
        <v>9</v>
      </c>
      <c r="H567" s="3" t="s">
        <v>1826</v>
      </c>
      <c r="I567" s="3" t="s">
        <v>137</v>
      </c>
      <c r="J567" s="3" t="s">
        <v>655</v>
      </c>
      <c r="K567" s="15"/>
      <c r="L567" s="3" t="s">
        <v>1300</v>
      </c>
      <c r="M567" s="3"/>
      <c r="N567" s="3" t="s">
        <v>16</v>
      </c>
      <c r="O567" s="3" t="s">
        <v>1301</v>
      </c>
      <c r="P567" s="3"/>
      <c r="Q567" s="3" t="s">
        <v>336</v>
      </c>
      <c r="R567" s="3" t="s">
        <v>887</v>
      </c>
      <c r="S567" s="3" t="s">
        <v>43</v>
      </c>
      <c r="T567" s="3"/>
      <c r="U567" s="3" t="s">
        <v>1302</v>
      </c>
      <c r="V567" s="3" t="s">
        <v>456</v>
      </c>
      <c r="W567" s="3" t="s">
        <v>1224</v>
      </c>
      <c r="X567" s="3" t="s">
        <v>53</v>
      </c>
      <c r="Y567" s="3"/>
      <c r="Z567" s="280"/>
    </row>
    <row r="568" spans="3:26" x14ac:dyDescent="0.15">
      <c r="C568" s="286"/>
      <c r="D568" s="283">
        <v>565</v>
      </c>
      <c r="E568" s="3">
        <v>557</v>
      </c>
      <c r="F568" s="3">
        <v>7</v>
      </c>
      <c r="G568" s="3">
        <v>9</v>
      </c>
      <c r="H568" s="3" t="s">
        <v>1669</v>
      </c>
      <c r="I568" s="3" t="s">
        <v>140</v>
      </c>
      <c r="J568" s="3" t="s">
        <v>260</v>
      </c>
      <c r="K568" s="15" t="s">
        <v>937</v>
      </c>
      <c r="L568" s="3" t="s">
        <v>1290</v>
      </c>
      <c r="M568" s="3"/>
      <c r="N568" s="3" t="s">
        <v>31</v>
      </c>
      <c r="O568" s="3" t="s">
        <v>1291</v>
      </c>
      <c r="P568" s="3" t="s">
        <v>13</v>
      </c>
      <c r="Q568" s="3"/>
      <c r="R568" s="3"/>
      <c r="S568" s="3" t="s">
        <v>43</v>
      </c>
      <c r="T568" s="3"/>
      <c r="U568" s="3" t="s">
        <v>308</v>
      </c>
      <c r="V568" s="3" t="s">
        <v>50</v>
      </c>
      <c r="W568" s="3"/>
      <c r="X568" s="3" t="s">
        <v>53</v>
      </c>
      <c r="Y568" s="3"/>
      <c r="Z568" s="280"/>
    </row>
    <row r="569" spans="3:26" x14ac:dyDescent="0.15">
      <c r="C569" s="286"/>
      <c r="D569" s="283">
        <v>566</v>
      </c>
      <c r="E569" s="3">
        <v>558</v>
      </c>
      <c r="F569" s="3">
        <v>7</v>
      </c>
      <c r="G569" s="3">
        <v>10</v>
      </c>
      <c r="H569" s="3" t="s">
        <v>1652</v>
      </c>
      <c r="I569" s="3" t="s">
        <v>137</v>
      </c>
      <c r="J569" s="3" t="s">
        <v>655</v>
      </c>
      <c r="K569" s="15"/>
      <c r="L569" s="3" t="s">
        <v>1295</v>
      </c>
      <c r="M569" s="3"/>
      <c r="N569" s="3" t="s">
        <v>31</v>
      </c>
      <c r="O569" s="3" t="s">
        <v>331</v>
      </c>
      <c r="P569" s="3" t="s">
        <v>13</v>
      </c>
      <c r="Q569" s="3"/>
      <c r="R569" s="3"/>
      <c r="S569" s="3" t="s">
        <v>43</v>
      </c>
      <c r="T569" s="3"/>
      <c r="U569" s="3" t="s">
        <v>514</v>
      </c>
      <c r="V569" s="3" t="s">
        <v>456</v>
      </c>
      <c r="W569" s="3" t="s">
        <v>1224</v>
      </c>
      <c r="X569" s="3" t="s">
        <v>53</v>
      </c>
      <c r="Y569" s="3" t="s">
        <v>1097</v>
      </c>
      <c r="Z569" s="280"/>
    </row>
    <row r="570" spans="3:26" x14ac:dyDescent="0.15">
      <c r="C570" s="286"/>
      <c r="D570" s="283">
        <v>567</v>
      </c>
      <c r="E570" s="3">
        <v>559</v>
      </c>
      <c r="F570" s="3">
        <v>7</v>
      </c>
      <c r="G570" s="3">
        <v>10</v>
      </c>
      <c r="H570" s="3" t="s">
        <v>1824</v>
      </c>
      <c r="I570" s="3" t="s">
        <v>138</v>
      </c>
      <c r="J570" s="3" t="s">
        <v>274</v>
      </c>
      <c r="K570" s="15" t="s">
        <v>380</v>
      </c>
      <c r="L570" s="3" t="s">
        <v>1296</v>
      </c>
      <c r="M570" s="3"/>
      <c r="N570" s="3" t="s">
        <v>31</v>
      </c>
      <c r="O570" s="3"/>
      <c r="P570" s="3"/>
      <c r="Q570" s="3" t="s">
        <v>34</v>
      </c>
      <c r="R570" s="3" t="s">
        <v>887</v>
      </c>
      <c r="S570" s="3" t="s">
        <v>43</v>
      </c>
      <c r="T570" s="3"/>
      <c r="U570" s="3"/>
      <c r="V570" s="3" t="s">
        <v>16</v>
      </c>
      <c r="W570" s="3" t="s">
        <v>1224</v>
      </c>
      <c r="X570" s="3" t="s">
        <v>53</v>
      </c>
      <c r="Y570" s="3"/>
      <c r="Z570" s="280"/>
    </row>
    <row r="571" spans="3:26" x14ac:dyDescent="0.15">
      <c r="C571" s="286"/>
      <c r="D571" s="283">
        <v>568</v>
      </c>
      <c r="E571" s="3">
        <v>560</v>
      </c>
      <c r="F571" s="3">
        <v>7</v>
      </c>
      <c r="G571" s="3">
        <v>10</v>
      </c>
      <c r="H571" s="3" t="s">
        <v>1657</v>
      </c>
      <c r="I571" s="3" t="s">
        <v>140</v>
      </c>
      <c r="J571" s="3" t="s">
        <v>260</v>
      </c>
      <c r="K571" s="15" t="s">
        <v>378</v>
      </c>
      <c r="L571" s="3" t="s">
        <v>1297</v>
      </c>
      <c r="M571" s="3"/>
      <c r="N571" s="3" t="s">
        <v>24</v>
      </c>
      <c r="O571" s="3"/>
      <c r="P571" s="3"/>
      <c r="Q571" s="3" t="s">
        <v>32</v>
      </c>
      <c r="R571" s="3" t="s">
        <v>887</v>
      </c>
      <c r="S571" s="3" t="s">
        <v>45</v>
      </c>
      <c r="T571" s="3"/>
      <c r="U571" s="3" t="s">
        <v>1298</v>
      </c>
      <c r="V571" s="3" t="s">
        <v>50</v>
      </c>
      <c r="W571" s="3"/>
      <c r="X571" s="3" t="s">
        <v>53</v>
      </c>
      <c r="Y571" s="3"/>
      <c r="Z571" s="280"/>
    </row>
    <row r="572" spans="3:26" x14ac:dyDescent="0.15">
      <c r="C572" s="286"/>
      <c r="D572" s="283">
        <v>569</v>
      </c>
      <c r="E572" s="3">
        <v>566</v>
      </c>
      <c r="F572" s="3">
        <v>7</v>
      </c>
      <c r="G572" s="3">
        <v>10</v>
      </c>
      <c r="H572" s="3" t="s">
        <v>1714</v>
      </c>
      <c r="I572" s="3" t="s">
        <v>136</v>
      </c>
      <c r="J572" s="3" t="s">
        <v>150</v>
      </c>
      <c r="K572" s="15"/>
      <c r="L572" s="3" t="s">
        <v>1313</v>
      </c>
      <c r="M572" s="3"/>
      <c r="N572" s="3" t="s">
        <v>31</v>
      </c>
      <c r="O572" s="3" t="s">
        <v>646</v>
      </c>
      <c r="P572" s="3" t="s">
        <v>13</v>
      </c>
      <c r="Q572" s="3"/>
      <c r="R572" s="3"/>
      <c r="S572" s="3" t="s">
        <v>43</v>
      </c>
      <c r="T572" s="3"/>
      <c r="U572" s="3"/>
      <c r="V572" s="3" t="s">
        <v>50</v>
      </c>
      <c r="W572" s="3" t="s">
        <v>1312</v>
      </c>
      <c r="X572" s="3" t="s">
        <v>53</v>
      </c>
      <c r="Y572" s="3"/>
      <c r="Z572" s="280"/>
    </row>
    <row r="573" spans="3:26" x14ac:dyDescent="0.15">
      <c r="C573" s="286"/>
      <c r="D573" s="283">
        <v>570</v>
      </c>
      <c r="E573" s="3">
        <v>561</v>
      </c>
      <c r="F573" s="3">
        <v>7</v>
      </c>
      <c r="G573" s="3">
        <v>10</v>
      </c>
      <c r="H573" s="3" t="s">
        <v>1825</v>
      </c>
      <c r="I573" s="3" t="s">
        <v>138</v>
      </c>
      <c r="J573" s="3" t="s">
        <v>274</v>
      </c>
      <c r="K573" s="15" t="s">
        <v>380</v>
      </c>
      <c r="L573" s="3" t="s">
        <v>1299</v>
      </c>
      <c r="M573" s="3"/>
      <c r="N573" s="3" t="s">
        <v>31</v>
      </c>
      <c r="O573" s="3"/>
      <c r="P573" s="3" t="s">
        <v>13</v>
      </c>
      <c r="Q573" s="3"/>
      <c r="R573" s="3"/>
      <c r="S573" s="3" t="s">
        <v>43</v>
      </c>
      <c r="T573" s="3"/>
      <c r="U573" s="3"/>
      <c r="V573" s="3" t="s">
        <v>16</v>
      </c>
      <c r="W573" s="3" t="s">
        <v>1224</v>
      </c>
      <c r="X573" s="3" t="s">
        <v>53</v>
      </c>
      <c r="Y573" s="3"/>
      <c r="Z573" s="280"/>
    </row>
    <row r="574" spans="3:26" x14ac:dyDescent="0.15">
      <c r="C574" s="286"/>
      <c r="D574" s="283">
        <v>571</v>
      </c>
      <c r="E574" s="3">
        <v>564</v>
      </c>
      <c r="F574" s="3">
        <v>7</v>
      </c>
      <c r="G574" s="3">
        <v>10</v>
      </c>
      <c r="H574" s="3" t="s">
        <v>1821</v>
      </c>
      <c r="I574" s="3" t="s">
        <v>141</v>
      </c>
      <c r="J574" s="3" t="s">
        <v>565</v>
      </c>
      <c r="K574" s="15" t="s">
        <v>1305</v>
      </c>
      <c r="L574" s="3" t="s">
        <v>1306</v>
      </c>
      <c r="M574" s="3"/>
      <c r="N574" s="3" t="s">
        <v>26</v>
      </c>
      <c r="O574" s="3"/>
      <c r="P574" s="3" t="s">
        <v>13</v>
      </c>
      <c r="Q574" s="3"/>
      <c r="R574" s="3"/>
      <c r="S574" s="3" t="s">
        <v>43</v>
      </c>
      <c r="T574" s="3"/>
      <c r="U574" s="3" t="s">
        <v>1307</v>
      </c>
      <c r="V574" s="3" t="s">
        <v>50</v>
      </c>
      <c r="W574" s="3" t="s">
        <v>1308</v>
      </c>
      <c r="X574" s="3" t="s">
        <v>53</v>
      </c>
      <c r="Y574" s="3"/>
      <c r="Z574" s="280"/>
    </row>
    <row r="575" spans="3:26" x14ac:dyDescent="0.15">
      <c r="C575" s="286"/>
      <c r="D575" s="283">
        <v>572</v>
      </c>
      <c r="E575" s="3">
        <v>569</v>
      </c>
      <c r="F575" s="3">
        <v>7</v>
      </c>
      <c r="G575" s="3">
        <v>10</v>
      </c>
      <c r="H575" s="3" t="s">
        <v>143</v>
      </c>
      <c r="I575" s="3" t="s">
        <v>140</v>
      </c>
      <c r="J575" s="3" t="s">
        <v>260</v>
      </c>
      <c r="K575" s="15" t="s">
        <v>644</v>
      </c>
      <c r="L575" s="3" t="s">
        <v>1318</v>
      </c>
      <c r="M575" s="3"/>
      <c r="N575" s="3" t="s">
        <v>16</v>
      </c>
      <c r="O575" s="3" t="s">
        <v>1319</v>
      </c>
      <c r="P575" s="3" t="s">
        <v>143</v>
      </c>
      <c r="Q575" s="3"/>
      <c r="R575" s="3"/>
      <c r="S575" s="3"/>
      <c r="T575" s="3" t="s">
        <v>47</v>
      </c>
      <c r="U575" s="3" t="s">
        <v>251</v>
      </c>
      <c r="V575" s="3" t="s">
        <v>456</v>
      </c>
      <c r="W575" s="3" t="s">
        <v>1320</v>
      </c>
      <c r="X575" s="3" t="s">
        <v>53</v>
      </c>
      <c r="Y575" s="3"/>
      <c r="Z575" s="280"/>
    </row>
    <row r="576" spans="3:26" x14ac:dyDescent="0.15">
      <c r="C576" s="286"/>
      <c r="D576" s="283">
        <v>573</v>
      </c>
      <c r="E576" s="3">
        <v>565</v>
      </c>
      <c r="F576" s="3">
        <v>7</v>
      </c>
      <c r="G576" s="3">
        <v>11</v>
      </c>
      <c r="H576" s="3" t="s">
        <v>1655</v>
      </c>
      <c r="I576" s="3" t="s">
        <v>138</v>
      </c>
      <c r="J576" s="3" t="s">
        <v>274</v>
      </c>
      <c r="K576" s="15" t="s">
        <v>380</v>
      </c>
      <c r="L576" s="3" t="s">
        <v>526</v>
      </c>
      <c r="M576" s="3"/>
      <c r="N576" s="3" t="s">
        <v>16</v>
      </c>
      <c r="O576" s="3" t="s">
        <v>1309</v>
      </c>
      <c r="P576" s="3" t="s">
        <v>11</v>
      </c>
      <c r="Q576" s="3" t="s">
        <v>34</v>
      </c>
      <c r="R576" s="3" t="s">
        <v>402</v>
      </c>
      <c r="S576" s="3" t="s">
        <v>43</v>
      </c>
      <c r="T576" s="3"/>
      <c r="U576" s="3"/>
      <c r="V576" s="3" t="s">
        <v>16</v>
      </c>
      <c r="W576" s="3" t="s">
        <v>663</v>
      </c>
      <c r="X576" s="3" t="s">
        <v>53</v>
      </c>
      <c r="Y576" s="3"/>
      <c r="Z576" s="280"/>
    </row>
    <row r="577" spans="3:26" x14ac:dyDescent="0.15">
      <c r="C577" s="286"/>
      <c r="D577" s="283">
        <v>574</v>
      </c>
      <c r="E577" s="3">
        <v>567</v>
      </c>
      <c r="F577" s="3">
        <v>7</v>
      </c>
      <c r="G577" s="3">
        <v>11</v>
      </c>
      <c r="H577" s="3" t="s">
        <v>1650</v>
      </c>
      <c r="I577" s="3" t="s">
        <v>136</v>
      </c>
      <c r="J577" s="3" t="s">
        <v>153</v>
      </c>
      <c r="K577" s="15"/>
      <c r="L577" s="3" t="s">
        <v>1345</v>
      </c>
      <c r="M577" s="3"/>
      <c r="N577" s="3" t="s">
        <v>144</v>
      </c>
      <c r="O577" s="3" t="s">
        <v>1314</v>
      </c>
      <c r="P577" s="3" t="s">
        <v>13</v>
      </c>
      <c r="Q577" s="3"/>
      <c r="R577" s="3"/>
      <c r="S577" s="3" t="s">
        <v>43</v>
      </c>
      <c r="T577" s="3"/>
      <c r="U577" s="3"/>
      <c r="V577" s="3" t="s">
        <v>16</v>
      </c>
      <c r="W577" s="3" t="s">
        <v>1315</v>
      </c>
      <c r="X577" s="3" t="s">
        <v>53</v>
      </c>
      <c r="Y577" s="3"/>
      <c r="Z577" s="280"/>
    </row>
    <row r="578" spans="3:26" x14ac:dyDescent="0.15">
      <c r="C578" s="286"/>
      <c r="D578" s="283">
        <v>575</v>
      </c>
      <c r="E578" s="3">
        <v>575</v>
      </c>
      <c r="F578" s="3">
        <v>7</v>
      </c>
      <c r="G578" s="3">
        <v>11</v>
      </c>
      <c r="H578" s="3" t="s">
        <v>1796</v>
      </c>
      <c r="I578" s="3" t="s">
        <v>137</v>
      </c>
      <c r="J578" s="3" t="s">
        <v>463</v>
      </c>
      <c r="K578" s="15"/>
      <c r="L578" s="3" t="s">
        <v>1327</v>
      </c>
      <c r="M578" s="3"/>
      <c r="N578" s="3" t="s">
        <v>16</v>
      </c>
      <c r="O578" s="3" t="s">
        <v>1328</v>
      </c>
      <c r="P578" s="3" t="s">
        <v>143</v>
      </c>
      <c r="Q578" s="3"/>
      <c r="R578" s="3"/>
      <c r="S578" s="3" t="s">
        <v>43</v>
      </c>
      <c r="T578" s="3"/>
      <c r="U578" s="3"/>
      <c r="V578" s="3" t="s">
        <v>50</v>
      </c>
      <c r="W578" s="3"/>
      <c r="X578" s="3" t="s">
        <v>53</v>
      </c>
      <c r="Y578" s="3"/>
      <c r="Z578" s="280"/>
    </row>
    <row r="579" spans="3:26" x14ac:dyDescent="0.15">
      <c r="C579" s="286"/>
      <c r="D579" s="283">
        <v>576</v>
      </c>
      <c r="E579" s="3">
        <v>988</v>
      </c>
      <c r="F579" s="3">
        <v>7</v>
      </c>
      <c r="G579" s="3">
        <v>11</v>
      </c>
      <c r="H579" s="3" t="s">
        <v>1738</v>
      </c>
      <c r="I579" s="3" t="s">
        <v>142</v>
      </c>
      <c r="J579" s="3" t="s">
        <v>280</v>
      </c>
      <c r="K579" s="15" t="s">
        <v>2365</v>
      </c>
      <c r="L579" s="3" t="s">
        <v>2366</v>
      </c>
      <c r="M579" s="3"/>
      <c r="N579" s="3" t="s">
        <v>31</v>
      </c>
      <c r="O579" s="3"/>
      <c r="P579" s="3"/>
      <c r="Q579" s="3" t="s">
        <v>34</v>
      </c>
      <c r="R579" s="3"/>
      <c r="S579" s="3" t="s">
        <v>43</v>
      </c>
      <c r="T579" s="3"/>
      <c r="U579" s="3"/>
      <c r="V579" s="3" t="s">
        <v>50</v>
      </c>
      <c r="W579" s="3" t="s">
        <v>2367</v>
      </c>
      <c r="X579" s="3" t="s">
        <v>53</v>
      </c>
      <c r="Y579" s="3"/>
      <c r="Z579" s="280"/>
    </row>
    <row r="580" spans="3:26" x14ac:dyDescent="0.15">
      <c r="C580" s="286"/>
      <c r="D580" s="283">
        <v>577</v>
      </c>
      <c r="E580" s="3">
        <v>576</v>
      </c>
      <c r="F580" s="3">
        <v>7</v>
      </c>
      <c r="G580" s="3">
        <v>11</v>
      </c>
      <c r="H580" s="3" t="s">
        <v>1642</v>
      </c>
      <c r="I580" s="3" t="s">
        <v>137</v>
      </c>
      <c r="J580" s="3" t="s">
        <v>368</v>
      </c>
      <c r="K580" s="15"/>
      <c r="L580" s="3" t="s">
        <v>1330</v>
      </c>
      <c r="M580" s="3"/>
      <c r="N580" s="3" t="s">
        <v>16</v>
      </c>
      <c r="O580" s="3" t="s">
        <v>1213</v>
      </c>
      <c r="P580" s="3" t="s">
        <v>13</v>
      </c>
      <c r="Q580" s="3"/>
      <c r="R580" s="3"/>
      <c r="S580" s="3" t="s">
        <v>43</v>
      </c>
      <c r="T580" s="3"/>
      <c r="U580" s="3"/>
      <c r="V580" s="3" t="s">
        <v>50</v>
      </c>
      <c r="W580" s="3" t="s">
        <v>310</v>
      </c>
      <c r="X580" s="3" t="s">
        <v>53</v>
      </c>
      <c r="Y580" s="3"/>
      <c r="Z580" s="280"/>
    </row>
    <row r="581" spans="3:26" x14ac:dyDescent="0.15">
      <c r="C581" s="286"/>
      <c r="D581" s="283">
        <v>578</v>
      </c>
      <c r="E581" s="3">
        <v>570</v>
      </c>
      <c r="F581" s="3">
        <v>7</v>
      </c>
      <c r="G581" s="3">
        <v>11</v>
      </c>
      <c r="H581" s="3" t="s">
        <v>1669</v>
      </c>
      <c r="I581" s="3" t="s">
        <v>138</v>
      </c>
      <c r="J581" s="3" t="s">
        <v>274</v>
      </c>
      <c r="K581" s="15" t="s">
        <v>380</v>
      </c>
      <c r="L581" s="3" t="s">
        <v>1321</v>
      </c>
      <c r="M581" s="3"/>
      <c r="N581" s="3" t="s">
        <v>16</v>
      </c>
      <c r="O581" s="3" t="s">
        <v>1322</v>
      </c>
      <c r="P581" s="3" t="s">
        <v>13</v>
      </c>
      <c r="Q581" s="3"/>
      <c r="R581" s="3"/>
      <c r="S581" s="3" t="s">
        <v>43</v>
      </c>
      <c r="T581" s="3"/>
      <c r="U581" s="3" t="s">
        <v>308</v>
      </c>
      <c r="V581" s="3" t="s">
        <v>16</v>
      </c>
      <c r="W581" s="3" t="s">
        <v>1699</v>
      </c>
      <c r="X581" s="3" t="s">
        <v>53</v>
      </c>
      <c r="Y581" s="3"/>
      <c r="Z581" s="280"/>
    </row>
    <row r="582" spans="3:26" x14ac:dyDescent="0.15">
      <c r="C582" s="286"/>
      <c r="D582" s="283">
        <v>579</v>
      </c>
      <c r="E582" s="3">
        <v>571</v>
      </c>
      <c r="F582" s="3">
        <v>7</v>
      </c>
      <c r="G582" s="3">
        <v>11</v>
      </c>
      <c r="H582" s="3" t="s">
        <v>1679</v>
      </c>
      <c r="I582" s="3" t="s">
        <v>138</v>
      </c>
      <c r="J582" s="3" t="s">
        <v>274</v>
      </c>
      <c r="K582" s="15" t="s">
        <v>376</v>
      </c>
      <c r="L582" s="3" t="s">
        <v>1323</v>
      </c>
      <c r="M582" s="3"/>
      <c r="N582" s="3" t="s">
        <v>27</v>
      </c>
      <c r="O582" s="3"/>
      <c r="P582" s="3" t="s">
        <v>143</v>
      </c>
      <c r="Q582" s="3"/>
      <c r="R582" s="3"/>
      <c r="S582" s="3" t="s">
        <v>43</v>
      </c>
      <c r="T582" s="3"/>
      <c r="U582" s="3" t="s">
        <v>308</v>
      </c>
      <c r="V582" s="3" t="s">
        <v>50</v>
      </c>
      <c r="W582" s="3" t="s">
        <v>1211</v>
      </c>
      <c r="X582" s="3" t="s">
        <v>53</v>
      </c>
      <c r="Y582" s="3"/>
      <c r="Z582" s="280"/>
    </row>
    <row r="583" spans="3:26" x14ac:dyDescent="0.15">
      <c r="C583" s="286"/>
      <c r="D583" s="283">
        <v>580</v>
      </c>
      <c r="E583" s="3">
        <v>574</v>
      </c>
      <c r="F583" s="3">
        <v>7</v>
      </c>
      <c r="G583" s="3">
        <v>11</v>
      </c>
      <c r="H583" s="3" t="s">
        <v>1794</v>
      </c>
      <c r="I583" s="3" t="s">
        <v>137</v>
      </c>
      <c r="J583" s="3" t="s">
        <v>152</v>
      </c>
      <c r="K583" s="15"/>
      <c r="L583" s="3" t="s">
        <v>1326</v>
      </c>
      <c r="M583" s="3"/>
      <c r="N583" s="3" t="s">
        <v>27</v>
      </c>
      <c r="O583" s="3"/>
      <c r="P583" s="3" t="s">
        <v>143</v>
      </c>
      <c r="Q583" s="3"/>
      <c r="R583" s="3" t="s">
        <v>624</v>
      </c>
      <c r="S583" s="3" t="s">
        <v>45</v>
      </c>
      <c r="T583" s="3"/>
      <c r="U583" s="3"/>
      <c r="V583" s="3" t="s">
        <v>16</v>
      </c>
      <c r="W583" s="3" t="s">
        <v>1312</v>
      </c>
      <c r="X583" s="3" t="s">
        <v>53</v>
      </c>
      <c r="Y583" s="3"/>
      <c r="Z583" s="280"/>
    </row>
    <row r="584" spans="3:26" x14ac:dyDescent="0.15">
      <c r="C584" s="286"/>
      <c r="D584" s="283">
        <v>581</v>
      </c>
      <c r="E584" s="3">
        <v>577</v>
      </c>
      <c r="F584" s="3">
        <v>7</v>
      </c>
      <c r="G584" s="3">
        <v>11</v>
      </c>
      <c r="H584" s="3" t="s">
        <v>1722</v>
      </c>
      <c r="I584" s="3" t="s">
        <v>137</v>
      </c>
      <c r="J584" s="3" t="s">
        <v>368</v>
      </c>
      <c r="K584" s="15"/>
      <c r="L584" s="3" t="s">
        <v>1331</v>
      </c>
      <c r="M584" s="3"/>
      <c r="N584" s="3" t="s">
        <v>31</v>
      </c>
      <c r="O584" s="3"/>
      <c r="P584" s="3" t="s">
        <v>13</v>
      </c>
      <c r="Q584" s="3"/>
      <c r="R584" s="3"/>
      <c r="S584" s="3" t="s">
        <v>43</v>
      </c>
      <c r="T584" s="3"/>
      <c r="U584" s="3"/>
      <c r="V584" s="3" t="s">
        <v>50</v>
      </c>
      <c r="W584" s="3" t="s">
        <v>310</v>
      </c>
      <c r="X584" s="3" t="s">
        <v>53</v>
      </c>
      <c r="Y584" s="3"/>
      <c r="Z584" s="280"/>
    </row>
    <row r="585" spans="3:26" x14ac:dyDescent="0.15">
      <c r="C585" s="286"/>
      <c r="D585" s="283">
        <v>582</v>
      </c>
      <c r="E585" s="3">
        <v>578</v>
      </c>
      <c r="F585" s="3">
        <v>7</v>
      </c>
      <c r="G585" s="3">
        <v>12</v>
      </c>
      <c r="H585" s="3" t="s">
        <v>1700</v>
      </c>
      <c r="I585" s="3" t="s">
        <v>137</v>
      </c>
      <c r="J585" s="3" t="s">
        <v>368</v>
      </c>
      <c r="K585" s="15"/>
      <c r="L585" s="3" t="s">
        <v>1332</v>
      </c>
      <c r="M585" s="3"/>
      <c r="N585" s="3" t="s">
        <v>16</v>
      </c>
      <c r="O585" s="3"/>
      <c r="P585" s="3" t="s">
        <v>13</v>
      </c>
      <c r="Q585" s="3"/>
      <c r="R585" s="3"/>
      <c r="S585" s="3" t="s">
        <v>43</v>
      </c>
      <c r="T585" s="3"/>
      <c r="U585" s="3"/>
      <c r="V585" s="3" t="s">
        <v>50</v>
      </c>
      <c r="W585" s="3"/>
      <c r="X585" s="3" t="s">
        <v>53</v>
      </c>
      <c r="Y585" s="3"/>
      <c r="Z585" s="280"/>
    </row>
    <row r="586" spans="3:26" x14ac:dyDescent="0.15">
      <c r="C586" s="286"/>
      <c r="D586" s="283">
        <v>583</v>
      </c>
      <c r="E586" s="3">
        <v>572</v>
      </c>
      <c r="F586" s="3">
        <v>7</v>
      </c>
      <c r="G586" s="3">
        <v>12</v>
      </c>
      <c r="H586" s="3" t="s">
        <v>1721</v>
      </c>
      <c r="I586" s="3" t="s">
        <v>137</v>
      </c>
      <c r="J586" s="3" t="s">
        <v>164</v>
      </c>
      <c r="K586" s="15"/>
      <c r="L586" s="3" t="s">
        <v>1324</v>
      </c>
      <c r="M586" s="3"/>
      <c r="N586" s="3" t="s">
        <v>31</v>
      </c>
      <c r="O586" s="3" t="s">
        <v>1346</v>
      </c>
      <c r="P586" s="3" t="s">
        <v>13</v>
      </c>
      <c r="Q586" s="3"/>
      <c r="R586" s="3"/>
      <c r="S586" s="3" t="s">
        <v>43</v>
      </c>
      <c r="T586" s="3"/>
      <c r="U586" s="3"/>
      <c r="V586" s="3" t="s">
        <v>50</v>
      </c>
      <c r="W586" s="3"/>
      <c r="X586" s="3" t="s">
        <v>53</v>
      </c>
      <c r="Y586" s="3"/>
      <c r="Z586" s="280"/>
    </row>
    <row r="587" spans="3:26" x14ac:dyDescent="0.15">
      <c r="C587" s="286"/>
      <c r="D587" s="283">
        <v>584</v>
      </c>
      <c r="E587" s="3">
        <v>573</v>
      </c>
      <c r="F587" s="3">
        <v>7</v>
      </c>
      <c r="G587" s="3">
        <v>12</v>
      </c>
      <c r="H587" s="3" t="s">
        <v>1674</v>
      </c>
      <c r="I587" s="3" t="s">
        <v>140</v>
      </c>
      <c r="J587" s="3" t="s">
        <v>260</v>
      </c>
      <c r="K587" s="15" t="s">
        <v>356</v>
      </c>
      <c r="L587" s="3" t="s">
        <v>1325</v>
      </c>
      <c r="M587" s="3"/>
      <c r="N587" s="3" t="s">
        <v>27</v>
      </c>
      <c r="O587" s="3"/>
      <c r="P587" s="3" t="s">
        <v>143</v>
      </c>
      <c r="Q587" s="3"/>
      <c r="R587" s="3" t="s">
        <v>596</v>
      </c>
      <c r="S587" s="3" t="s">
        <v>43</v>
      </c>
      <c r="T587" s="3"/>
      <c r="U587" s="3" t="s">
        <v>308</v>
      </c>
      <c r="V587" s="3" t="s">
        <v>50</v>
      </c>
      <c r="W587" s="3"/>
      <c r="X587" s="3" t="s">
        <v>53</v>
      </c>
      <c r="Y587" s="3"/>
      <c r="Z587" s="280"/>
    </row>
    <row r="588" spans="3:26" x14ac:dyDescent="0.15">
      <c r="C588" s="286"/>
      <c r="D588" s="283">
        <v>585</v>
      </c>
      <c r="E588" s="3">
        <v>587</v>
      </c>
      <c r="F588" s="3">
        <v>7</v>
      </c>
      <c r="G588" s="3">
        <v>12</v>
      </c>
      <c r="H588" s="3" t="s">
        <v>1690</v>
      </c>
      <c r="I588" s="3" t="s">
        <v>137</v>
      </c>
      <c r="J588" s="3" t="s">
        <v>152</v>
      </c>
      <c r="K588" s="15"/>
      <c r="L588" s="3" t="s">
        <v>1347</v>
      </c>
      <c r="M588" s="3"/>
      <c r="N588" s="3" t="s">
        <v>31</v>
      </c>
      <c r="O588" s="3" t="s">
        <v>1270</v>
      </c>
      <c r="P588" s="3" t="s">
        <v>143</v>
      </c>
      <c r="Q588" s="3"/>
      <c r="R588" s="3"/>
      <c r="S588" s="3" t="s">
        <v>43</v>
      </c>
      <c r="T588" s="3"/>
      <c r="U588" s="3" t="s">
        <v>514</v>
      </c>
      <c r="V588" s="3" t="s">
        <v>16</v>
      </c>
      <c r="W588" s="3" t="s">
        <v>1348</v>
      </c>
      <c r="X588" s="3" t="s">
        <v>157</v>
      </c>
      <c r="Y588" s="3"/>
      <c r="Z588" s="280"/>
    </row>
    <row r="589" spans="3:26" x14ac:dyDescent="0.15">
      <c r="C589" s="286"/>
      <c r="D589" s="283">
        <v>586</v>
      </c>
      <c r="E589" s="3">
        <v>581</v>
      </c>
      <c r="F589" s="3">
        <v>7</v>
      </c>
      <c r="G589" s="3">
        <v>12</v>
      </c>
      <c r="H589" s="3" t="s">
        <v>1828</v>
      </c>
      <c r="I589" s="3" t="s">
        <v>140</v>
      </c>
      <c r="J589" s="3" t="s">
        <v>260</v>
      </c>
      <c r="K589" s="15" t="s">
        <v>469</v>
      </c>
      <c r="L589" s="3" t="s">
        <v>1338</v>
      </c>
      <c r="M589" s="3"/>
      <c r="N589" s="3" t="s">
        <v>31</v>
      </c>
      <c r="O589" s="3"/>
      <c r="P589" s="3" t="s">
        <v>13</v>
      </c>
      <c r="Q589" s="3"/>
      <c r="R589" s="3"/>
      <c r="S589" s="3" t="s">
        <v>43</v>
      </c>
      <c r="T589" s="3"/>
      <c r="U589" s="3"/>
      <c r="V589" s="3" t="s">
        <v>50</v>
      </c>
      <c r="W589" s="3"/>
      <c r="X589" s="3" t="s">
        <v>53</v>
      </c>
      <c r="Y589" s="3"/>
      <c r="Z589" s="280"/>
    </row>
    <row r="590" spans="3:26" x14ac:dyDescent="0.15">
      <c r="C590" s="286"/>
      <c r="D590" s="283">
        <v>587</v>
      </c>
      <c r="E590" s="3">
        <v>582</v>
      </c>
      <c r="F590" s="3">
        <v>7</v>
      </c>
      <c r="G590" s="3">
        <v>12</v>
      </c>
      <c r="H590" s="3" t="s">
        <v>1829</v>
      </c>
      <c r="I590" s="3" t="s">
        <v>137</v>
      </c>
      <c r="J590" s="3" t="s">
        <v>152</v>
      </c>
      <c r="K590" s="15"/>
      <c r="L590" s="3" t="s">
        <v>1339</v>
      </c>
      <c r="M590" s="3"/>
      <c r="N590" s="3" t="s">
        <v>31</v>
      </c>
      <c r="O590" s="3"/>
      <c r="P590" s="3" t="s">
        <v>13</v>
      </c>
      <c r="Q590" s="3"/>
      <c r="R590" s="3"/>
      <c r="S590" s="3" t="s">
        <v>43</v>
      </c>
      <c r="T590" s="3"/>
      <c r="U590" s="3" t="s">
        <v>514</v>
      </c>
      <c r="V590" s="3" t="s">
        <v>16</v>
      </c>
      <c r="W590" s="3"/>
      <c r="X590" s="3" t="s">
        <v>53</v>
      </c>
      <c r="Y590" s="3"/>
      <c r="Z590" s="280"/>
    </row>
    <row r="591" spans="3:26" x14ac:dyDescent="0.15">
      <c r="C591" s="286"/>
      <c r="D591" s="283">
        <v>588</v>
      </c>
      <c r="E591" s="3">
        <v>583</v>
      </c>
      <c r="F591" s="3">
        <v>7</v>
      </c>
      <c r="G591" s="3">
        <v>12</v>
      </c>
      <c r="H591" s="3" t="s">
        <v>1673</v>
      </c>
      <c r="I591" s="3" t="s">
        <v>140</v>
      </c>
      <c r="J591" s="3" t="s">
        <v>260</v>
      </c>
      <c r="K591" s="15" t="s">
        <v>612</v>
      </c>
      <c r="L591" s="3" t="s">
        <v>1340</v>
      </c>
      <c r="M591" s="3"/>
      <c r="N591" s="3" t="s">
        <v>31</v>
      </c>
      <c r="O591" s="3"/>
      <c r="P591" s="3" t="s">
        <v>143</v>
      </c>
      <c r="Q591" s="3"/>
      <c r="R591" s="3" t="s">
        <v>596</v>
      </c>
      <c r="S591" s="3" t="s">
        <v>43</v>
      </c>
      <c r="T591" s="3"/>
      <c r="U591" s="3" t="s">
        <v>308</v>
      </c>
      <c r="V591" s="3" t="s">
        <v>50</v>
      </c>
      <c r="W591" s="3"/>
      <c r="X591" s="3" t="s">
        <v>53</v>
      </c>
      <c r="Y591" s="3"/>
      <c r="Z591" s="280"/>
    </row>
    <row r="592" spans="3:26" x14ac:dyDescent="0.15">
      <c r="C592" s="286"/>
      <c r="D592" s="283">
        <v>589</v>
      </c>
      <c r="E592" s="3">
        <v>584</v>
      </c>
      <c r="F592" s="3">
        <v>7</v>
      </c>
      <c r="G592" s="3">
        <v>13</v>
      </c>
      <c r="H592" s="3" t="s">
        <v>1830</v>
      </c>
      <c r="I592" s="3" t="s">
        <v>140</v>
      </c>
      <c r="J592" s="3" t="s">
        <v>260</v>
      </c>
      <c r="K592" s="15" t="s">
        <v>837</v>
      </c>
      <c r="L592" s="3" t="s">
        <v>1341</v>
      </c>
      <c r="M592" s="3"/>
      <c r="N592" s="3" t="s">
        <v>31</v>
      </c>
      <c r="O592" s="3" t="s">
        <v>1342</v>
      </c>
      <c r="P592" s="3" t="s">
        <v>13</v>
      </c>
      <c r="Q592" s="3"/>
      <c r="R592" s="3"/>
      <c r="S592" s="3" t="s">
        <v>43</v>
      </c>
      <c r="T592" s="3"/>
      <c r="U592" s="3"/>
      <c r="V592" s="3" t="s">
        <v>50</v>
      </c>
      <c r="W592" s="3"/>
      <c r="X592" s="3" t="s">
        <v>53</v>
      </c>
      <c r="Y592" s="3"/>
      <c r="Z592" s="280"/>
    </row>
    <row r="593" spans="3:26" x14ac:dyDescent="0.15">
      <c r="C593" s="286"/>
      <c r="D593" s="283">
        <v>590</v>
      </c>
      <c r="E593" s="3">
        <v>585</v>
      </c>
      <c r="F593" s="3">
        <v>7</v>
      </c>
      <c r="G593" s="3">
        <v>13</v>
      </c>
      <c r="H593" s="3" t="s">
        <v>1831</v>
      </c>
      <c r="I593" s="3" t="s">
        <v>138</v>
      </c>
      <c r="J593" s="3" t="s">
        <v>274</v>
      </c>
      <c r="K593" s="15" t="s">
        <v>380</v>
      </c>
      <c r="L593" s="3" t="s">
        <v>1343</v>
      </c>
      <c r="M593" s="3"/>
      <c r="N593" s="3" t="s">
        <v>31</v>
      </c>
      <c r="O593" s="3" t="s">
        <v>1344</v>
      </c>
      <c r="P593" s="3" t="s">
        <v>13</v>
      </c>
      <c r="Q593" s="3"/>
      <c r="R593" s="3"/>
      <c r="S593" s="3" t="s">
        <v>43</v>
      </c>
      <c r="T593" s="3"/>
      <c r="U593" s="3" t="s">
        <v>308</v>
      </c>
      <c r="V593" s="3" t="s">
        <v>50</v>
      </c>
      <c r="W593" s="3" t="s">
        <v>959</v>
      </c>
      <c r="X593" s="3" t="s">
        <v>53</v>
      </c>
      <c r="Y593" s="3"/>
      <c r="Z593" s="280"/>
    </row>
    <row r="594" spans="3:26" x14ac:dyDescent="0.15">
      <c r="C594" s="286"/>
      <c r="D594" s="283">
        <v>591</v>
      </c>
      <c r="E594" s="3">
        <v>588</v>
      </c>
      <c r="F594" s="3">
        <v>7</v>
      </c>
      <c r="G594" s="3">
        <v>13</v>
      </c>
      <c r="H594" s="3" t="s">
        <v>1714</v>
      </c>
      <c r="I594" s="3" t="s">
        <v>137</v>
      </c>
      <c r="J594" s="3" t="s">
        <v>152</v>
      </c>
      <c r="K594" s="15"/>
      <c r="L594" s="3" t="s">
        <v>1349</v>
      </c>
      <c r="M594" s="3"/>
      <c r="N594" s="3" t="s">
        <v>31</v>
      </c>
      <c r="O594" s="3" t="s">
        <v>1351</v>
      </c>
      <c r="P594" s="3" t="s">
        <v>143</v>
      </c>
      <c r="Q594" s="3"/>
      <c r="R594" s="3"/>
      <c r="S594" s="3" t="s">
        <v>45</v>
      </c>
      <c r="T594" s="3"/>
      <c r="U594" s="3"/>
      <c r="V594" s="3" t="s">
        <v>456</v>
      </c>
      <c r="W594" s="3"/>
      <c r="X594" s="3" t="s">
        <v>53</v>
      </c>
      <c r="Y594" s="3"/>
      <c r="Z594" s="280"/>
    </row>
    <row r="595" spans="3:26" x14ac:dyDescent="0.15">
      <c r="C595" s="286"/>
      <c r="D595" s="283">
        <v>592</v>
      </c>
      <c r="E595" s="3">
        <v>586</v>
      </c>
      <c r="F595" s="3">
        <v>7</v>
      </c>
      <c r="G595" s="3">
        <v>13</v>
      </c>
      <c r="H595" s="3" t="s">
        <v>1631</v>
      </c>
      <c r="I595" s="3" t="s">
        <v>140</v>
      </c>
      <c r="J595" s="3" t="s">
        <v>260</v>
      </c>
      <c r="K595" s="15" t="s">
        <v>378</v>
      </c>
      <c r="L595" s="3" t="s">
        <v>893</v>
      </c>
      <c r="M595" s="3"/>
      <c r="N595" s="3" t="s">
        <v>23</v>
      </c>
      <c r="O595" s="3"/>
      <c r="P595" s="3" t="s">
        <v>12</v>
      </c>
      <c r="Q595" s="3"/>
      <c r="R595" s="3"/>
      <c r="S595" s="3" t="s">
        <v>43</v>
      </c>
      <c r="T595" s="3"/>
      <c r="U595" s="3" t="s">
        <v>308</v>
      </c>
      <c r="V595" s="3" t="s">
        <v>16</v>
      </c>
      <c r="W595" s="3" t="s">
        <v>310</v>
      </c>
      <c r="X595" s="3" t="s">
        <v>53</v>
      </c>
      <c r="Y595" s="3"/>
      <c r="Z595" s="280"/>
    </row>
    <row r="596" spans="3:26" x14ac:dyDescent="0.15">
      <c r="C596" s="286"/>
      <c r="D596" s="283">
        <v>593</v>
      </c>
      <c r="E596" s="3">
        <v>591</v>
      </c>
      <c r="F596" s="3">
        <v>7</v>
      </c>
      <c r="G596" s="3">
        <v>13</v>
      </c>
      <c r="H596" s="3" t="s">
        <v>1631</v>
      </c>
      <c r="I596" s="3" t="s">
        <v>137</v>
      </c>
      <c r="J596" s="3" t="s">
        <v>655</v>
      </c>
      <c r="K596" s="15"/>
      <c r="L596" s="3" t="s">
        <v>1356</v>
      </c>
      <c r="M596" s="3"/>
      <c r="N596" s="3" t="s">
        <v>144</v>
      </c>
      <c r="O596" s="3"/>
      <c r="P596" s="3" t="s">
        <v>13</v>
      </c>
      <c r="Q596" s="3"/>
      <c r="R596" s="3"/>
      <c r="S596" s="3" t="s">
        <v>43</v>
      </c>
      <c r="T596" s="3"/>
      <c r="U596" s="3"/>
      <c r="V596" s="3" t="s">
        <v>16</v>
      </c>
      <c r="W596" s="3" t="s">
        <v>1699</v>
      </c>
      <c r="X596" s="3" t="s">
        <v>53</v>
      </c>
      <c r="Y596" s="3"/>
      <c r="Z596" s="280"/>
    </row>
    <row r="597" spans="3:26" x14ac:dyDescent="0.15">
      <c r="C597" s="286"/>
      <c r="D597" s="283">
        <v>594</v>
      </c>
      <c r="E597" s="3">
        <v>589</v>
      </c>
      <c r="F597" s="3">
        <v>7</v>
      </c>
      <c r="G597" s="3">
        <v>13</v>
      </c>
      <c r="H597" s="3" t="s">
        <v>1656</v>
      </c>
      <c r="I597" s="3" t="s">
        <v>140</v>
      </c>
      <c r="J597" s="3" t="s">
        <v>260</v>
      </c>
      <c r="K597" s="15" t="s">
        <v>356</v>
      </c>
      <c r="L597" s="3" t="s">
        <v>1350</v>
      </c>
      <c r="M597" s="3"/>
      <c r="N597" s="3" t="s">
        <v>31</v>
      </c>
      <c r="O597" s="3"/>
      <c r="P597" s="3" t="s">
        <v>143</v>
      </c>
      <c r="Q597" s="3"/>
      <c r="R597" s="3"/>
      <c r="S597" s="3" t="s">
        <v>43</v>
      </c>
      <c r="T597" s="3"/>
      <c r="U597" s="3" t="s">
        <v>308</v>
      </c>
      <c r="V597" s="3" t="s">
        <v>50</v>
      </c>
      <c r="W597" s="3"/>
      <c r="X597" s="3" t="s">
        <v>53</v>
      </c>
      <c r="Y597" s="3"/>
      <c r="Z597" s="280"/>
    </row>
    <row r="598" spans="3:26" x14ac:dyDescent="0.15">
      <c r="C598" s="286"/>
      <c r="D598" s="283">
        <v>595</v>
      </c>
      <c r="E598" s="3">
        <v>592</v>
      </c>
      <c r="F598" s="3">
        <v>7</v>
      </c>
      <c r="G598" s="3">
        <v>13</v>
      </c>
      <c r="H598" s="3" t="s">
        <v>1642</v>
      </c>
      <c r="I598" s="3" t="s">
        <v>137</v>
      </c>
      <c r="J598" s="3" t="s">
        <v>463</v>
      </c>
      <c r="K598" s="15"/>
      <c r="L598" s="3" t="s">
        <v>1357</v>
      </c>
      <c r="M598" s="3"/>
      <c r="N598" s="3" t="s">
        <v>29</v>
      </c>
      <c r="O598" s="3"/>
      <c r="P598" s="3" t="s">
        <v>143</v>
      </c>
      <c r="Q598" s="3"/>
      <c r="R598" s="3"/>
      <c r="S598" s="3"/>
      <c r="T598" s="3" t="s">
        <v>49</v>
      </c>
      <c r="U598" s="3" t="s">
        <v>1358</v>
      </c>
      <c r="V598" s="3" t="s">
        <v>52</v>
      </c>
      <c r="W598" s="3" t="s">
        <v>302</v>
      </c>
      <c r="X598" s="3" t="s">
        <v>53</v>
      </c>
      <c r="Y598" s="3"/>
      <c r="Z598" s="280"/>
    </row>
    <row r="599" spans="3:26" x14ac:dyDescent="0.15">
      <c r="C599" s="286"/>
      <c r="D599" s="283">
        <v>596</v>
      </c>
      <c r="E599" s="3">
        <v>590</v>
      </c>
      <c r="F599" s="3">
        <v>7</v>
      </c>
      <c r="G599" s="3">
        <v>14</v>
      </c>
      <c r="H599" s="3" t="s">
        <v>1832</v>
      </c>
      <c r="I599" s="3" t="s">
        <v>140</v>
      </c>
      <c r="J599" s="3" t="s">
        <v>260</v>
      </c>
      <c r="K599" s="15" t="s">
        <v>356</v>
      </c>
      <c r="L599" s="3" t="s">
        <v>1352</v>
      </c>
      <c r="M599" s="3"/>
      <c r="N599" s="3" t="s">
        <v>29</v>
      </c>
      <c r="O599" s="3" t="s">
        <v>1353</v>
      </c>
      <c r="P599" s="3" t="s">
        <v>143</v>
      </c>
      <c r="Q599" s="3"/>
      <c r="R599" s="3"/>
      <c r="S599" s="3"/>
      <c r="T599" s="3" t="s">
        <v>49</v>
      </c>
      <c r="U599" s="3" t="s">
        <v>1354</v>
      </c>
      <c r="V599" s="3" t="s">
        <v>50</v>
      </c>
      <c r="W599" s="3" t="s">
        <v>738</v>
      </c>
      <c r="X599" s="3" t="s">
        <v>157</v>
      </c>
      <c r="Y599" s="3" t="s">
        <v>1355</v>
      </c>
      <c r="Z599" s="280"/>
    </row>
    <row r="600" spans="3:26" x14ac:dyDescent="0.15">
      <c r="C600" s="286"/>
      <c r="D600" s="283">
        <v>597</v>
      </c>
      <c r="E600" s="3">
        <v>594</v>
      </c>
      <c r="F600" s="3">
        <v>7</v>
      </c>
      <c r="G600" s="3">
        <v>14</v>
      </c>
      <c r="H600" s="3" t="s">
        <v>1833</v>
      </c>
      <c r="I600" s="3" t="s">
        <v>136</v>
      </c>
      <c r="J600" s="3" t="s">
        <v>150</v>
      </c>
      <c r="K600" s="15"/>
      <c r="L600" s="3" t="s">
        <v>1361</v>
      </c>
      <c r="M600" s="3"/>
      <c r="N600" s="3" t="s">
        <v>31</v>
      </c>
      <c r="O600" s="3"/>
      <c r="P600" s="3"/>
      <c r="Q600" s="3" t="s">
        <v>40</v>
      </c>
      <c r="R600" s="3" t="s">
        <v>887</v>
      </c>
      <c r="S600" s="3" t="s">
        <v>43</v>
      </c>
      <c r="T600" s="3"/>
      <c r="U600" s="3" t="s">
        <v>308</v>
      </c>
      <c r="V600" s="3" t="s">
        <v>50</v>
      </c>
      <c r="W600" s="3" t="s">
        <v>1312</v>
      </c>
      <c r="X600" s="3" t="s">
        <v>53</v>
      </c>
      <c r="Y600" s="3"/>
      <c r="Z600" s="280"/>
    </row>
    <row r="601" spans="3:26" x14ac:dyDescent="0.15">
      <c r="C601" s="286"/>
      <c r="D601" s="283">
        <v>598</v>
      </c>
      <c r="E601" s="3">
        <v>595</v>
      </c>
      <c r="F601" s="3">
        <v>7</v>
      </c>
      <c r="G601" s="3">
        <v>14</v>
      </c>
      <c r="H601" s="3" t="s">
        <v>1833</v>
      </c>
      <c r="I601" s="3" t="s">
        <v>136</v>
      </c>
      <c r="J601" s="3" t="s">
        <v>150</v>
      </c>
      <c r="K601" s="15"/>
      <c r="L601" s="3" t="s">
        <v>1362</v>
      </c>
      <c r="M601" s="3"/>
      <c r="N601" s="3" t="s">
        <v>31</v>
      </c>
      <c r="O601" s="3"/>
      <c r="P601" s="3"/>
      <c r="Q601" s="3" t="s">
        <v>40</v>
      </c>
      <c r="R601" s="3" t="s">
        <v>887</v>
      </c>
      <c r="S601" s="3" t="s">
        <v>43</v>
      </c>
      <c r="T601" s="3"/>
      <c r="U601" s="3"/>
      <c r="V601" s="3" t="s">
        <v>50</v>
      </c>
      <c r="W601" s="3" t="s">
        <v>1312</v>
      </c>
      <c r="X601" s="3" t="s">
        <v>53</v>
      </c>
      <c r="Y601" s="3"/>
      <c r="Z601" s="280"/>
    </row>
    <row r="602" spans="3:26" x14ac:dyDescent="0.15">
      <c r="C602" s="286"/>
      <c r="D602" s="283">
        <v>599</v>
      </c>
      <c r="E602" s="3">
        <v>596</v>
      </c>
      <c r="F602" s="3">
        <v>7</v>
      </c>
      <c r="G602" s="3">
        <v>14</v>
      </c>
      <c r="H602" s="3" t="s">
        <v>1646</v>
      </c>
      <c r="I602" s="3" t="s">
        <v>136</v>
      </c>
      <c r="J602" s="3" t="s">
        <v>150</v>
      </c>
      <c r="K602" s="15"/>
      <c r="L602" s="3" t="s">
        <v>1375</v>
      </c>
      <c r="M602" s="3"/>
      <c r="N602" s="3" t="s">
        <v>31</v>
      </c>
      <c r="O602" s="3"/>
      <c r="P602" s="3" t="s">
        <v>12</v>
      </c>
      <c r="Q602" s="3"/>
      <c r="R602" s="3"/>
      <c r="S602" s="3" t="s">
        <v>43</v>
      </c>
      <c r="T602" s="3"/>
      <c r="U602" s="3" t="s">
        <v>308</v>
      </c>
      <c r="V602" s="3" t="s">
        <v>50</v>
      </c>
      <c r="W602" s="3" t="s">
        <v>1312</v>
      </c>
      <c r="X602" s="3" t="s">
        <v>53</v>
      </c>
      <c r="Y602" s="3"/>
      <c r="Z602" s="280"/>
    </row>
    <row r="603" spans="3:26" x14ac:dyDescent="0.15">
      <c r="C603" s="286"/>
      <c r="D603" s="283">
        <v>600</v>
      </c>
      <c r="E603" s="3">
        <v>604</v>
      </c>
      <c r="F603" s="3">
        <v>7</v>
      </c>
      <c r="G603" s="3">
        <v>14</v>
      </c>
      <c r="H603" s="3" t="s">
        <v>1660</v>
      </c>
      <c r="I603" s="3" t="s">
        <v>140</v>
      </c>
      <c r="J603" s="3" t="s">
        <v>260</v>
      </c>
      <c r="K603" s="15" t="s">
        <v>356</v>
      </c>
      <c r="L603" s="3" t="s">
        <v>1376</v>
      </c>
      <c r="M603" s="3"/>
      <c r="N603" s="3" t="s">
        <v>31</v>
      </c>
      <c r="O603" s="3"/>
      <c r="P603" s="3" t="s">
        <v>13</v>
      </c>
      <c r="Q603" s="3"/>
      <c r="R603" s="3"/>
      <c r="S603" s="3" t="s">
        <v>43</v>
      </c>
      <c r="T603" s="3"/>
      <c r="U603" s="3" t="s">
        <v>308</v>
      </c>
      <c r="V603" s="3" t="s">
        <v>456</v>
      </c>
      <c r="W603" s="3"/>
      <c r="X603" s="3" t="s">
        <v>53</v>
      </c>
      <c r="Y603" s="3"/>
      <c r="Z603" s="280"/>
    </row>
    <row r="604" spans="3:26" x14ac:dyDescent="0.15">
      <c r="C604" s="286"/>
      <c r="D604" s="283">
        <v>601</v>
      </c>
      <c r="E604" s="3">
        <v>597</v>
      </c>
      <c r="F604" s="3">
        <v>7</v>
      </c>
      <c r="G604" s="3">
        <v>14</v>
      </c>
      <c r="H604" s="3" t="s">
        <v>1637</v>
      </c>
      <c r="I604" s="3" t="s">
        <v>136</v>
      </c>
      <c r="J604" s="3" t="s">
        <v>150</v>
      </c>
      <c r="K604" s="15"/>
      <c r="L604" s="3" t="s">
        <v>1363</v>
      </c>
      <c r="M604" s="3"/>
      <c r="N604" s="3" t="s">
        <v>31</v>
      </c>
      <c r="O604" s="3"/>
      <c r="P604" s="3"/>
      <c r="Q604" s="3" t="s">
        <v>36</v>
      </c>
      <c r="R604" s="3" t="s">
        <v>887</v>
      </c>
      <c r="S604" s="3" t="s">
        <v>43</v>
      </c>
      <c r="T604" s="3"/>
      <c r="U604" s="3" t="s">
        <v>308</v>
      </c>
      <c r="V604" s="3" t="s">
        <v>50</v>
      </c>
      <c r="W604" s="3" t="s">
        <v>1312</v>
      </c>
      <c r="X604" s="3" t="s">
        <v>53</v>
      </c>
      <c r="Y604" s="3"/>
      <c r="Z604" s="280"/>
    </row>
    <row r="605" spans="3:26" x14ac:dyDescent="0.15">
      <c r="C605" s="286"/>
      <c r="D605" s="283">
        <v>602</v>
      </c>
      <c r="E605" s="3">
        <v>598</v>
      </c>
      <c r="F605" s="3">
        <v>7</v>
      </c>
      <c r="G605" s="3">
        <v>14</v>
      </c>
      <c r="H605" s="3" t="s">
        <v>1637</v>
      </c>
      <c r="I605" s="3" t="s">
        <v>138</v>
      </c>
      <c r="J605" s="3" t="s">
        <v>274</v>
      </c>
      <c r="K605" s="15" t="s">
        <v>380</v>
      </c>
      <c r="L605" s="3" t="s">
        <v>1364</v>
      </c>
      <c r="M605" s="3"/>
      <c r="N605" s="3" t="s">
        <v>16</v>
      </c>
      <c r="O605" s="3" t="s">
        <v>1365</v>
      </c>
      <c r="P605" s="3" t="s">
        <v>143</v>
      </c>
      <c r="Q605" s="3"/>
      <c r="R605" s="3"/>
      <c r="S605" s="3" t="s">
        <v>43</v>
      </c>
      <c r="T605" s="3"/>
      <c r="U605" s="3" t="s">
        <v>308</v>
      </c>
      <c r="V605" s="3" t="s">
        <v>16</v>
      </c>
      <c r="W605" s="3" t="s">
        <v>1699</v>
      </c>
      <c r="X605" s="3" t="s">
        <v>53</v>
      </c>
      <c r="Y605" s="3" t="s">
        <v>1366</v>
      </c>
      <c r="Z605" s="280"/>
    </row>
    <row r="606" spans="3:26" x14ac:dyDescent="0.15">
      <c r="C606" s="286"/>
      <c r="D606" s="283">
        <v>603</v>
      </c>
      <c r="E606" s="3">
        <v>599</v>
      </c>
      <c r="F606" s="3">
        <v>7</v>
      </c>
      <c r="G606" s="3">
        <v>14</v>
      </c>
      <c r="H606" s="3" t="s">
        <v>1655</v>
      </c>
      <c r="I606" s="3" t="s">
        <v>137</v>
      </c>
      <c r="J606" s="3" t="s">
        <v>152</v>
      </c>
      <c r="K606" s="15"/>
      <c r="L606" s="3" t="s">
        <v>1347</v>
      </c>
      <c r="M606" s="3"/>
      <c r="N606" s="3" t="s">
        <v>31</v>
      </c>
      <c r="O606" s="3" t="s">
        <v>318</v>
      </c>
      <c r="P606" s="3" t="s">
        <v>143</v>
      </c>
      <c r="Q606" s="3"/>
      <c r="R606" s="3"/>
      <c r="S606" s="3" t="s">
        <v>43</v>
      </c>
      <c r="T606" s="3"/>
      <c r="U606" s="3"/>
      <c r="V606" s="3" t="s">
        <v>16</v>
      </c>
      <c r="W606" s="3" t="s">
        <v>1699</v>
      </c>
      <c r="X606" s="3" t="s">
        <v>53</v>
      </c>
      <c r="Y606" s="3"/>
      <c r="Z606" s="280"/>
    </row>
    <row r="607" spans="3:26" x14ac:dyDescent="0.15">
      <c r="C607" s="286"/>
      <c r="D607" s="283">
        <v>604</v>
      </c>
      <c r="E607" s="3">
        <v>600</v>
      </c>
      <c r="F607" s="3">
        <v>7</v>
      </c>
      <c r="G607" s="3">
        <v>14</v>
      </c>
      <c r="H607" s="3" t="s">
        <v>1653</v>
      </c>
      <c r="I607" s="3" t="s">
        <v>138</v>
      </c>
      <c r="J607" s="3" t="s">
        <v>274</v>
      </c>
      <c r="K607" s="15" t="s">
        <v>380</v>
      </c>
      <c r="L607" s="3" t="s">
        <v>1367</v>
      </c>
      <c r="M607" s="3"/>
      <c r="N607" s="3" t="s">
        <v>16</v>
      </c>
      <c r="O607" s="3" t="s">
        <v>1368</v>
      </c>
      <c r="P607" s="3" t="s">
        <v>13</v>
      </c>
      <c r="Q607" s="3"/>
      <c r="R607" s="3"/>
      <c r="S607" s="3" t="s">
        <v>43</v>
      </c>
      <c r="T607" s="3"/>
      <c r="U607" s="3" t="s">
        <v>308</v>
      </c>
      <c r="V607" s="3" t="s">
        <v>16</v>
      </c>
      <c r="W607" s="3" t="s">
        <v>1699</v>
      </c>
      <c r="X607" s="3" t="s">
        <v>53</v>
      </c>
      <c r="Y607" s="3" t="s">
        <v>1369</v>
      </c>
      <c r="Z607" s="280"/>
    </row>
    <row r="608" spans="3:26" x14ac:dyDescent="0.15">
      <c r="C608" s="286"/>
      <c r="D608" s="283">
        <v>605</v>
      </c>
      <c r="E608" s="3">
        <v>601</v>
      </c>
      <c r="F608" s="3">
        <v>7</v>
      </c>
      <c r="G608" s="3">
        <v>14</v>
      </c>
      <c r="H608" s="3" t="s">
        <v>1793</v>
      </c>
      <c r="I608" s="3" t="s">
        <v>140</v>
      </c>
      <c r="J608" s="3" t="s">
        <v>260</v>
      </c>
      <c r="K608" s="15" t="s">
        <v>356</v>
      </c>
      <c r="L608" s="3" t="s">
        <v>1370</v>
      </c>
      <c r="M608" s="3"/>
      <c r="N608" s="3" t="s">
        <v>31</v>
      </c>
      <c r="O608" s="3"/>
      <c r="P608" s="3" t="s">
        <v>13</v>
      </c>
      <c r="Q608" s="3"/>
      <c r="R608" s="3"/>
      <c r="S608" s="3" t="s">
        <v>43</v>
      </c>
      <c r="T608" s="3"/>
      <c r="U608" s="3" t="s">
        <v>308</v>
      </c>
      <c r="V608" s="3" t="s">
        <v>456</v>
      </c>
      <c r="W608" s="3"/>
      <c r="X608" s="3" t="s">
        <v>53</v>
      </c>
      <c r="Y608" s="3"/>
      <c r="Z608" s="280"/>
    </row>
    <row r="609" spans="3:26" x14ac:dyDescent="0.15">
      <c r="C609" s="286"/>
      <c r="D609" s="283">
        <v>606</v>
      </c>
      <c r="E609" s="3">
        <v>593</v>
      </c>
      <c r="F609" s="3">
        <v>7</v>
      </c>
      <c r="G609" s="3">
        <v>14</v>
      </c>
      <c r="H609" s="3" t="s">
        <v>257</v>
      </c>
      <c r="I609" s="3" t="s">
        <v>138</v>
      </c>
      <c r="J609" s="3" t="s">
        <v>274</v>
      </c>
      <c r="K609" s="15" t="s">
        <v>380</v>
      </c>
      <c r="L609" s="3" t="s">
        <v>1359</v>
      </c>
      <c r="M609" s="3"/>
      <c r="N609" s="3" t="s">
        <v>28</v>
      </c>
      <c r="O609" s="3" t="s">
        <v>1739</v>
      </c>
      <c r="P609" s="3" t="s">
        <v>143</v>
      </c>
      <c r="Q609" s="3"/>
      <c r="R609" s="3"/>
      <c r="S609" s="3"/>
      <c r="T609" s="3" t="s">
        <v>49</v>
      </c>
      <c r="U609" s="3"/>
      <c r="V609" s="3" t="s">
        <v>456</v>
      </c>
      <c r="W609" s="3" t="s">
        <v>1360</v>
      </c>
      <c r="X609" s="3" t="s">
        <v>53</v>
      </c>
      <c r="Y609" s="3"/>
      <c r="Z609" s="280"/>
    </row>
    <row r="610" spans="3:26" x14ac:dyDescent="0.15">
      <c r="C610" s="286"/>
      <c r="D610" s="283">
        <v>607</v>
      </c>
      <c r="E610" s="3">
        <v>603</v>
      </c>
      <c r="F610" s="3">
        <v>7</v>
      </c>
      <c r="G610" s="3">
        <v>15</v>
      </c>
      <c r="H610" s="3" t="s">
        <v>1665</v>
      </c>
      <c r="I610" s="3" t="s">
        <v>140</v>
      </c>
      <c r="J610" s="3" t="s">
        <v>260</v>
      </c>
      <c r="K610" s="15" t="s">
        <v>356</v>
      </c>
      <c r="L610" s="3" t="s">
        <v>1374</v>
      </c>
      <c r="M610" s="3"/>
      <c r="N610" s="3" t="s">
        <v>31</v>
      </c>
      <c r="O610" s="3"/>
      <c r="P610" s="3" t="s">
        <v>13</v>
      </c>
      <c r="Q610" s="3"/>
      <c r="R610" s="3"/>
      <c r="S610" s="3" t="s">
        <v>43</v>
      </c>
      <c r="T610" s="3"/>
      <c r="U610" s="3" t="s">
        <v>308</v>
      </c>
      <c r="V610" s="3" t="s">
        <v>456</v>
      </c>
      <c r="W610" s="3"/>
      <c r="X610" s="3" t="s">
        <v>53</v>
      </c>
      <c r="Y610" s="3"/>
      <c r="Z610" s="280"/>
    </row>
    <row r="611" spans="3:26" x14ac:dyDescent="0.15">
      <c r="C611" s="286"/>
      <c r="D611" s="283">
        <v>608</v>
      </c>
      <c r="E611" s="3">
        <v>602</v>
      </c>
      <c r="F611" s="3">
        <v>7</v>
      </c>
      <c r="G611" s="3">
        <v>15</v>
      </c>
      <c r="H611" s="3" t="s">
        <v>1695</v>
      </c>
      <c r="I611" s="3" t="s">
        <v>140</v>
      </c>
      <c r="J611" s="3" t="s">
        <v>260</v>
      </c>
      <c r="K611" s="15" t="s">
        <v>378</v>
      </c>
      <c r="L611" s="3" t="s">
        <v>1371</v>
      </c>
      <c r="M611" s="3"/>
      <c r="N611" s="3" t="s">
        <v>27</v>
      </c>
      <c r="O611" s="3"/>
      <c r="P611" s="3" t="s">
        <v>143</v>
      </c>
      <c r="Q611" s="3"/>
      <c r="R611" s="3" t="s">
        <v>1372</v>
      </c>
      <c r="S611" s="3"/>
      <c r="T611" s="3" t="s">
        <v>46</v>
      </c>
      <c r="U611" s="3" t="s">
        <v>1373</v>
      </c>
      <c r="V611" s="3" t="s">
        <v>16</v>
      </c>
      <c r="W611" s="3" t="s">
        <v>310</v>
      </c>
      <c r="X611" s="3" t="s">
        <v>53</v>
      </c>
      <c r="Y611" s="3"/>
      <c r="Z611" s="280"/>
    </row>
    <row r="612" spans="3:26" x14ac:dyDescent="0.15">
      <c r="C612" s="286"/>
      <c r="D612" s="283">
        <v>609</v>
      </c>
      <c r="E612" s="3">
        <v>631</v>
      </c>
      <c r="F612" s="3">
        <v>7</v>
      </c>
      <c r="G612" s="3">
        <v>15</v>
      </c>
      <c r="H612" s="3" t="s">
        <v>1715</v>
      </c>
      <c r="I612" s="3" t="s">
        <v>140</v>
      </c>
      <c r="J612" s="3" t="s">
        <v>260</v>
      </c>
      <c r="K612" s="15" t="s">
        <v>378</v>
      </c>
      <c r="L612" s="3" t="s">
        <v>1445</v>
      </c>
      <c r="M612" s="3"/>
      <c r="N612" s="3" t="s">
        <v>144</v>
      </c>
      <c r="O612" s="3" t="s">
        <v>1446</v>
      </c>
      <c r="P612" s="3" t="s">
        <v>13</v>
      </c>
      <c r="Q612" s="3"/>
      <c r="R612" s="3"/>
      <c r="S612" s="3" t="s">
        <v>43</v>
      </c>
      <c r="T612" s="3"/>
      <c r="U612" s="3" t="s">
        <v>308</v>
      </c>
      <c r="V612" s="3" t="s">
        <v>50</v>
      </c>
      <c r="W612" s="3"/>
      <c r="X612" s="3" t="s">
        <v>53</v>
      </c>
      <c r="Y612" s="3"/>
      <c r="Z612" s="280"/>
    </row>
    <row r="613" spans="3:26" x14ac:dyDescent="0.15">
      <c r="C613" s="286"/>
      <c r="D613" s="283">
        <v>610</v>
      </c>
      <c r="E613" s="3">
        <v>605</v>
      </c>
      <c r="F613" s="3">
        <v>7</v>
      </c>
      <c r="G613" s="3">
        <v>15</v>
      </c>
      <c r="H613" s="3" t="s">
        <v>1730</v>
      </c>
      <c r="I613" s="3" t="s">
        <v>138</v>
      </c>
      <c r="J613" s="3" t="s">
        <v>274</v>
      </c>
      <c r="K613" s="15" t="s">
        <v>275</v>
      </c>
      <c r="L613" s="3" t="s">
        <v>1377</v>
      </c>
      <c r="M613" s="3"/>
      <c r="N613" s="3" t="s">
        <v>16</v>
      </c>
      <c r="O613" s="3" t="s">
        <v>1378</v>
      </c>
      <c r="P613" s="3" t="s">
        <v>143</v>
      </c>
      <c r="Q613" s="3"/>
      <c r="R613" s="3"/>
      <c r="S613" s="3" t="s">
        <v>43</v>
      </c>
      <c r="T613" s="3"/>
      <c r="U613" s="3"/>
      <c r="V613" s="3" t="s">
        <v>50</v>
      </c>
      <c r="W613" s="3" t="s">
        <v>738</v>
      </c>
      <c r="X613" s="3" t="s">
        <v>53</v>
      </c>
      <c r="Y613" s="3"/>
      <c r="Z613" s="280"/>
    </row>
    <row r="614" spans="3:26" x14ac:dyDescent="0.15">
      <c r="C614" s="286"/>
      <c r="D614" s="283">
        <v>611</v>
      </c>
      <c r="E614" s="3">
        <v>618</v>
      </c>
      <c r="F614" s="3">
        <v>7</v>
      </c>
      <c r="G614" s="3">
        <v>15</v>
      </c>
      <c r="H614" s="3" t="s">
        <v>1730</v>
      </c>
      <c r="I614" s="3" t="s">
        <v>137</v>
      </c>
      <c r="J614" s="3" t="s">
        <v>164</v>
      </c>
      <c r="K614" s="15"/>
      <c r="L614" s="3" t="s">
        <v>1408</v>
      </c>
      <c r="M614" s="3"/>
      <c r="N614" s="3" t="s">
        <v>144</v>
      </c>
      <c r="O614" s="3" t="s">
        <v>1409</v>
      </c>
      <c r="P614" s="3" t="s">
        <v>11</v>
      </c>
      <c r="Q614" s="3"/>
      <c r="R614" s="3"/>
      <c r="S614" s="3" t="s">
        <v>43</v>
      </c>
      <c r="T614" s="3"/>
      <c r="U614" s="3"/>
      <c r="V614" s="3" t="s">
        <v>16</v>
      </c>
      <c r="W614" s="3" t="s">
        <v>1410</v>
      </c>
      <c r="X614" s="3" t="s">
        <v>53</v>
      </c>
      <c r="Y614" s="3"/>
      <c r="Z614" s="280"/>
    </row>
    <row r="615" spans="3:26" x14ac:dyDescent="0.15">
      <c r="C615" s="286"/>
      <c r="D615" s="283">
        <v>612</v>
      </c>
      <c r="E615" s="3">
        <v>643</v>
      </c>
      <c r="F615" s="3">
        <v>7</v>
      </c>
      <c r="G615" s="3">
        <v>15</v>
      </c>
      <c r="H615" s="3" t="s">
        <v>143</v>
      </c>
      <c r="I615" s="3" t="s">
        <v>137</v>
      </c>
      <c r="J615" s="3" t="s">
        <v>368</v>
      </c>
      <c r="K615" s="15"/>
      <c r="L615" s="3" t="s">
        <v>1474</v>
      </c>
      <c r="M615" s="3"/>
      <c r="N615" s="3" t="s">
        <v>25</v>
      </c>
      <c r="O615" s="3" t="s">
        <v>1475</v>
      </c>
      <c r="P615" s="3" t="s">
        <v>143</v>
      </c>
      <c r="Q615" s="3"/>
      <c r="R615" s="3"/>
      <c r="S615" s="3" t="s">
        <v>44</v>
      </c>
      <c r="T615" s="3"/>
      <c r="U615" s="3" t="s">
        <v>1476</v>
      </c>
      <c r="V615" s="3" t="s">
        <v>50</v>
      </c>
      <c r="W615" s="3" t="s">
        <v>1312</v>
      </c>
      <c r="X615" s="3" t="s">
        <v>53</v>
      </c>
      <c r="Y615" s="3"/>
      <c r="Z615" s="280"/>
    </row>
    <row r="616" spans="3:26" x14ac:dyDescent="0.15">
      <c r="C616" s="286"/>
      <c r="D616" s="283">
        <v>613</v>
      </c>
      <c r="E616" s="3">
        <v>619</v>
      </c>
      <c r="F616" s="3">
        <v>7</v>
      </c>
      <c r="G616" s="3">
        <v>15</v>
      </c>
      <c r="H616" s="3" t="s">
        <v>259</v>
      </c>
      <c r="I616" s="3" t="s">
        <v>140</v>
      </c>
      <c r="J616" s="3" t="s">
        <v>260</v>
      </c>
      <c r="K616" s="15" t="s">
        <v>356</v>
      </c>
      <c r="L616" s="3" t="s">
        <v>1411</v>
      </c>
      <c r="M616" s="3"/>
      <c r="N616" s="3" t="s">
        <v>16</v>
      </c>
      <c r="O616" s="3" t="s">
        <v>1412</v>
      </c>
      <c r="P616" s="3" t="s">
        <v>143</v>
      </c>
      <c r="Q616" s="3"/>
      <c r="R616" s="3"/>
      <c r="S616" s="3"/>
      <c r="T616" s="3" t="s">
        <v>49</v>
      </c>
      <c r="U616" s="3" t="s">
        <v>1413</v>
      </c>
      <c r="V616" s="3" t="s">
        <v>456</v>
      </c>
      <c r="W616" s="3"/>
      <c r="X616" s="3" t="s">
        <v>53</v>
      </c>
      <c r="Y616" s="3"/>
      <c r="Z616" s="280"/>
    </row>
    <row r="617" spans="3:26" x14ac:dyDescent="0.15">
      <c r="C617" s="286"/>
      <c r="D617" s="283">
        <v>614</v>
      </c>
      <c r="E617" s="3">
        <v>620</v>
      </c>
      <c r="F617" s="3">
        <v>7</v>
      </c>
      <c r="G617" s="3">
        <v>16</v>
      </c>
      <c r="H617" s="3" t="s">
        <v>1772</v>
      </c>
      <c r="I617" s="3" t="s">
        <v>140</v>
      </c>
      <c r="J617" s="3" t="s">
        <v>260</v>
      </c>
      <c r="K617" s="15" t="s">
        <v>469</v>
      </c>
      <c r="L617" s="3" t="s">
        <v>1414</v>
      </c>
      <c r="M617" s="3"/>
      <c r="N617" s="3" t="s">
        <v>16</v>
      </c>
      <c r="O617" s="3" t="s">
        <v>1415</v>
      </c>
      <c r="P617" s="3" t="s">
        <v>13</v>
      </c>
      <c r="Q617" s="3"/>
      <c r="R617" s="3"/>
      <c r="S617" s="3" t="s">
        <v>43</v>
      </c>
      <c r="T617" s="3" t="s">
        <v>49</v>
      </c>
      <c r="U617" s="3" t="s">
        <v>1416</v>
      </c>
      <c r="V617" s="3" t="s">
        <v>52</v>
      </c>
      <c r="W617" s="3" t="s">
        <v>625</v>
      </c>
      <c r="X617" s="3" t="s">
        <v>53</v>
      </c>
      <c r="Y617" s="3"/>
      <c r="Z617" s="280"/>
    </row>
    <row r="618" spans="3:26" x14ac:dyDescent="0.15">
      <c r="C618" s="286"/>
      <c r="D618" s="283">
        <v>615</v>
      </c>
      <c r="E618" s="3">
        <v>606</v>
      </c>
      <c r="F618" s="3">
        <v>7</v>
      </c>
      <c r="G618" s="3">
        <v>16</v>
      </c>
      <c r="H618" s="3" t="s">
        <v>1646</v>
      </c>
      <c r="I618" s="3" t="s">
        <v>136</v>
      </c>
      <c r="J618" s="3" t="s">
        <v>153</v>
      </c>
      <c r="K618" s="15"/>
      <c r="L618" s="3" t="s">
        <v>1379</v>
      </c>
      <c r="M618" s="3"/>
      <c r="N618" s="3" t="s">
        <v>25</v>
      </c>
      <c r="O618" s="3"/>
      <c r="P618" s="3" t="s">
        <v>13</v>
      </c>
      <c r="Q618" s="3"/>
      <c r="R618" s="3"/>
      <c r="S618" s="3" t="s">
        <v>43</v>
      </c>
      <c r="T618" s="3" t="s">
        <v>49</v>
      </c>
      <c r="U618" s="3" t="s">
        <v>1442</v>
      </c>
      <c r="V618" s="3" t="s">
        <v>50</v>
      </c>
      <c r="W618" s="3" t="s">
        <v>1380</v>
      </c>
      <c r="X618" s="3" t="s">
        <v>53</v>
      </c>
      <c r="Y618" s="3"/>
      <c r="Z618" s="280"/>
    </row>
    <row r="619" spans="3:26" x14ac:dyDescent="0.15">
      <c r="C619" s="286"/>
      <c r="D619" s="283">
        <v>616</v>
      </c>
      <c r="E619" s="3">
        <v>621</v>
      </c>
      <c r="F619" s="3">
        <v>7</v>
      </c>
      <c r="G619" s="3">
        <v>16</v>
      </c>
      <c r="H619" s="3" t="s">
        <v>1730</v>
      </c>
      <c r="I619" s="3" t="s">
        <v>140</v>
      </c>
      <c r="J619" s="3" t="s">
        <v>260</v>
      </c>
      <c r="K619" s="15" t="s">
        <v>612</v>
      </c>
      <c r="L619" s="3" t="s">
        <v>1417</v>
      </c>
      <c r="M619" s="3"/>
      <c r="N619" s="3" t="s">
        <v>31</v>
      </c>
      <c r="O619" s="3"/>
      <c r="P619" s="3" t="s">
        <v>12</v>
      </c>
      <c r="Q619" s="3"/>
      <c r="R619" s="3"/>
      <c r="S619" s="3" t="s">
        <v>43</v>
      </c>
      <c r="T619" s="3"/>
      <c r="U619" s="3" t="s">
        <v>308</v>
      </c>
      <c r="V619" s="3" t="s">
        <v>50</v>
      </c>
      <c r="W619" s="3"/>
      <c r="X619" s="3" t="s">
        <v>53</v>
      </c>
      <c r="Y619" s="3"/>
      <c r="Z619" s="280"/>
    </row>
    <row r="620" spans="3:26" x14ac:dyDescent="0.15">
      <c r="C620" s="286"/>
      <c r="D620" s="283">
        <v>617</v>
      </c>
      <c r="E620" s="3">
        <v>616</v>
      </c>
      <c r="F620" s="3">
        <v>7</v>
      </c>
      <c r="G620" s="3">
        <v>17</v>
      </c>
      <c r="H620" s="3" t="s">
        <v>1799</v>
      </c>
      <c r="I620" s="3" t="s">
        <v>141</v>
      </c>
      <c r="J620" s="3" t="s">
        <v>565</v>
      </c>
      <c r="K620" s="15" t="s">
        <v>1404</v>
      </c>
      <c r="L620" s="3" t="s">
        <v>1402</v>
      </c>
      <c r="M620" s="3"/>
      <c r="N620" s="3" t="s">
        <v>31</v>
      </c>
      <c r="O620" s="3" t="s">
        <v>1403</v>
      </c>
      <c r="P620" s="3" t="s">
        <v>143</v>
      </c>
      <c r="Q620" s="3"/>
      <c r="R620" s="3"/>
      <c r="S620" s="3" t="s">
        <v>43</v>
      </c>
      <c r="T620" s="3"/>
      <c r="U620" s="3"/>
      <c r="V620" s="3" t="s">
        <v>50</v>
      </c>
      <c r="W620" s="3" t="s">
        <v>1405</v>
      </c>
      <c r="X620" s="3" t="s">
        <v>53</v>
      </c>
      <c r="Y620" s="3"/>
      <c r="Z620" s="280"/>
    </row>
    <row r="621" spans="3:26" x14ac:dyDescent="0.15">
      <c r="C621" s="286"/>
      <c r="D621" s="283">
        <v>618</v>
      </c>
      <c r="E621" s="3">
        <v>632</v>
      </c>
      <c r="F621" s="3">
        <v>7</v>
      </c>
      <c r="G621" s="3">
        <v>17</v>
      </c>
      <c r="H621" s="3" t="s">
        <v>1745</v>
      </c>
      <c r="I621" s="3" t="s">
        <v>138</v>
      </c>
      <c r="J621" s="3" t="s">
        <v>274</v>
      </c>
      <c r="K621" s="15" t="s">
        <v>1162</v>
      </c>
      <c r="L621" s="3" t="s">
        <v>1447</v>
      </c>
      <c r="M621" s="3"/>
      <c r="N621" s="3" t="s">
        <v>16</v>
      </c>
      <c r="O621" s="3" t="s">
        <v>1448</v>
      </c>
      <c r="P621" s="3" t="s">
        <v>13</v>
      </c>
      <c r="Q621" s="3"/>
      <c r="R621" s="3"/>
      <c r="S621" s="3" t="s">
        <v>43</v>
      </c>
      <c r="T621" s="3"/>
      <c r="U621" s="3"/>
      <c r="V621" s="3" t="s">
        <v>50</v>
      </c>
      <c r="W621" s="3"/>
      <c r="X621" s="3" t="s">
        <v>53</v>
      </c>
      <c r="Y621" s="3"/>
      <c r="Z621" s="280"/>
    </row>
    <row r="622" spans="3:26" x14ac:dyDescent="0.15">
      <c r="C622" s="286"/>
      <c r="D622" s="283">
        <v>619</v>
      </c>
      <c r="E622" s="3">
        <v>623</v>
      </c>
      <c r="F622" s="3">
        <v>7</v>
      </c>
      <c r="G622" s="3">
        <v>17</v>
      </c>
      <c r="H622" s="3" t="s">
        <v>1696</v>
      </c>
      <c r="I622" s="3" t="s">
        <v>140</v>
      </c>
      <c r="J622" s="3" t="s">
        <v>260</v>
      </c>
      <c r="K622" s="15" t="s">
        <v>612</v>
      </c>
      <c r="L622" s="3" t="s">
        <v>1421</v>
      </c>
      <c r="M622" s="3"/>
      <c r="N622" s="3" t="s">
        <v>29</v>
      </c>
      <c r="O622" s="3"/>
      <c r="P622" s="3" t="s">
        <v>143</v>
      </c>
      <c r="Q622" s="3"/>
      <c r="R622" s="3"/>
      <c r="S622" s="3" t="s">
        <v>43</v>
      </c>
      <c r="T622" s="3"/>
      <c r="U622" s="3" t="s">
        <v>308</v>
      </c>
      <c r="V622" s="3" t="s">
        <v>50</v>
      </c>
      <c r="W622" s="3"/>
      <c r="X622" s="3" t="s">
        <v>53</v>
      </c>
      <c r="Y622" s="3"/>
      <c r="Z622" s="280"/>
    </row>
    <row r="623" spans="3:26" x14ac:dyDescent="0.15">
      <c r="C623" s="286"/>
      <c r="D623" s="283">
        <v>620</v>
      </c>
      <c r="E623" s="3">
        <v>622</v>
      </c>
      <c r="F623" s="3">
        <v>7</v>
      </c>
      <c r="G623" s="3">
        <v>17</v>
      </c>
      <c r="H623" s="3" t="s">
        <v>269</v>
      </c>
      <c r="I623" s="3" t="s">
        <v>136</v>
      </c>
      <c r="J623" s="3" t="s">
        <v>1121</v>
      </c>
      <c r="K623" s="15"/>
      <c r="L623" s="3" t="s">
        <v>1418</v>
      </c>
      <c r="M623" s="3"/>
      <c r="N623" s="3" t="s">
        <v>28</v>
      </c>
      <c r="O623" s="3"/>
      <c r="P623" s="3" t="s">
        <v>143</v>
      </c>
      <c r="Q623" s="3"/>
      <c r="R623" s="3"/>
      <c r="S623" s="3"/>
      <c r="T623" s="3" t="s">
        <v>47</v>
      </c>
      <c r="U623" s="3" t="s">
        <v>1419</v>
      </c>
      <c r="V623" s="3" t="s">
        <v>52</v>
      </c>
      <c r="W623" s="3" t="s">
        <v>1420</v>
      </c>
      <c r="X623" s="3" t="s">
        <v>157</v>
      </c>
      <c r="Y623" s="3"/>
      <c r="Z623" s="280"/>
    </row>
    <row r="624" spans="3:26" x14ac:dyDescent="0.15">
      <c r="C624" s="286"/>
      <c r="D624" s="283">
        <v>621</v>
      </c>
      <c r="E624" s="3">
        <v>612</v>
      </c>
      <c r="F624" s="3">
        <v>7</v>
      </c>
      <c r="G624" s="3">
        <v>18</v>
      </c>
      <c r="H624" s="3" t="s">
        <v>1695</v>
      </c>
      <c r="I624" s="3" t="s">
        <v>138</v>
      </c>
      <c r="J624" s="3" t="s">
        <v>274</v>
      </c>
      <c r="K624" s="15" t="s">
        <v>1392</v>
      </c>
      <c r="L624" s="3" t="s">
        <v>1393</v>
      </c>
      <c r="M624" s="3"/>
      <c r="N624" s="3" t="s">
        <v>31</v>
      </c>
      <c r="O624" s="3" t="s">
        <v>1394</v>
      </c>
      <c r="P624" s="3" t="s">
        <v>13</v>
      </c>
      <c r="Q624" s="3"/>
      <c r="R624" s="3"/>
      <c r="S624" s="3" t="s">
        <v>43</v>
      </c>
      <c r="T624" s="3"/>
      <c r="U624" s="3" t="s">
        <v>514</v>
      </c>
      <c r="V624" s="3" t="s">
        <v>50</v>
      </c>
      <c r="W624" s="3" t="s">
        <v>738</v>
      </c>
      <c r="X624" s="3" t="s">
        <v>53</v>
      </c>
      <c r="Y624" s="3"/>
      <c r="Z624" s="280"/>
    </row>
    <row r="625" spans="3:26" x14ac:dyDescent="0.15">
      <c r="C625" s="286"/>
      <c r="D625" s="283">
        <v>622</v>
      </c>
      <c r="E625" s="3">
        <v>608</v>
      </c>
      <c r="F625" s="3">
        <v>7</v>
      </c>
      <c r="G625" s="3">
        <v>18</v>
      </c>
      <c r="H625" s="3" t="s">
        <v>1637</v>
      </c>
      <c r="I625" s="3" t="s">
        <v>137</v>
      </c>
      <c r="J625" s="3" t="s">
        <v>152</v>
      </c>
      <c r="K625" s="15"/>
      <c r="L625" s="3" t="s">
        <v>1385</v>
      </c>
      <c r="M625" s="3"/>
      <c r="N625" s="3" t="s">
        <v>144</v>
      </c>
      <c r="O625" s="3"/>
      <c r="P625" s="3" t="s">
        <v>143</v>
      </c>
      <c r="Q625" s="3"/>
      <c r="R625" s="3"/>
      <c r="S625" s="3" t="s">
        <v>45</v>
      </c>
      <c r="T625" s="3"/>
      <c r="U625" s="3"/>
      <c r="V625" s="3" t="s">
        <v>456</v>
      </c>
      <c r="W625" s="3" t="s">
        <v>1312</v>
      </c>
      <c r="X625" s="3" t="s">
        <v>53</v>
      </c>
      <c r="Y625" s="3"/>
      <c r="Z625" s="280"/>
    </row>
    <row r="626" spans="3:26" x14ac:dyDescent="0.15">
      <c r="C626" s="286"/>
      <c r="D626" s="283">
        <v>623</v>
      </c>
      <c r="E626" s="3">
        <v>613</v>
      </c>
      <c r="F626" s="3">
        <v>7</v>
      </c>
      <c r="G626" s="3">
        <v>18</v>
      </c>
      <c r="H626" s="3" t="s">
        <v>1652</v>
      </c>
      <c r="I626" s="3" t="s">
        <v>138</v>
      </c>
      <c r="J626" s="3" t="s">
        <v>274</v>
      </c>
      <c r="K626" s="15" t="s">
        <v>376</v>
      </c>
      <c r="L626" s="3" t="s">
        <v>1395</v>
      </c>
      <c r="M626" s="3"/>
      <c r="N626" s="3" t="s">
        <v>16</v>
      </c>
      <c r="O626" s="3" t="s">
        <v>1396</v>
      </c>
      <c r="P626" s="3" t="s">
        <v>143</v>
      </c>
      <c r="Q626" s="3"/>
      <c r="R626" s="3" t="s">
        <v>596</v>
      </c>
      <c r="S626" s="3" t="s">
        <v>43</v>
      </c>
      <c r="T626" s="3"/>
      <c r="U626" s="3"/>
      <c r="V626" s="3" t="s">
        <v>50</v>
      </c>
      <c r="W626" s="3" t="s">
        <v>1211</v>
      </c>
      <c r="X626" s="3" t="s">
        <v>53</v>
      </c>
      <c r="Y626" s="3"/>
      <c r="Z626" s="280"/>
    </row>
    <row r="627" spans="3:26" x14ac:dyDescent="0.15">
      <c r="C627" s="286"/>
      <c r="D627" s="283">
        <v>624</v>
      </c>
      <c r="E627" s="3">
        <v>661</v>
      </c>
      <c r="F627" s="3">
        <v>7</v>
      </c>
      <c r="G627" s="3">
        <v>18</v>
      </c>
      <c r="H627" s="3" t="s">
        <v>1652</v>
      </c>
      <c r="I627" s="3" t="s">
        <v>140</v>
      </c>
      <c r="J627" s="3" t="s">
        <v>260</v>
      </c>
      <c r="K627" s="15" t="s">
        <v>836</v>
      </c>
      <c r="L627" s="3" t="s">
        <v>1487</v>
      </c>
      <c r="M627" s="3"/>
      <c r="N627" s="3" t="s">
        <v>16</v>
      </c>
      <c r="O627" s="3" t="s">
        <v>1489</v>
      </c>
      <c r="P627" s="3" t="s">
        <v>143</v>
      </c>
      <c r="Q627" s="3"/>
      <c r="R627" s="3"/>
      <c r="S627" s="3"/>
      <c r="T627" s="3" t="s">
        <v>46</v>
      </c>
      <c r="U627" s="3" t="s">
        <v>1502</v>
      </c>
      <c r="V627" s="3" t="s">
        <v>456</v>
      </c>
      <c r="W627" s="3"/>
      <c r="X627" s="3" t="s">
        <v>53</v>
      </c>
      <c r="Y627" s="3"/>
      <c r="Z627" s="280"/>
    </row>
    <row r="628" spans="3:26" x14ac:dyDescent="0.15">
      <c r="C628" s="286"/>
      <c r="D628" s="283">
        <v>625</v>
      </c>
      <c r="E628" s="3">
        <v>617</v>
      </c>
      <c r="F628" s="3">
        <v>7</v>
      </c>
      <c r="G628" s="3">
        <v>18</v>
      </c>
      <c r="H628" s="3" t="s">
        <v>1837</v>
      </c>
      <c r="I628" s="3" t="s">
        <v>136</v>
      </c>
      <c r="J628" s="3" t="s">
        <v>150</v>
      </c>
      <c r="K628" s="15"/>
      <c r="L628" s="3" t="s">
        <v>1406</v>
      </c>
      <c r="M628" s="3"/>
      <c r="N628" s="3" t="s">
        <v>16</v>
      </c>
      <c r="O628" s="3" t="s">
        <v>1407</v>
      </c>
      <c r="P628" s="3" t="s">
        <v>143</v>
      </c>
      <c r="Q628" s="3"/>
      <c r="R628" s="3"/>
      <c r="S628" s="3" t="s">
        <v>43</v>
      </c>
      <c r="T628" s="3"/>
      <c r="U628" s="3"/>
      <c r="V628" s="3" t="s">
        <v>50</v>
      </c>
      <c r="W628" s="3" t="s">
        <v>1312</v>
      </c>
      <c r="X628" s="3" t="s">
        <v>53</v>
      </c>
      <c r="Y628" s="3"/>
      <c r="Z628" s="280"/>
    </row>
    <row r="629" spans="3:26" x14ac:dyDescent="0.15">
      <c r="C629" s="286"/>
      <c r="D629" s="283">
        <v>626</v>
      </c>
      <c r="E629" s="3">
        <v>609</v>
      </c>
      <c r="F629" s="3">
        <v>7</v>
      </c>
      <c r="G629" s="3">
        <v>18</v>
      </c>
      <c r="H629" s="3" t="s">
        <v>1834</v>
      </c>
      <c r="I629" s="3" t="s">
        <v>136</v>
      </c>
      <c r="J629" s="3" t="s">
        <v>153</v>
      </c>
      <c r="K629" s="15"/>
      <c r="L629" s="3" t="s">
        <v>1386</v>
      </c>
      <c r="M629" s="3"/>
      <c r="N629" s="3" t="s">
        <v>23</v>
      </c>
      <c r="O629" s="3" t="s">
        <v>1835</v>
      </c>
      <c r="P629" s="3" t="s">
        <v>13</v>
      </c>
      <c r="Q629" s="3"/>
      <c r="R629" s="3"/>
      <c r="S629" s="3" t="s">
        <v>43</v>
      </c>
      <c r="T629" s="3"/>
      <c r="U629" s="3" t="s">
        <v>1387</v>
      </c>
      <c r="V629" s="3" t="s">
        <v>52</v>
      </c>
      <c r="W629" s="3" t="s">
        <v>1388</v>
      </c>
      <c r="X629" s="3" t="s">
        <v>53</v>
      </c>
      <c r="Y629" s="3"/>
      <c r="Z629" s="280"/>
    </row>
    <row r="630" spans="3:26" x14ac:dyDescent="0.15">
      <c r="C630" s="286"/>
      <c r="D630" s="283">
        <v>627</v>
      </c>
      <c r="E630" s="3">
        <v>610</v>
      </c>
      <c r="F630" s="3">
        <v>7</v>
      </c>
      <c r="G630" s="3">
        <v>18</v>
      </c>
      <c r="H630" s="3" t="s">
        <v>1836</v>
      </c>
      <c r="I630" s="3" t="s">
        <v>137</v>
      </c>
      <c r="J630" s="3" t="s">
        <v>152</v>
      </c>
      <c r="K630" s="15"/>
      <c r="L630" s="3" t="s">
        <v>1389</v>
      </c>
      <c r="M630" s="3"/>
      <c r="N630" s="3" t="s">
        <v>16</v>
      </c>
      <c r="O630" s="3" t="s">
        <v>1390</v>
      </c>
      <c r="P630" s="3" t="s">
        <v>143</v>
      </c>
      <c r="Q630" s="3"/>
      <c r="R630" s="3"/>
      <c r="S630" s="3" t="s">
        <v>45</v>
      </c>
      <c r="T630" s="3"/>
      <c r="U630" s="3"/>
      <c r="V630" s="3" t="s">
        <v>456</v>
      </c>
      <c r="W630" s="3" t="s">
        <v>841</v>
      </c>
      <c r="X630" s="3" t="s">
        <v>53</v>
      </c>
      <c r="Y630" s="3"/>
      <c r="Z630" s="280"/>
    </row>
    <row r="631" spans="3:26" x14ac:dyDescent="0.15">
      <c r="C631" s="286"/>
      <c r="D631" s="283">
        <v>628</v>
      </c>
      <c r="E631" s="3">
        <v>644</v>
      </c>
      <c r="F631" s="3">
        <v>7</v>
      </c>
      <c r="G631" s="3">
        <v>18</v>
      </c>
      <c r="H631" s="3" t="s">
        <v>1641</v>
      </c>
      <c r="I631" s="3" t="s">
        <v>137</v>
      </c>
      <c r="J631" s="3" t="s">
        <v>463</v>
      </c>
      <c r="K631" s="15"/>
      <c r="L631" s="3" t="s">
        <v>1357</v>
      </c>
      <c r="M631" s="3"/>
      <c r="N631" s="3" t="s">
        <v>29</v>
      </c>
      <c r="O631" s="3" t="s">
        <v>286</v>
      </c>
      <c r="P631" s="3" t="s">
        <v>143</v>
      </c>
      <c r="Q631" s="3"/>
      <c r="R631" s="3"/>
      <c r="S631" s="3"/>
      <c r="T631" s="3" t="s">
        <v>49</v>
      </c>
      <c r="U631" s="3" t="s">
        <v>1358</v>
      </c>
      <c r="V631" s="3" t="s">
        <v>52</v>
      </c>
      <c r="W631" s="3"/>
      <c r="X631" s="3" t="s">
        <v>53</v>
      </c>
      <c r="Y631" s="3" t="s">
        <v>1482</v>
      </c>
      <c r="Z631" s="280"/>
    </row>
    <row r="632" spans="3:26" x14ac:dyDescent="0.15">
      <c r="C632" s="286"/>
      <c r="D632" s="283">
        <v>629</v>
      </c>
      <c r="E632" s="3">
        <v>701</v>
      </c>
      <c r="F632" s="3">
        <v>7</v>
      </c>
      <c r="G632" s="3">
        <v>18</v>
      </c>
      <c r="H632" s="3" t="s">
        <v>1840</v>
      </c>
      <c r="I632" s="3" t="s">
        <v>142</v>
      </c>
      <c r="J632" s="3" t="s">
        <v>299</v>
      </c>
      <c r="K632" s="15" t="s">
        <v>284</v>
      </c>
      <c r="L632" s="3" t="s">
        <v>1590</v>
      </c>
      <c r="M632" s="3"/>
      <c r="N632" s="3" t="s">
        <v>31</v>
      </c>
      <c r="O632" s="3" t="s">
        <v>1582</v>
      </c>
      <c r="P632" s="3" t="s">
        <v>13</v>
      </c>
      <c r="Q632" s="3"/>
      <c r="R632" s="3"/>
      <c r="S632" s="3" t="s">
        <v>45</v>
      </c>
      <c r="T632" s="3"/>
      <c r="U632" s="3"/>
      <c r="V632" s="3" t="s">
        <v>16</v>
      </c>
      <c r="W632" s="3" t="s">
        <v>1583</v>
      </c>
      <c r="X632" s="3" t="s">
        <v>53</v>
      </c>
      <c r="Y632" s="3"/>
      <c r="Z632" s="280"/>
    </row>
    <row r="633" spans="3:26" x14ac:dyDescent="0.15">
      <c r="C633" s="286"/>
      <c r="D633" s="283">
        <v>630</v>
      </c>
      <c r="E633" s="3">
        <v>702</v>
      </c>
      <c r="F633" s="3">
        <v>7</v>
      </c>
      <c r="G633" s="3">
        <v>18</v>
      </c>
      <c r="H633" s="3" t="s">
        <v>1840</v>
      </c>
      <c r="I633" s="3" t="s">
        <v>142</v>
      </c>
      <c r="J633" s="3" t="s">
        <v>299</v>
      </c>
      <c r="K633" s="15" t="s">
        <v>1199</v>
      </c>
      <c r="L633" s="3" t="s">
        <v>1584</v>
      </c>
      <c r="M633" s="3"/>
      <c r="N633" s="3" t="s">
        <v>31</v>
      </c>
      <c r="O633" s="3" t="s">
        <v>1586</v>
      </c>
      <c r="P633" s="3" t="s">
        <v>11</v>
      </c>
      <c r="Q633" s="3"/>
      <c r="R633" s="3"/>
      <c r="S633" s="3" t="s">
        <v>43</v>
      </c>
      <c r="T633" s="3"/>
      <c r="U633" s="3" t="s">
        <v>308</v>
      </c>
      <c r="V633" s="3" t="s">
        <v>16</v>
      </c>
      <c r="W633" s="3" t="s">
        <v>1585</v>
      </c>
      <c r="X633" s="3" t="s">
        <v>53</v>
      </c>
      <c r="Y633" s="3"/>
      <c r="Z633" s="280"/>
    </row>
    <row r="634" spans="3:26" x14ac:dyDescent="0.15">
      <c r="C634" s="286"/>
      <c r="D634" s="283">
        <v>631</v>
      </c>
      <c r="E634" s="3">
        <v>611</v>
      </c>
      <c r="F634" s="3">
        <v>7</v>
      </c>
      <c r="G634" s="3">
        <v>18</v>
      </c>
      <c r="H634" s="3" t="s">
        <v>1735</v>
      </c>
      <c r="I634" s="3" t="s">
        <v>137</v>
      </c>
      <c r="J634" s="3" t="s">
        <v>152</v>
      </c>
      <c r="K634" s="15"/>
      <c r="L634" s="3" t="s">
        <v>1443</v>
      </c>
      <c r="M634" s="3"/>
      <c r="N634" s="3" t="s">
        <v>144</v>
      </c>
      <c r="O634" s="3"/>
      <c r="P634" s="3" t="s">
        <v>143</v>
      </c>
      <c r="Q634" s="3"/>
      <c r="R634" s="3"/>
      <c r="S634" s="3" t="s">
        <v>45</v>
      </c>
      <c r="T634" s="3"/>
      <c r="U634" s="3"/>
      <c r="V634" s="3" t="s">
        <v>456</v>
      </c>
      <c r="W634" s="3" t="s">
        <v>1391</v>
      </c>
      <c r="X634" s="3" t="s">
        <v>53</v>
      </c>
      <c r="Y634" s="3"/>
      <c r="Z634" s="280"/>
    </row>
    <row r="635" spans="3:26" x14ac:dyDescent="0.15">
      <c r="C635" s="286"/>
      <c r="D635" s="283">
        <v>632</v>
      </c>
      <c r="E635" s="3">
        <v>626</v>
      </c>
      <c r="F635" s="3">
        <v>7</v>
      </c>
      <c r="G635" s="3">
        <v>18</v>
      </c>
      <c r="H635" s="3" t="s">
        <v>1691</v>
      </c>
      <c r="I635" s="3" t="s">
        <v>140</v>
      </c>
      <c r="J635" s="3" t="s">
        <v>260</v>
      </c>
      <c r="K635" s="15" t="s">
        <v>469</v>
      </c>
      <c r="L635" s="3" t="s">
        <v>1429</v>
      </c>
      <c r="M635" s="3"/>
      <c r="N635" s="3" t="s">
        <v>31</v>
      </c>
      <c r="O635" s="3"/>
      <c r="P635" s="3" t="s">
        <v>13</v>
      </c>
      <c r="Q635" s="3"/>
      <c r="R635" s="3"/>
      <c r="S635" s="3" t="s">
        <v>43</v>
      </c>
      <c r="T635" s="3"/>
      <c r="U635" s="3" t="s">
        <v>308</v>
      </c>
      <c r="V635" s="3" t="s">
        <v>16</v>
      </c>
      <c r="W635" s="3" t="s">
        <v>1001</v>
      </c>
      <c r="X635" s="3" t="s">
        <v>53</v>
      </c>
      <c r="Y635" s="3"/>
      <c r="Z635" s="280"/>
    </row>
    <row r="636" spans="3:26" x14ac:dyDescent="0.15">
      <c r="C636" s="286"/>
      <c r="D636" s="283">
        <v>633</v>
      </c>
      <c r="E636" s="3">
        <v>624</v>
      </c>
      <c r="F636" s="3">
        <v>7</v>
      </c>
      <c r="G636" s="3">
        <v>18</v>
      </c>
      <c r="H636" s="3" t="s">
        <v>255</v>
      </c>
      <c r="I636" s="3" t="s">
        <v>140</v>
      </c>
      <c r="J636" s="3" t="s">
        <v>260</v>
      </c>
      <c r="K636" s="15" t="s">
        <v>469</v>
      </c>
      <c r="L636" s="3" t="s">
        <v>1422</v>
      </c>
      <c r="M636" s="3"/>
      <c r="N636" s="3" t="s">
        <v>16</v>
      </c>
      <c r="O636" s="3" t="s">
        <v>1423</v>
      </c>
      <c r="P636" s="3" t="s">
        <v>143</v>
      </c>
      <c r="Q636" s="3"/>
      <c r="R636" s="3"/>
      <c r="S636" s="3"/>
      <c r="T636" s="3" t="s">
        <v>49</v>
      </c>
      <c r="U636" s="3"/>
      <c r="V636" s="3" t="s">
        <v>51</v>
      </c>
      <c r="W636" s="3" t="s">
        <v>1424</v>
      </c>
      <c r="X636" s="3" t="s">
        <v>53</v>
      </c>
      <c r="Y636" s="3" t="s">
        <v>931</v>
      </c>
      <c r="Z636" s="280" t="s">
        <v>1425</v>
      </c>
    </row>
    <row r="637" spans="3:26" x14ac:dyDescent="0.15">
      <c r="C637" s="286"/>
      <c r="D637" s="283">
        <v>634</v>
      </c>
      <c r="E637" s="3">
        <v>607</v>
      </c>
      <c r="F637" s="3">
        <v>7</v>
      </c>
      <c r="G637" s="3">
        <v>18</v>
      </c>
      <c r="H637" s="3" t="s">
        <v>143</v>
      </c>
      <c r="I637" s="3" t="s">
        <v>138</v>
      </c>
      <c r="J637" s="3" t="s">
        <v>274</v>
      </c>
      <c r="K637" s="15" t="s">
        <v>380</v>
      </c>
      <c r="L637" s="3" t="s">
        <v>1381</v>
      </c>
      <c r="M637" s="3"/>
      <c r="N637" s="3" t="s">
        <v>28</v>
      </c>
      <c r="O637" s="3" t="s">
        <v>1739</v>
      </c>
      <c r="P637" s="3" t="s">
        <v>143</v>
      </c>
      <c r="Q637" s="3"/>
      <c r="R637" s="3"/>
      <c r="S637" s="3"/>
      <c r="T637" s="3" t="s">
        <v>49</v>
      </c>
      <c r="U637" s="3" t="s">
        <v>1382</v>
      </c>
      <c r="V637" s="3" t="s">
        <v>52</v>
      </c>
      <c r="W637" s="3" t="s">
        <v>1383</v>
      </c>
      <c r="X637" s="3" t="s">
        <v>53</v>
      </c>
      <c r="Y637" s="3" t="s">
        <v>1384</v>
      </c>
      <c r="Z637" s="280"/>
    </row>
    <row r="638" spans="3:26" x14ac:dyDescent="0.15">
      <c r="C638" s="286"/>
      <c r="D638" s="283">
        <v>635</v>
      </c>
      <c r="E638" s="3">
        <v>625</v>
      </c>
      <c r="F638" s="3">
        <v>7</v>
      </c>
      <c r="G638" s="3">
        <v>18</v>
      </c>
      <c r="H638" s="3" t="s">
        <v>143</v>
      </c>
      <c r="I638" s="3" t="s">
        <v>140</v>
      </c>
      <c r="J638" s="3" t="s">
        <v>260</v>
      </c>
      <c r="K638" s="15" t="s">
        <v>644</v>
      </c>
      <c r="L638" s="3" t="s">
        <v>1426</v>
      </c>
      <c r="M638" s="3"/>
      <c r="N638" s="3" t="s">
        <v>31</v>
      </c>
      <c r="O638" s="3" t="s">
        <v>1427</v>
      </c>
      <c r="P638" s="3" t="s">
        <v>13</v>
      </c>
      <c r="Q638" s="3"/>
      <c r="R638" s="3"/>
      <c r="S638" s="3" t="s">
        <v>43</v>
      </c>
      <c r="T638" s="3"/>
      <c r="U638" s="3" t="s">
        <v>1428</v>
      </c>
      <c r="V638" s="3" t="s">
        <v>456</v>
      </c>
      <c r="W638" s="3"/>
      <c r="X638" s="3" t="s">
        <v>53</v>
      </c>
      <c r="Y638" s="3"/>
      <c r="Z638" s="280"/>
    </row>
    <row r="639" spans="3:26" x14ac:dyDescent="0.15">
      <c r="C639" s="286"/>
      <c r="D639" s="283">
        <v>636</v>
      </c>
      <c r="E639" s="3">
        <v>645</v>
      </c>
      <c r="F639" s="3">
        <v>7</v>
      </c>
      <c r="G639" s="3">
        <v>18</v>
      </c>
      <c r="H639" s="3" t="s">
        <v>143</v>
      </c>
      <c r="I639" s="3" t="s">
        <v>137</v>
      </c>
      <c r="J639" s="3" t="s">
        <v>368</v>
      </c>
      <c r="K639" s="15"/>
      <c r="L639" s="3" t="s">
        <v>1477</v>
      </c>
      <c r="M639" s="3"/>
      <c r="N639" s="3" t="s">
        <v>16</v>
      </c>
      <c r="O639" s="3" t="s">
        <v>1213</v>
      </c>
      <c r="P639" s="3" t="s">
        <v>143</v>
      </c>
      <c r="Q639" s="3"/>
      <c r="R639" s="3"/>
      <c r="S639" s="3"/>
      <c r="T639" s="3" t="s">
        <v>49</v>
      </c>
      <c r="U639" s="3" t="s">
        <v>1478</v>
      </c>
      <c r="V639" s="3" t="s">
        <v>50</v>
      </c>
      <c r="W639" s="3" t="s">
        <v>1312</v>
      </c>
      <c r="X639" s="3" t="s">
        <v>53</v>
      </c>
      <c r="Y639" s="3"/>
      <c r="Z639" s="280"/>
    </row>
    <row r="640" spans="3:26" x14ac:dyDescent="0.15">
      <c r="C640" s="286"/>
      <c r="D640" s="283">
        <v>637</v>
      </c>
      <c r="E640" s="3">
        <v>633</v>
      </c>
      <c r="F640" s="3">
        <v>7</v>
      </c>
      <c r="G640" s="3">
        <v>19</v>
      </c>
      <c r="H640" s="3" t="s">
        <v>1772</v>
      </c>
      <c r="I640" s="3" t="s">
        <v>140</v>
      </c>
      <c r="J640" s="3" t="s">
        <v>260</v>
      </c>
      <c r="K640" s="15" t="s">
        <v>612</v>
      </c>
      <c r="L640" s="3" t="s">
        <v>1449</v>
      </c>
      <c r="M640" s="3"/>
      <c r="N640" s="3" t="s">
        <v>29</v>
      </c>
      <c r="O640" s="3"/>
      <c r="P640" s="3" t="s">
        <v>143</v>
      </c>
      <c r="Q640" s="3"/>
      <c r="R640" s="3"/>
      <c r="S640" s="3"/>
      <c r="T640" s="3" t="s">
        <v>47</v>
      </c>
      <c r="U640" s="3" t="s">
        <v>1838</v>
      </c>
      <c r="V640" s="3" t="s">
        <v>52</v>
      </c>
      <c r="W640" s="3" t="s">
        <v>1450</v>
      </c>
      <c r="X640" s="3" t="s">
        <v>53</v>
      </c>
      <c r="Y640" s="3"/>
      <c r="Z640" s="280"/>
    </row>
    <row r="641" spans="3:26" x14ac:dyDescent="0.15">
      <c r="C641" s="286"/>
      <c r="D641" s="283">
        <v>638</v>
      </c>
      <c r="E641" s="3">
        <v>629</v>
      </c>
      <c r="F641" s="3">
        <v>7</v>
      </c>
      <c r="G641" s="3">
        <v>19</v>
      </c>
      <c r="H641" s="3" t="s">
        <v>1742</v>
      </c>
      <c r="I641" s="3" t="s">
        <v>140</v>
      </c>
      <c r="J641" s="3" t="s">
        <v>260</v>
      </c>
      <c r="K641" s="15" t="s">
        <v>469</v>
      </c>
      <c r="L641" s="3" t="s">
        <v>1437</v>
      </c>
      <c r="M641" s="3"/>
      <c r="N641" s="3" t="s">
        <v>31</v>
      </c>
      <c r="O641" s="3"/>
      <c r="P641" s="3" t="s">
        <v>12</v>
      </c>
      <c r="Q641" s="3"/>
      <c r="R641" s="3"/>
      <c r="S641" s="3" t="s">
        <v>43</v>
      </c>
      <c r="T641" s="3"/>
      <c r="U641" s="3" t="s">
        <v>308</v>
      </c>
      <c r="V641" s="3" t="s">
        <v>16</v>
      </c>
      <c r="W641" s="3" t="s">
        <v>1438</v>
      </c>
      <c r="X641" s="3" t="s">
        <v>53</v>
      </c>
      <c r="Y641" s="3"/>
      <c r="Z641" s="280"/>
    </row>
    <row r="642" spans="3:26" x14ac:dyDescent="0.15">
      <c r="C642" s="286"/>
      <c r="D642" s="283">
        <v>639</v>
      </c>
      <c r="E642" s="3">
        <v>628</v>
      </c>
      <c r="F642" s="3">
        <v>7</v>
      </c>
      <c r="G642" s="3">
        <v>19</v>
      </c>
      <c r="H642" s="3" t="s">
        <v>1646</v>
      </c>
      <c r="I642" s="3" t="s">
        <v>136</v>
      </c>
      <c r="J642" s="3" t="s">
        <v>882</v>
      </c>
      <c r="K642" s="15"/>
      <c r="L642" s="3" t="s">
        <v>1433</v>
      </c>
      <c r="M642" s="3"/>
      <c r="N642" s="3" t="s">
        <v>16</v>
      </c>
      <c r="O642" s="3" t="s">
        <v>1434</v>
      </c>
      <c r="P642" s="3" t="s">
        <v>143</v>
      </c>
      <c r="Q642" s="3"/>
      <c r="R642" s="3"/>
      <c r="S642" s="3"/>
      <c r="T642" s="3" t="s">
        <v>46</v>
      </c>
      <c r="U642" s="3" t="s">
        <v>1435</v>
      </c>
      <c r="V642" s="3" t="s">
        <v>50</v>
      </c>
      <c r="W642" s="3" t="s">
        <v>1436</v>
      </c>
      <c r="X642" s="3" t="s">
        <v>158</v>
      </c>
      <c r="Y642" s="3"/>
      <c r="Z642" s="280"/>
    </row>
    <row r="643" spans="3:26" x14ac:dyDescent="0.15">
      <c r="C643" s="286"/>
      <c r="D643" s="283">
        <v>640</v>
      </c>
      <c r="E643" s="3">
        <v>627</v>
      </c>
      <c r="F643" s="3">
        <v>7</v>
      </c>
      <c r="G643" s="3">
        <v>19</v>
      </c>
      <c r="H643" s="3" t="s">
        <v>1746</v>
      </c>
      <c r="I643" s="3" t="s">
        <v>137</v>
      </c>
      <c r="J643" s="3" t="s">
        <v>463</v>
      </c>
      <c r="K643" s="15"/>
      <c r="L643" s="3" t="s">
        <v>1444</v>
      </c>
      <c r="M643" s="3"/>
      <c r="N643" s="3" t="s">
        <v>16</v>
      </c>
      <c r="O643" s="3" t="s">
        <v>1430</v>
      </c>
      <c r="P643" s="3" t="s">
        <v>143</v>
      </c>
      <c r="Q643" s="3"/>
      <c r="R643" s="3"/>
      <c r="S643" s="3"/>
      <c r="T643" s="3" t="s">
        <v>49</v>
      </c>
      <c r="U643" s="3" t="s">
        <v>1431</v>
      </c>
      <c r="V643" s="3" t="s">
        <v>16</v>
      </c>
      <c r="W643" s="3" t="s">
        <v>1432</v>
      </c>
      <c r="X643" s="3" t="s">
        <v>157</v>
      </c>
      <c r="Y643" s="3"/>
      <c r="Z643" s="280"/>
    </row>
    <row r="644" spans="3:26" x14ac:dyDescent="0.15">
      <c r="C644" s="286"/>
      <c r="D644" s="283">
        <v>641</v>
      </c>
      <c r="E644" s="3">
        <v>637</v>
      </c>
      <c r="F644" s="3">
        <v>7</v>
      </c>
      <c r="G644" s="3">
        <v>19</v>
      </c>
      <c r="H644" s="3" t="s">
        <v>1652</v>
      </c>
      <c r="I644" s="3" t="s">
        <v>140</v>
      </c>
      <c r="J644" s="3" t="s">
        <v>260</v>
      </c>
      <c r="K644" s="15" t="s">
        <v>378</v>
      </c>
      <c r="L644" s="3" t="s">
        <v>1459</v>
      </c>
      <c r="M644" s="3"/>
      <c r="N644" s="3" t="s">
        <v>16</v>
      </c>
      <c r="O644" s="3" t="s">
        <v>1460</v>
      </c>
      <c r="P644" s="3" t="s">
        <v>143</v>
      </c>
      <c r="Q644" s="3"/>
      <c r="R644" s="3"/>
      <c r="S644" s="3"/>
      <c r="T644" s="3" t="s">
        <v>46</v>
      </c>
      <c r="U644" s="3" t="s">
        <v>1461</v>
      </c>
      <c r="V644" s="3" t="s">
        <v>50</v>
      </c>
      <c r="W644" s="3" t="s">
        <v>302</v>
      </c>
      <c r="X644" s="3" t="s">
        <v>53</v>
      </c>
      <c r="Y644" s="3"/>
      <c r="Z644" s="280"/>
    </row>
    <row r="645" spans="3:26" x14ac:dyDescent="0.15">
      <c r="C645" s="286"/>
      <c r="D645" s="283">
        <v>642</v>
      </c>
      <c r="E645" s="3">
        <v>638</v>
      </c>
      <c r="F645" s="3">
        <v>7</v>
      </c>
      <c r="G645" s="3">
        <v>19</v>
      </c>
      <c r="H645" s="3" t="s">
        <v>1666</v>
      </c>
      <c r="I645" s="3" t="s">
        <v>140</v>
      </c>
      <c r="J645" s="3" t="s">
        <v>260</v>
      </c>
      <c r="K645" s="15" t="s">
        <v>378</v>
      </c>
      <c r="L645" s="3" t="s">
        <v>893</v>
      </c>
      <c r="M645" s="3"/>
      <c r="N645" s="3" t="s">
        <v>29</v>
      </c>
      <c r="O645" s="3"/>
      <c r="P645" s="3" t="s">
        <v>143</v>
      </c>
      <c r="Q645" s="3"/>
      <c r="R645" s="3"/>
      <c r="S645" s="3"/>
      <c r="T645" s="3" t="s">
        <v>47</v>
      </c>
      <c r="U645" s="3" t="s">
        <v>1462</v>
      </c>
      <c r="V645" s="3" t="s">
        <v>16</v>
      </c>
      <c r="W645" s="3" t="s">
        <v>302</v>
      </c>
      <c r="X645" s="3" t="s">
        <v>53</v>
      </c>
      <c r="Y645" s="3" t="s">
        <v>1463</v>
      </c>
      <c r="Z645" s="280"/>
    </row>
    <row r="646" spans="3:26" x14ac:dyDescent="0.15">
      <c r="C646" s="286"/>
      <c r="D646" s="283">
        <v>643</v>
      </c>
      <c r="E646" s="3">
        <v>615</v>
      </c>
      <c r="F646" s="3">
        <v>7</v>
      </c>
      <c r="G646" s="3">
        <v>19</v>
      </c>
      <c r="H646" s="3" t="s">
        <v>1655</v>
      </c>
      <c r="I646" s="3" t="s">
        <v>138</v>
      </c>
      <c r="J646" s="3" t="s">
        <v>274</v>
      </c>
      <c r="K646" s="15" t="s">
        <v>380</v>
      </c>
      <c r="L646" s="3" t="s">
        <v>1103</v>
      </c>
      <c r="M646" s="3"/>
      <c r="N646" s="3" t="s">
        <v>16</v>
      </c>
      <c r="O646" s="3" t="s">
        <v>1401</v>
      </c>
      <c r="P646" s="3"/>
      <c r="Q646" s="3" t="s">
        <v>34</v>
      </c>
      <c r="R646" s="3"/>
      <c r="S646" s="3" t="s">
        <v>43</v>
      </c>
      <c r="T646" s="3"/>
      <c r="U646" s="3" t="s">
        <v>308</v>
      </c>
      <c r="V646" s="3" t="s">
        <v>16</v>
      </c>
      <c r="W646" s="3" t="s">
        <v>670</v>
      </c>
      <c r="X646" s="3" t="s">
        <v>53</v>
      </c>
      <c r="Y646" s="3"/>
      <c r="Z646" s="280"/>
    </row>
    <row r="647" spans="3:26" x14ac:dyDescent="0.15">
      <c r="C647" s="286"/>
      <c r="D647" s="283">
        <v>644</v>
      </c>
      <c r="E647" s="3">
        <v>646</v>
      </c>
      <c r="F647" s="3">
        <v>7</v>
      </c>
      <c r="G647" s="3">
        <v>19</v>
      </c>
      <c r="H647" s="3" t="s">
        <v>1840</v>
      </c>
      <c r="I647" s="3" t="s">
        <v>137</v>
      </c>
      <c r="J647" s="3" t="s">
        <v>368</v>
      </c>
      <c r="K647" s="15"/>
      <c r="L647" s="3" t="s">
        <v>1479</v>
      </c>
      <c r="M647" s="3"/>
      <c r="N647" s="3" t="s">
        <v>26</v>
      </c>
      <c r="O647" s="3" t="s">
        <v>1480</v>
      </c>
      <c r="P647" s="3" t="s">
        <v>143</v>
      </c>
      <c r="Q647" s="3"/>
      <c r="R647" s="3"/>
      <c r="S647" s="3" t="s">
        <v>43</v>
      </c>
      <c r="T647" s="3"/>
      <c r="U647" s="3"/>
      <c r="V647" s="3" t="s">
        <v>50</v>
      </c>
      <c r="W647" s="3" t="s">
        <v>1312</v>
      </c>
      <c r="X647" s="3" t="s">
        <v>53</v>
      </c>
      <c r="Y647" s="3"/>
      <c r="Z647" s="280"/>
    </row>
    <row r="648" spans="3:26" x14ac:dyDescent="0.15">
      <c r="C648" s="286"/>
      <c r="D648" s="283">
        <v>645</v>
      </c>
      <c r="E648" s="3">
        <v>647</v>
      </c>
      <c r="F648" s="3">
        <v>7</v>
      </c>
      <c r="G648" s="3">
        <v>19</v>
      </c>
      <c r="H648" s="3" t="s">
        <v>1653</v>
      </c>
      <c r="I648" s="3" t="s">
        <v>137</v>
      </c>
      <c r="J648" s="3" t="s">
        <v>368</v>
      </c>
      <c r="K648" s="15"/>
      <c r="L648" s="3" t="s">
        <v>1481</v>
      </c>
      <c r="M648" s="3"/>
      <c r="N648" s="3" t="s">
        <v>16</v>
      </c>
      <c r="O648" s="3" t="s">
        <v>1213</v>
      </c>
      <c r="P648" s="3" t="s">
        <v>13</v>
      </c>
      <c r="Q648" s="3"/>
      <c r="R648" s="3"/>
      <c r="S648" s="3" t="s">
        <v>43</v>
      </c>
      <c r="T648" s="3"/>
      <c r="U648" s="3"/>
      <c r="V648" s="3" t="s">
        <v>50</v>
      </c>
      <c r="W648" s="3" t="s">
        <v>1312</v>
      </c>
      <c r="X648" s="3" t="s">
        <v>53</v>
      </c>
      <c r="Y648" s="3"/>
      <c r="Z648" s="280"/>
    </row>
    <row r="649" spans="3:26" x14ac:dyDescent="0.15">
      <c r="C649" s="286"/>
      <c r="D649" s="283">
        <v>646</v>
      </c>
      <c r="E649" s="3">
        <v>634</v>
      </c>
      <c r="F649" s="3">
        <v>7</v>
      </c>
      <c r="G649" s="3">
        <v>19</v>
      </c>
      <c r="H649" s="3" t="s">
        <v>1738</v>
      </c>
      <c r="I649" s="3" t="s">
        <v>140</v>
      </c>
      <c r="J649" s="3" t="s">
        <v>260</v>
      </c>
      <c r="K649" s="15" t="s">
        <v>612</v>
      </c>
      <c r="L649" s="3" t="s">
        <v>1451</v>
      </c>
      <c r="M649" s="3"/>
      <c r="N649" s="3" t="s">
        <v>31</v>
      </c>
      <c r="O649" s="3"/>
      <c r="P649" s="3" t="s">
        <v>12</v>
      </c>
      <c r="Q649" s="3"/>
      <c r="R649" s="3"/>
      <c r="S649" s="3" t="s">
        <v>43</v>
      </c>
      <c r="T649" s="3"/>
      <c r="U649" s="3" t="s">
        <v>308</v>
      </c>
      <c r="V649" s="3" t="s">
        <v>50</v>
      </c>
      <c r="W649" s="3"/>
      <c r="X649" s="3" t="s">
        <v>53</v>
      </c>
      <c r="Y649" s="3"/>
      <c r="Z649" s="280"/>
    </row>
    <row r="650" spans="3:26" x14ac:dyDescent="0.15">
      <c r="C650" s="286"/>
      <c r="D650" s="283">
        <v>647</v>
      </c>
      <c r="E650" s="3">
        <v>630</v>
      </c>
      <c r="F650" s="3">
        <v>7</v>
      </c>
      <c r="G650" s="3">
        <v>19</v>
      </c>
      <c r="H650" s="3" t="s">
        <v>1692</v>
      </c>
      <c r="I650" s="3" t="s">
        <v>138</v>
      </c>
      <c r="J650" s="3" t="s">
        <v>274</v>
      </c>
      <c r="K650" s="15" t="s">
        <v>380</v>
      </c>
      <c r="L650" s="3" t="s">
        <v>1439</v>
      </c>
      <c r="M650" s="3"/>
      <c r="N650" s="3" t="s">
        <v>16</v>
      </c>
      <c r="O650" s="3" t="s">
        <v>1440</v>
      </c>
      <c r="P650" s="3" t="s">
        <v>13</v>
      </c>
      <c r="Q650" s="3"/>
      <c r="R650" s="3"/>
      <c r="S650" s="3" t="s">
        <v>43</v>
      </c>
      <c r="T650" s="3"/>
      <c r="U650" s="3" t="s">
        <v>308</v>
      </c>
      <c r="V650" s="3" t="s">
        <v>16</v>
      </c>
      <c r="W650" s="3" t="s">
        <v>1441</v>
      </c>
      <c r="X650" s="3" t="s">
        <v>53</v>
      </c>
      <c r="Y650" s="3"/>
      <c r="Z650" s="280"/>
    </row>
    <row r="651" spans="3:26" x14ac:dyDescent="0.15">
      <c r="C651" s="286"/>
      <c r="D651" s="283">
        <v>648</v>
      </c>
      <c r="E651" s="3">
        <v>635</v>
      </c>
      <c r="F651" s="3">
        <v>7</v>
      </c>
      <c r="G651" s="3">
        <v>19</v>
      </c>
      <c r="H651" s="3" t="s">
        <v>1642</v>
      </c>
      <c r="I651" s="3" t="s">
        <v>140</v>
      </c>
      <c r="J651" s="3" t="s">
        <v>260</v>
      </c>
      <c r="K651" s="15" t="s">
        <v>469</v>
      </c>
      <c r="L651" s="3" t="s">
        <v>1452</v>
      </c>
      <c r="M651" s="3"/>
      <c r="N651" s="3" t="s">
        <v>16</v>
      </c>
      <c r="O651" s="3" t="s">
        <v>1453</v>
      </c>
      <c r="P651" s="3" t="s">
        <v>13</v>
      </c>
      <c r="Q651" s="3"/>
      <c r="R651" s="3"/>
      <c r="S651" s="3" t="s">
        <v>44</v>
      </c>
      <c r="T651" s="3"/>
      <c r="U651" s="3" t="s">
        <v>320</v>
      </c>
      <c r="V651" s="3" t="s">
        <v>51</v>
      </c>
      <c r="W651" s="3" t="s">
        <v>1454</v>
      </c>
      <c r="X651" s="3" t="s">
        <v>53</v>
      </c>
      <c r="Y651" s="3" t="s">
        <v>1455</v>
      </c>
      <c r="Z651" s="280"/>
    </row>
    <row r="652" spans="3:26" x14ac:dyDescent="0.15">
      <c r="C652" s="286"/>
      <c r="D652" s="283">
        <v>649</v>
      </c>
      <c r="E652" s="3">
        <v>636</v>
      </c>
      <c r="F652" s="3">
        <v>7</v>
      </c>
      <c r="G652" s="3">
        <v>19</v>
      </c>
      <c r="H652" s="3" t="s">
        <v>1724</v>
      </c>
      <c r="I652" s="3" t="s">
        <v>140</v>
      </c>
      <c r="J652" s="3" t="s">
        <v>260</v>
      </c>
      <c r="K652" s="15" t="s">
        <v>1456</v>
      </c>
      <c r="L652" s="3" t="s">
        <v>1457</v>
      </c>
      <c r="M652" s="3"/>
      <c r="N652" s="3" t="s">
        <v>144</v>
      </c>
      <c r="O652" s="3" t="s">
        <v>1458</v>
      </c>
      <c r="P652" s="3" t="s">
        <v>12</v>
      </c>
      <c r="Q652" s="3"/>
      <c r="R652" s="3"/>
      <c r="S652" s="3" t="s">
        <v>43</v>
      </c>
      <c r="T652" s="3"/>
      <c r="U652" s="3" t="s">
        <v>308</v>
      </c>
      <c r="V652" s="3" t="s">
        <v>456</v>
      </c>
      <c r="W652" s="3"/>
      <c r="X652" s="3" t="s">
        <v>53</v>
      </c>
      <c r="Y652" s="3"/>
      <c r="Z652" s="280"/>
    </row>
    <row r="653" spans="3:26" x14ac:dyDescent="0.15">
      <c r="C653" s="286"/>
      <c r="D653" s="283">
        <v>650</v>
      </c>
      <c r="E653" s="3">
        <v>653</v>
      </c>
      <c r="F653" s="3">
        <v>7</v>
      </c>
      <c r="G653" s="3">
        <v>19</v>
      </c>
      <c r="H653" s="3" t="s">
        <v>143</v>
      </c>
      <c r="I653" s="3" t="s">
        <v>138</v>
      </c>
      <c r="J653" s="3" t="s">
        <v>274</v>
      </c>
      <c r="K653" s="15" t="s">
        <v>275</v>
      </c>
      <c r="L653" s="3" t="s">
        <v>1488</v>
      </c>
      <c r="M653" s="3"/>
      <c r="N653" s="3" t="s">
        <v>28</v>
      </c>
      <c r="O653" s="3" t="s">
        <v>1489</v>
      </c>
      <c r="P653" s="3" t="s">
        <v>143</v>
      </c>
      <c r="Q653" s="3"/>
      <c r="R653" s="3"/>
      <c r="S653" s="3"/>
      <c r="T653" s="3" t="s">
        <v>49</v>
      </c>
      <c r="U653" s="3" t="s">
        <v>1491</v>
      </c>
      <c r="V653" s="3" t="s">
        <v>52</v>
      </c>
      <c r="W653" s="3" t="s">
        <v>1490</v>
      </c>
      <c r="X653" s="3" t="s">
        <v>53</v>
      </c>
      <c r="Y653" s="3"/>
      <c r="Z653" s="280"/>
    </row>
    <row r="654" spans="3:26" x14ac:dyDescent="0.15">
      <c r="C654" s="286"/>
      <c r="D654" s="283">
        <v>651</v>
      </c>
      <c r="E654" s="3">
        <v>614</v>
      </c>
      <c r="F654" s="3">
        <v>7</v>
      </c>
      <c r="G654" s="3">
        <v>19</v>
      </c>
      <c r="H654" s="3" t="s">
        <v>257</v>
      </c>
      <c r="I654" s="3" t="s">
        <v>136</v>
      </c>
      <c r="J654" s="3" t="s">
        <v>153</v>
      </c>
      <c r="K654" s="15"/>
      <c r="L654" s="3" t="s">
        <v>1397</v>
      </c>
      <c r="M654" s="3"/>
      <c r="N654" s="3" t="s">
        <v>29</v>
      </c>
      <c r="O654" s="3" t="s">
        <v>1398</v>
      </c>
      <c r="P654" s="3" t="s">
        <v>143</v>
      </c>
      <c r="Q654" s="3"/>
      <c r="R654" s="3"/>
      <c r="S654" s="3"/>
      <c r="T654" s="3" t="s">
        <v>49</v>
      </c>
      <c r="U654" s="3" t="s">
        <v>1399</v>
      </c>
      <c r="V654" s="3" t="s">
        <v>16</v>
      </c>
      <c r="W654" s="3" t="s">
        <v>1380</v>
      </c>
      <c r="X654" s="3" t="s">
        <v>158</v>
      </c>
      <c r="Y654" s="3" t="s">
        <v>1400</v>
      </c>
      <c r="Z654" s="280"/>
    </row>
    <row r="655" spans="3:26" x14ac:dyDescent="0.15">
      <c r="C655" s="286"/>
      <c r="D655" s="283">
        <v>652</v>
      </c>
      <c r="E655" s="3">
        <v>648</v>
      </c>
      <c r="F655" s="3">
        <v>7</v>
      </c>
      <c r="G655" s="3">
        <v>20</v>
      </c>
      <c r="H655" s="3" t="s">
        <v>1712</v>
      </c>
      <c r="I655" s="3" t="s">
        <v>137</v>
      </c>
      <c r="J655" s="3" t="s">
        <v>463</v>
      </c>
      <c r="K655" s="15"/>
      <c r="L655" s="3" t="s">
        <v>1357</v>
      </c>
      <c r="M655" s="3"/>
      <c r="N655" s="3" t="s">
        <v>29</v>
      </c>
      <c r="O655" s="3" t="s">
        <v>286</v>
      </c>
      <c r="P655" s="3" t="s">
        <v>143</v>
      </c>
      <c r="Q655" s="3"/>
      <c r="R655" s="3"/>
      <c r="S655" s="3"/>
      <c r="T655" s="3" t="s">
        <v>49</v>
      </c>
      <c r="U655" s="3" t="s">
        <v>1358</v>
      </c>
      <c r="V655" s="3" t="s">
        <v>52</v>
      </c>
      <c r="W655" s="3"/>
      <c r="X655" s="3" t="s">
        <v>53</v>
      </c>
      <c r="Y655" s="3" t="s">
        <v>1482</v>
      </c>
      <c r="Z655" s="280"/>
    </row>
    <row r="656" spans="3:26" x14ac:dyDescent="0.15">
      <c r="C656" s="286"/>
      <c r="D656" s="283">
        <v>653</v>
      </c>
      <c r="E656" s="3">
        <v>650</v>
      </c>
      <c r="F656" s="3">
        <v>7</v>
      </c>
      <c r="G656" s="3">
        <v>20</v>
      </c>
      <c r="H656" s="3" t="s">
        <v>1746</v>
      </c>
      <c r="I656" s="3" t="s">
        <v>140</v>
      </c>
      <c r="J656" s="3" t="s">
        <v>260</v>
      </c>
      <c r="K656" s="15" t="s">
        <v>356</v>
      </c>
      <c r="L656" s="3" t="s">
        <v>1484</v>
      </c>
      <c r="M656" s="3"/>
      <c r="N656" s="3" t="s">
        <v>16</v>
      </c>
      <c r="O656" s="3" t="s">
        <v>1485</v>
      </c>
      <c r="P656" s="3" t="s">
        <v>143</v>
      </c>
      <c r="Q656" s="3"/>
      <c r="R656" s="3"/>
      <c r="S656" s="3"/>
      <c r="T656" s="3" t="s">
        <v>46</v>
      </c>
      <c r="U656" s="3" t="s">
        <v>1486</v>
      </c>
      <c r="V656" s="3" t="s">
        <v>50</v>
      </c>
      <c r="W656" s="3"/>
      <c r="X656" s="3" t="s">
        <v>53</v>
      </c>
      <c r="Y656" s="3"/>
      <c r="Z656" s="280"/>
    </row>
    <row r="657" spans="3:26" x14ac:dyDescent="0.15">
      <c r="C657" s="286"/>
      <c r="D657" s="283">
        <v>654</v>
      </c>
      <c r="E657" s="3">
        <v>640</v>
      </c>
      <c r="F657" s="3">
        <v>7</v>
      </c>
      <c r="G657" s="3">
        <v>20</v>
      </c>
      <c r="H657" s="3" t="s">
        <v>1766</v>
      </c>
      <c r="I657" s="3" t="s">
        <v>140</v>
      </c>
      <c r="J657" s="3" t="s">
        <v>260</v>
      </c>
      <c r="K657" s="15" t="s">
        <v>469</v>
      </c>
      <c r="L657" s="3" t="s">
        <v>1468</v>
      </c>
      <c r="M657" s="3"/>
      <c r="N657" s="3" t="s">
        <v>16</v>
      </c>
      <c r="O657" s="3" t="s">
        <v>1469</v>
      </c>
      <c r="P657" s="3" t="s">
        <v>143</v>
      </c>
      <c r="Q657" s="3"/>
      <c r="R657" s="3"/>
      <c r="S657" s="3"/>
      <c r="T657" s="3" t="s">
        <v>47</v>
      </c>
      <c r="U657" s="3" t="s">
        <v>1838</v>
      </c>
      <c r="V657" s="3" t="s">
        <v>52</v>
      </c>
      <c r="W657" s="3" t="s">
        <v>1470</v>
      </c>
      <c r="X657" s="3" t="s">
        <v>53</v>
      </c>
      <c r="Y657" s="3"/>
      <c r="Z657" s="280"/>
    </row>
    <row r="658" spans="3:26" x14ac:dyDescent="0.15">
      <c r="C658" s="286"/>
      <c r="D658" s="283">
        <v>655</v>
      </c>
      <c r="E658" s="3">
        <v>641</v>
      </c>
      <c r="F658" s="3">
        <v>7</v>
      </c>
      <c r="G658" s="3">
        <v>20</v>
      </c>
      <c r="H658" s="3" t="s">
        <v>1839</v>
      </c>
      <c r="I658" s="3" t="s">
        <v>140</v>
      </c>
      <c r="J658" s="3" t="s">
        <v>260</v>
      </c>
      <c r="K658" s="15" t="s">
        <v>378</v>
      </c>
      <c r="L658" s="3" t="s">
        <v>1471</v>
      </c>
      <c r="M658" s="3"/>
      <c r="N658" s="3" t="s">
        <v>16</v>
      </c>
      <c r="O658" s="3" t="s">
        <v>1415</v>
      </c>
      <c r="P658" s="3" t="s">
        <v>143</v>
      </c>
      <c r="Q658" s="3"/>
      <c r="R658" s="3"/>
      <c r="S658" s="3"/>
      <c r="T658" s="3" t="s">
        <v>46</v>
      </c>
      <c r="U658" s="3"/>
      <c r="V658" s="3" t="s">
        <v>50</v>
      </c>
      <c r="W658" s="3"/>
      <c r="X658" s="3" t="s">
        <v>53</v>
      </c>
      <c r="Y658" s="3"/>
      <c r="Z658" s="280"/>
    </row>
    <row r="659" spans="3:26" x14ac:dyDescent="0.15">
      <c r="C659" s="286"/>
      <c r="D659" s="283">
        <v>656</v>
      </c>
      <c r="E659" s="3">
        <v>642</v>
      </c>
      <c r="F659" s="3">
        <v>7</v>
      </c>
      <c r="G659" s="3">
        <v>20</v>
      </c>
      <c r="H659" s="3" t="s">
        <v>1738</v>
      </c>
      <c r="I659" s="3" t="s">
        <v>140</v>
      </c>
      <c r="J659" s="3" t="s">
        <v>260</v>
      </c>
      <c r="K659" s="15" t="s">
        <v>356</v>
      </c>
      <c r="L659" s="3" t="s">
        <v>1472</v>
      </c>
      <c r="M659" s="3"/>
      <c r="N659" s="3" t="s">
        <v>27</v>
      </c>
      <c r="O659" s="3" t="s">
        <v>366</v>
      </c>
      <c r="P659" s="3" t="s">
        <v>143</v>
      </c>
      <c r="Q659" s="3"/>
      <c r="R659" s="3"/>
      <c r="S659" s="3" t="s">
        <v>43</v>
      </c>
      <c r="T659" s="3"/>
      <c r="U659" s="3" t="s">
        <v>308</v>
      </c>
      <c r="V659" s="3" t="s">
        <v>16</v>
      </c>
      <c r="W659" s="3" t="s">
        <v>1473</v>
      </c>
      <c r="X659" s="3" t="s">
        <v>53</v>
      </c>
      <c r="Y659" s="3"/>
      <c r="Z659" s="280"/>
    </row>
    <row r="660" spans="3:26" x14ac:dyDescent="0.15">
      <c r="C660" s="286"/>
      <c r="D660" s="283">
        <v>657</v>
      </c>
      <c r="E660" s="3">
        <v>649</v>
      </c>
      <c r="F660" s="3">
        <v>7</v>
      </c>
      <c r="G660" s="3">
        <v>20</v>
      </c>
      <c r="H660" s="3" t="s">
        <v>1651</v>
      </c>
      <c r="I660" s="3" t="s">
        <v>140</v>
      </c>
      <c r="J660" s="3" t="s">
        <v>260</v>
      </c>
      <c r="K660" s="15" t="s">
        <v>836</v>
      </c>
      <c r="L660" s="3" t="s">
        <v>1483</v>
      </c>
      <c r="M660" s="3"/>
      <c r="N660" s="3" t="s">
        <v>31</v>
      </c>
      <c r="O660" s="3"/>
      <c r="P660" s="3" t="s">
        <v>13</v>
      </c>
      <c r="Q660" s="3"/>
      <c r="R660" s="3"/>
      <c r="S660" s="3" t="s">
        <v>43</v>
      </c>
      <c r="T660" s="3"/>
      <c r="U660" s="3" t="s">
        <v>308</v>
      </c>
      <c r="V660" s="3" t="s">
        <v>50</v>
      </c>
      <c r="W660" s="3"/>
      <c r="X660" s="3" t="s">
        <v>53</v>
      </c>
      <c r="Y660" s="3"/>
      <c r="Z660" s="280"/>
    </row>
    <row r="661" spans="3:26" x14ac:dyDescent="0.15">
      <c r="C661" s="286"/>
      <c r="D661" s="283">
        <v>658</v>
      </c>
      <c r="E661" s="3">
        <v>654</v>
      </c>
      <c r="F661" s="3">
        <v>7</v>
      </c>
      <c r="G661" s="3">
        <v>20</v>
      </c>
      <c r="H661" s="3" t="s">
        <v>1642</v>
      </c>
      <c r="I661" s="3" t="s">
        <v>137</v>
      </c>
      <c r="J661" s="3" t="s">
        <v>368</v>
      </c>
      <c r="K661" s="15"/>
      <c r="L661" s="3" t="s">
        <v>1492</v>
      </c>
      <c r="M661" s="3"/>
      <c r="N661" s="3" t="s">
        <v>16</v>
      </c>
      <c r="O661" s="3" t="s">
        <v>1554</v>
      </c>
      <c r="P661" s="3" t="s">
        <v>13</v>
      </c>
      <c r="Q661" s="3"/>
      <c r="R661" s="3"/>
      <c r="S661" s="3" t="s">
        <v>43</v>
      </c>
      <c r="T661" s="3"/>
      <c r="U661" s="3"/>
      <c r="V661" s="3" t="s">
        <v>50</v>
      </c>
      <c r="W661" s="3" t="s">
        <v>1493</v>
      </c>
      <c r="X661" s="3" t="s">
        <v>53</v>
      </c>
      <c r="Y661" s="3"/>
      <c r="Z661" s="280"/>
    </row>
    <row r="662" spans="3:26" x14ac:dyDescent="0.15">
      <c r="C662" s="286"/>
      <c r="D662" s="283">
        <v>659</v>
      </c>
      <c r="E662" s="3">
        <v>655</v>
      </c>
      <c r="F662" s="3">
        <v>7</v>
      </c>
      <c r="G662" s="3">
        <v>20</v>
      </c>
      <c r="H662" s="3" t="s">
        <v>1709</v>
      </c>
      <c r="I662" s="3" t="s">
        <v>140</v>
      </c>
      <c r="J662" s="3" t="s">
        <v>260</v>
      </c>
      <c r="K662" s="15" t="s">
        <v>612</v>
      </c>
      <c r="L662" s="3" t="s">
        <v>1494</v>
      </c>
      <c r="M662" s="3"/>
      <c r="N662" s="3" t="s">
        <v>16</v>
      </c>
      <c r="O662" s="3" t="s">
        <v>1495</v>
      </c>
      <c r="P662" s="3" t="s">
        <v>143</v>
      </c>
      <c r="Q662" s="3"/>
      <c r="R662" s="3"/>
      <c r="S662" s="3" t="s">
        <v>44</v>
      </c>
      <c r="T662" s="3" t="s">
        <v>49</v>
      </c>
      <c r="U662" s="3" t="s">
        <v>1496</v>
      </c>
      <c r="V662" s="3" t="s">
        <v>50</v>
      </c>
      <c r="W662" s="3" t="s">
        <v>1027</v>
      </c>
      <c r="X662" s="3" t="s">
        <v>53</v>
      </c>
      <c r="Y662" s="3"/>
      <c r="Z662" s="280"/>
    </row>
    <row r="663" spans="3:26" x14ac:dyDescent="0.15">
      <c r="C663" s="286"/>
      <c r="D663" s="283">
        <v>660</v>
      </c>
      <c r="E663" s="3">
        <v>639</v>
      </c>
      <c r="F663" s="3">
        <v>7</v>
      </c>
      <c r="G663" s="3">
        <v>20</v>
      </c>
      <c r="H663" s="3" t="s">
        <v>143</v>
      </c>
      <c r="I663" s="3" t="s">
        <v>138</v>
      </c>
      <c r="J663" s="3" t="s">
        <v>274</v>
      </c>
      <c r="K663" s="15" t="s">
        <v>380</v>
      </c>
      <c r="L663" s="3" t="s">
        <v>1464</v>
      </c>
      <c r="M663" s="3"/>
      <c r="N663" s="3" t="s">
        <v>16</v>
      </c>
      <c r="O663" s="3" t="s">
        <v>1465</v>
      </c>
      <c r="P663" s="3" t="s">
        <v>143</v>
      </c>
      <c r="Q663" s="3"/>
      <c r="R663" s="3"/>
      <c r="S663" s="3"/>
      <c r="T663" s="3" t="s">
        <v>16</v>
      </c>
      <c r="U663" s="3" t="s">
        <v>1466</v>
      </c>
      <c r="V663" s="3" t="s">
        <v>52</v>
      </c>
      <c r="W663" s="3" t="s">
        <v>1467</v>
      </c>
      <c r="X663" s="3" t="s">
        <v>53</v>
      </c>
      <c r="Y663" s="3"/>
      <c r="Z663" s="280"/>
    </row>
    <row r="664" spans="3:26" x14ac:dyDescent="0.15">
      <c r="C664" s="286"/>
      <c r="D664" s="283">
        <v>661</v>
      </c>
      <c r="E664" s="3">
        <v>664</v>
      </c>
      <c r="F664" s="3">
        <v>7</v>
      </c>
      <c r="G664" s="3">
        <v>21</v>
      </c>
      <c r="H664" s="3" t="s">
        <v>1712</v>
      </c>
      <c r="I664" s="3" t="s">
        <v>137</v>
      </c>
      <c r="J664" s="3" t="s">
        <v>463</v>
      </c>
      <c r="K664" s="15"/>
      <c r="L664" s="3" t="s">
        <v>1357</v>
      </c>
      <c r="M664" s="3"/>
      <c r="N664" s="3" t="s">
        <v>29</v>
      </c>
      <c r="O664" s="3" t="s">
        <v>1842</v>
      </c>
      <c r="P664" s="3" t="s">
        <v>143</v>
      </c>
      <c r="Q664" s="3"/>
      <c r="R664" s="3"/>
      <c r="S664" s="3"/>
      <c r="T664" s="3" t="s">
        <v>49</v>
      </c>
      <c r="U664" s="3" t="s">
        <v>1511</v>
      </c>
      <c r="V664" s="3" t="s">
        <v>52</v>
      </c>
      <c r="W664" s="3"/>
      <c r="X664" s="3" t="s">
        <v>53</v>
      </c>
      <c r="Y664" s="3"/>
      <c r="Z664" s="280"/>
    </row>
    <row r="665" spans="3:26" x14ac:dyDescent="0.15">
      <c r="C665" s="286"/>
      <c r="D665" s="283">
        <v>662</v>
      </c>
      <c r="E665" s="3">
        <v>651</v>
      </c>
      <c r="F665" s="3">
        <v>7</v>
      </c>
      <c r="G665" s="3">
        <v>21</v>
      </c>
      <c r="H665" s="3" t="s">
        <v>1659</v>
      </c>
      <c r="I665" s="3" t="s">
        <v>140</v>
      </c>
      <c r="J665" s="3" t="s">
        <v>260</v>
      </c>
      <c r="K665" s="15" t="s">
        <v>836</v>
      </c>
      <c r="L665" s="3" t="s">
        <v>1487</v>
      </c>
      <c r="M665" s="3"/>
      <c r="N665" s="3" t="s">
        <v>31</v>
      </c>
      <c r="O665" s="3"/>
      <c r="P665" s="3" t="s">
        <v>13</v>
      </c>
      <c r="Q665" s="3"/>
      <c r="R665" s="3"/>
      <c r="S665" s="3" t="s">
        <v>43</v>
      </c>
      <c r="T665" s="3"/>
      <c r="U665" s="3" t="s">
        <v>308</v>
      </c>
      <c r="V665" s="3" t="s">
        <v>50</v>
      </c>
      <c r="W665" s="3"/>
      <c r="X665" s="3" t="s">
        <v>53</v>
      </c>
      <c r="Y665" s="3"/>
      <c r="Z665" s="280"/>
    </row>
    <row r="666" spans="3:26" x14ac:dyDescent="0.15">
      <c r="C666" s="286"/>
      <c r="D666" s="283">
        <v>663</v>
      </c>
      <c r="E666" s="3">
        <v>652</v>
      </c>
      <c r="F666" s="3">
        <v>7</v>
      </c>
      <c r="G666" s="3">
        <v>21</v>
      </c>
      <c r="H666" s="3" t="s">
        <v>1640</v>
      </c>
      <c r="I666" s="3" t="s">
        <v>140</v>
      </c>
      <c r="J666" s="3" t="s">
        <v>260</v>
      </c>
      <c r="K666" s="15" t="s">
        <v>836</v>
      </c>
      <c r="L666" s="3" t="s">
        <v>1553</v>
      </c>
      <c r="M666" s="3"/>
      <c r="N666" s="3" t="s">
        <v>24</v>
      </c>
      <c r="O666" s="3"/>
      <c r="P666" s="3" t="s">
        <v>13</v>
      </c>
      <c r="Q666" s="3"/>
      <c r="R666" s="3"/>
      <c r="S666" s="3" t="s">
        <v>43</v>
      </c>
      <c r="T666" s="3"/>
      <c r="U666" s="3" t="s">
        <v>308</v>
      </c>
      <c r="V666" s="3" t="s">
        <v>50</v>
      </c>
      <c r="W666" s="3"/>
      <c r="X666" s="3" t="s">
        <v>53</v>
      </c>
      <c r="Y666" s="3"/>
      <c r="Z666" s="280"/>
    </row>
    <row r="667" spans="3:26" x14ac:dyDescent="0.15">
      <c r="C667" s="286"/>
      <c r="D667" s="283">
        <v>664</v>
      </c>
      <c r="E667" s="3">
        <v>656</v>
      </c>
      <c r="F667" s="3">
        <v>7</v>
      </c>
      <c r="G667" s="3">
        <v>21</v>
      </c>
      <c r="H667" s="3" t="s">
        <v>1640</v>
      </c>
      <c r="I667" s="3" t="s">
        <v>140</v>
      </c>
      <c r="J667" s="3" t="s">
        <v>260</v>
      </c>
      <c r="K667" s="15" t="s">
        <v>836</v>
      </c>
      <c r="L667" s="3" t="s">
        <v>1497</v>
      </c>
      <c r="M667" s="3"/>
      <c r="N667" s="3" t="s">
        <v>16</v>
      </c>
      <c r="O667" s="3" t="s">
        <v>1104</v>
      </c>
      <c r="P667" s="3" t="s">
        <v>13</v>
      </c>
      <c r="Q667" s="3"/>
      <c r="R667" s="3"/>
      <c r="S667" s="3" t="s">
        <v>43</v>
      </c>
      <c r="T667" s="3"/>
      <c r="U667" s="3" t="s">
        <v>308</v>
      </c>
      <c r="V667" s="3" t="s">
        <v>50</v>
      </c>
      <c r="W667" s="3"/>
      <c r="X667" s="3" t="s">
        <v>53</v>
      </c>
      <c r="Y667" s="3"/>
      <c r="Z667" s="280"/>
    </row>
    <row r="668" spans="3:26" x14ac:dyDescent="0.15">
      <c r="C668" s="286"/>
      <c r="D668" s="283">
        <v>665</v>
      </c>
      <c r="E668" s="3">
        <v>665</v>
      </c>
      <c r="F668" s="3">
        <v>7</v>
      </c>
      <c r="G668" s="3">
        <v>21</v>
      </c>
      <c r="H668" s="3" t="s">
        <v>1652</v>
      </c>
      <c r="I668" s="3" t="s">
        <v>137</v>
      </c>
      <c r="J668" s="3" t="s">
        <v>463</v>
      </c>
      <c r="K668" s="15"/>
      <c r="L668" s="3" t="s">
        <v>1505</v>
      </c>
      <c r="M668" s="3"/>
      <c r="N668" s="3" t="s">
        <v>16</v>
      </c>
      <c r="O668" s="3" t="s">
        <v>1506</v>
      </c>
      <c r="P668" s="3" t="s">
        <v>143</v>
      </c>
      <c r="Q668" s="3"/>
      <c r="R668" s="3"/>
      <c r="S668" s="3" t="s">
        <v>43</v>
      </c>
      <c r="T668" s="3"/>
      <c r="U668" s="3"/>
      <c r="V668" s="3" t="s">
        <v>50</v>
      </c>
      <c r="W668" s="3"/>
      <c r="X668" s="3" t="s">
        <v>53</v>
      </c>
      <c r="Y668" s="3"/>
      <c r="Z668" s="280"/>
    </row>
    <row r="669" spans="3:26" x14ac:dyDescent="0.15">
      <c r="C669" s="286"/>
      <c r="D669" s="283">
        <v>666</v>
      </c>
      <c r="E669" s="3">
        <v>662</v>
      </c>
      <c r="F669" s="3">
        <v>7</v>
      </c>
      <c r="G669" s="3">
        <v>21</v>
      </c>
      <c r="H669" s="3" t="s">
        <v>1770</v>
      </c>
      <c r="I669" s="3" t="s">
        <v>137</v>
      </c>
      <c r="J669" s="3" t="s">
        <v>152</v>
      </c>
      <c r="K669" s="15"/>
      <c r="L669" s="3" t="s">
        <v>1503</v>
      </c>
      <c r="M669" s="3"/>
      <c r="N669" s="3" t="s">
        <v>144</v>
      </c>
      <c r="O669" s="3"/>
      <c r="P669" s="3" t="s">
        <v>143</v>
      </c>
      <c r="Q669" s="3"/>
      <c r="R669" s="3"/>
      <c r="S669" s="3" t="s">
        <v>43</v>
      </c>
      <c r="T669" s="3"/>
      <c r="U669" s="3" t="s">
        <v>308</v>
      </c>
      <c r="V669" s="3" t="s">
        <v>397</v>
      </c>
      <c r="W669" s="3"/>
      <c r="X669" s="3" t="s">
        <v>53</v>
      </c>
      <c r="Y669" s="3"/>
      <c r="Z669" s="280"/>
    </row>
    <row r="670" spans="3:26" x14ac:dyDescent="0.15">
      <c r="C670" s="286"/>
      <c r="D670" s="283">
        <v>667</v>
      </c>
      <c r="E670" s="3">
        <v>657</v>
      </c>
      <c r="F670" s="3">
        <v>7</v>
      </c>
      <c r="G670" s="3">
        <v>21</v>
      </c>
      <c r="H670" s="3" t="s">
        <v>1650</v>
      </c>
      <c r="I670" s="3" t="s">
        <v>140</v>
      </c>
      <c r="J670" s="3" t="s">
        <v>260</v>
      </c>
      <c r="K670" s="15" t="s">
        <v>356</v>
      </c>
      <c r="L670" s="3" t="s">
        <v>1498</v>
      </c>
      <c r="M670" s="3"/>
      <c r="N670" s="3" t="s">
        <v>27</v>
      </c>
      <c r="O670" s="3"/>
      <c r="P670" s="3" t="s">
        <v>13</v>
      </c>
      <c r="Q670" s="3"/>
      <c r="R670" s="3"/>
      <c r="S670" s="3" t="s">
        <v>43</v>
      </c>
      <c r="T670" s="3"/>
      <c r="U670" s="3" t="s">
        <v>308</v>
      </c>
      <c r="V670" s="3" t="s">
        <v>50</v>
      </c>
      <c r="W670" s="3"/>
      <c r="X670" s="3" t="s">
        <v>53</v>
      </c>
      <c r="Y670" s="3"/>
      <c r="Z670" s="280"/>
    </row>
    <row r="671" spans="3:26" x14ac:dyDescent="0.15">
      <c r="C671" s="286"/>
      <c r="D671" s="283">
        <v>668</v>
      </c>
      <c r="E671" s="3">
        <v>663</v>
      </c>
      <c r="F671" s="3">
        <v>7</v>
      </c>
      <c r="G671" s="3">
        <v>21</v>
      </c>
      <c r="H671" s="3" t="s">
        <v>1738</v>
      </c>
      <c r="I671" s="3" t="s">
        <v>138</v>
      </c>
      <c r="J671" s="3" t="s">
        <v>274</v>
      </c>
      <c r="K671" s="15" t="s">
        <v>376</v>
      </c>
      <c r="L671" s="3" t="s">
        <v>1556</v>
      </c>
      <c r="M671" s="3"/>
      <c r="N671" s="3" t="s">
        <v>25</v>
      </c>
      <c r="O671" s="3"/>
      <c r="P671" s="3" t="s">
        <v>143</v>
      </c>
      <c r="Q671" s="3"/>
      <c r="R671" s="3"/>
      <c r="S671" s="3" t="s">
        <v>43</v>
      </c>
      <c r="T671" s="3"/>
      <c r="U671" s="3"/>
      <c r="V671" s="3" t="s">
        <v>52</v>
      </c>
      <c r="W671" s="3" t="s">
        <v>1211</v>
      </c>
      <c r="X671" s="3" t="s">
        <v>53</v>
      </c>
      <c r="Y671" s="3"/>
      <c r="Z671" s="280"/>
    </row>
    <row r="672" spans="3:26" x14ac:dyDescent="0.15">
      <c r="C672" s="286"/>
      <c r="D672" s="283">
        <v>669</v>
      </c>
      <c r="E672" s="3">
        <v>706</v>
      </c>
      <c r="F672" s="3">
        <v>7</v>
      </c>
      <c r="G672" s="3">
        <v>21</v>
      </c>
      <c r="H672" s="3" t="s">
        <v>1703</v>
      </c>
      <c r="I672" s="3" t="s">
        <v>137</v>
      </c>
      <c r="J672" s="3" t="s">
        <v>655</v>
      </c>
      <c r="K672" s="15"/>
      <c r="L672" s="3" t="s">
        <v>1597</v>
      </c>
      <c r="M672" s="3"/>
      <c r="N672" s="3" t="s">
        <v>16</v>
      </c>
      <c r="O672" s="3" t="s">
        <v>1598</v>
      </c>
      <c r="P672" s="3" t="s">
        <v>13</v>
      </c>
      <c r="Q672" s="3"/>
      <c r="R672" s="3"/>
      <c r="S672" s="3" t="s">
        <v>43</v>
      </c>
      <c r="T672" s="3"/>
      <c r="U672" s="3"/>
      <c r="V672" s="3" t="s">
        <v>16</v>
      </c>
      <c r="W672" s="3" t="s">
        <v>625</v>
      </c>
      <c r="X672" s="3" t="s">
        <v>53</v>
      </c>
      <c r="Y672" s="3" t="s">
        <v>1599</v>
      </c>
      <c r="Z672" s="280"/>
    </row>
    <row r="673" spans="3:26" x14ac:dyDescent="0.15">
      <c r="C673" s="286"/>
      <c r="D673" s="283">
        <v>670</v>
      </c>
      <c r="E673" s="3">
        <v>666</v>
      </c>
      <c r="F673" s="3">
        <v>7</v>
      </c>
      <c r="G673" s="3">
        <v>21</v>
      </c>
      <c r="H673" s="3" t="s">
        <v>1843</v>
      </c>
      <c r="I673" s="3" t="s">
        <v>138</v>
      </c>
      <c r="J673" s="3" t="s">
        <v>149</v>
      </c>
      <c r="K673" s="15"/>
      <c r="L673" s="3" t="s">
        <v>1507</v>
      </c>
      <c r="M673" s="3"/>
      <c r="N673" s="3" t="s">
        <v>23</v>
      </c>
      <c r="O673" s="3"/>
      <c r="P673" s="3"/>
      <c r="Q673" s="3" t="s">
        <v>33</v>
      </c>
      <c r="R673" s="3" t="s">
        <v>887</v>
      </c>
      <c r="S673" s="3" t="s">
        <v>43</v>
      </c>
      <c r="T673" s="3"/>
      <c r="U673" s="3" t="s">
        <v>308</v>
      </c>
      <c r="V673" s="3" t="s">
        <v>50</v>
      </c>
      <c r="W673" s="3"/>
      <c r="X673" s="3" t="s">
        <v>53</v>
      </c>
      <c r="Y673" s="3"/>
      <c r="Z673" s="280"/>
    </row>
    <row r="674" spans="3:26" x14ac:dyDescent="0.15">
      <c r="C674" s="286"/>
      <c r="D674" s="283">
        <v>671</v>
      </c>
      <c r="E674" s="3">
        <v>667</v>
      </c>
      <c r="F674" s="3">
        <v>7</v>
      </c>
      <c r="G674" s="3">
        <v>21</v>
      </c>
      <c r="H674" s="3" t="s">
        <v>1656</v>
      </c>
      <c r="I674" s="3" t="s">
        <v>137</v>
      </c>
      <c r="J674" s="3" t="s">
        <v>463</v>
      </c>
      <c r="K674" s="15"/>
      <c r="L674" s="3" t="s">
        <v>1508</v>
      </c>
      <c r="M674" s="3"/>
      <c r="N674" s="3" t="s">
        <v>31</v>
      </c>
      <c r="O674" s="3" t="s">
        <v>1509</v>
      </c>
      <c r="P674" s="3" t="s">
        <v>11</v>
      </c>
      <c r="Q674" s="3"/>
      <c r="R674" s="3"/>
      <c r="S674" s="3" t="s">
        <v>43</v>
      </c>
      <c r="T674" s="3"/>
      <c r="U674" s="3"/>
      <c r="V674" s="3" t="s">
        <v>50</v>
      </c>
      <c r="W674" s="3"/>
      <c r="X674" s="3" t="s">
        <v>53</v>
      </c>
      <c r="Y674" s="3"/>
      <c r="Z674" s="280"/>
    </row>
    <row r="675" spans="3:26" x14ac:dyDescent="0.15">
      <c r="C675" s="286"/>
      <c r="D675" s="283">
        <v>672</v>
      </c>
      <c r="E675" s="3">
        <v>691</v>
      </c>
      <c r="F675" s="3">
        <v>7</v>
      </c>
      <c r="G675" s="3">
        <v>21</v>
      </c>
      <c r="H675" s="3" t="s">
        <v>1724</v>
      </c>
      <c r="I675" s="3" t="s">
        <v>137</v>
      </c>
      <c r="J675" s="3" t="s">
        <v>368</v>
      </c>
      <c r="K675" s="15"/>
      <c r="L675" s="3" t="s">
        <v>1559</v>
      </c>
      <c r="M675" s="3"/>
      <c r="N675" s="3" t="s">
        <v>31</v>
      </c>
      <c r="O675" s="3"/>
      <c r="P675" s="3" t="s">
        <v>13</v>
      </c>
      <c r="Q675" s="3"/>
      <c r="R675" s="3"/>
      <c r="S675" s="3" t="s">
        <v>43</v>
      </c>
      <c r="T675" s="3" t="s">
        <v>47</v>
      </c>
      <c r="U675" s="3" t="s">
        <v>1810</v>
      </c>
      <c r="V675" s="3" t="s">
        <v>50</v>
      </c>
      <c r="W675" s="3"/>
      <c r="X675" s="3" t="s">
        <v>53</v>
      </c>
      <c r="Y675" s="3"/>
      <c r="Z675" s="280"/>
    </row>
    <row r="676" spans="3:26" x14ac:dyDescent="0.15">
      <c r="C676" s="286"/>
      <c r="D676" s="283">
        <v>673</v>
      </c>
      <c r="E676" s="3">
        <v>668</v>
      </c>
      <c r="F676" s="3">
        <v>7</v>
      </c>
      <c r="G676" s="3">
        <v>21</v>
      </c>
      <c r="H676" s="3" t="s">
        <v>1669</v>
      </c>
      <c r="I676" s="3" t="s">
        <v>136</v>
      </c>
      <c r="J676" s="3" t="s">
        <v>150</v>
      </c>
      <c r="K676" s="15"/>
      <c r="L676" s="3" t="s">
        <v>1510</v>
      </c>
      <c r="M676" s="3"/>
      <c r="N676" s="3" t="s">
        <v>144</v>
      </c>
      <c r="O676" s="3"/>
      <c r="P676" s="3"/>
      <c r="Q676" s="3" t="s">
        <v>300</v>
      </c>
      <c r="R676" s="3" t="s">
        <v>921</v>
      </c>
      <c r="S676" s="3" t="s">
        <v>43</v>
      </c>
      <c r="T676" s="3"/>
      <c r="U676" s="3"/>
      <c r="V676" s="3" t="s">
        <v>50</v>
      </c>
      <c r="W676" s="3" t="s">
        <v>1312</v>
      </c>
      <c r="X676" s="3" t="s">
        <v>53</v>
      </c>
      <c r="Y676" s="3"/>
      <c r="Z676" s="280"/>
    </row>
    <row r="677" spans="3:26" x14ac:dyDescent="0.15">
      <c r="C677" s="286"/>
      <c r="D677" s="283">
        <v>674</v>
      </c>
      <c r="E677" s="3">
        <v>673</v>
      </c>
      <c r="F677" s="3">
        <v>7</v>
      </c>
      <c r="G677" s="3">
        <v>21</v>
      </c>
      <c r="H677" s="3" t="s">
        <v>143</v>
      </c>
      <c r="I677" s="3" t="s">
        <v>138</v>
      </c>
      <c r="J677" s="3" t="s">
        <v>274</v>
      </c>
      <c r="K677" s="15" t="s">
        <v>380</v>
      </c>
      <c r="L677" s="3" t="s">
        <v>1516</v>
      </c>
      <c r="M677" s="3"/>
      <c r="N677" s="3" t="s">
        <v>16</v>
      </c>
      <c r="O677" s="3" t="s">
        <v>1517</v>
      </c>
      <c r="P677" s="3" t="s">
        <v>143</v>
      </c>
      <c r="Q677" s="3"/>
      <c r="R677" s="3"/>
      <c r="S677" s="3"/>
      <c r="T677" s="3" t="s">
        <v>16</v>
      </c>
      <c r="U677" s="3" t="s">
        <v>1518</v>
      </c>
      <c r="V677" s="3" t="s">
        <v>52</v>
      </c>
      <c r="W677" s="3"/>
      <c r="X677" s="3" t="s">
        <v>53</v>
      </c>
      <c r="Y677" s="3"/>
      <c r="Z677" s="280"/>
    </row>
    <row r="678" spans="3:26" x14ac:dyDescent="0.15">
      <c r="C678" s="286"/>
      <c r="D678" s="283">
        <v>675</v>
      </c>
      <c r="E678" s="3">
        <v>705</v>
      </c>
      <c r="F678" s="3">
        <v>7</v>
      </c>
      <c r="G678" s="3">
        <v>21</v>
      </c>
      <c r="H678" s="3" t="s">
        <v>143</v>
      </c>
      <c r="I678" s="3" t="s">
        <v>137</v>
      </c>
      <c r="J678" s="3" t="s">
        <v>463</v>
      </c>
      <c r="K678" s="15"/>
      <c r="L678" s="3" t="s">
        <v>1594</v>
      </c>
      <c r="M678" s="3"/>
      <c r="N678" s="3" t="s">
        <v>16</v>
      </c>
      <c r="O678" s="3" t="s">
        <v>1595</v>
      </c>
      <c r="P678" s="3" t="s">
        <v>143</v>
      </c>
      <c r="Q678" s="3"/>
      <c r="R678" s="3"/>
      <c r="S678" s="3"/>
      <c r="T678" s="3" t="s">
        <v>47</v>
      </c>
      <c r="U678" s="3" t="s">
        <v>1596</v>
      </c>
      <c r="V678" s="3" t="s">
        <v>50</v>
      </c>
      <c r="W678" s="3"/>
      <c r="X678" s="3" t="s">
        <v>53</v>
      </c>
      <c r="Y678" s="3"/>
      <c r="Z678" s="280"/>
    </row>
    <row r="679" spans="3:26" x14ac:dyDescent="0.15">
      <c r="C679" s="286"/>
      <c r="D679" s="283">
        <v>676</v>
      </c>
      <c r="E679" s="3">
        <v>669</v>
      </c>
      <c r="F679" s="3">
        <v>7</v>
      </c>
      <c r="G679" s="3">
        <v>22</v>
      </c>
      <c r="H679" s="3" t="s">
        <v>1712</v>
      </c>
      <c r="I679" s="3" t="s">
        <v>137</v>
      </c>
      <c r="J679" s="3" t="s">
        <v>463</v>
      </c>
      <c r="K679" s="15"/>
      <c r="L679" s="3" t="s">
        <v>1357</v>
      </c>
      <c r="M679" s="3"/>
      <c r="N679" s="3" t="s">
        <v>29</v>
      </c>
      <c r="O679" s="3" t="s">
        <v>1842</v>
      </c>
      <c r="P679" s="3" t="s">
        <v>143</v>
      </c>
      <c r="Q679" s="3"/>
      <c r="R679" s="3"/>
      <c r="S679" s="3"/>
      <c r="T679" s="3" t="s">
        <v>49</v>
      </c>
      <c r="U679" s="3" t="s">
        <v>1512</v>
      </c>
      <c r="V679" s="3" t="s">
        <v>52</v>
      </c>
      <c r="W679" s="3"/>
      <c r="X679" s="3" t="s">
        <v>53</v>
      </c>
      <c r="Y679" s="3"/>
      <c r="Z679" s="280"/>
    </row>
    <row r="680" spans="3:26" x14ac:dyDescent="0.15">
      <c r="C680" s="286"/>
      <c r="D680" s="283">
        <v>677</v>
      </c>
      <c r="E680" s="3">
        <v>692</v>
      </c>
      <c r="F680" s="3">
        <v>7</v>
      </c>
      <c r="G680" s="3">
        <v>22</v>
      </c>
      <c r="H680" s="3" t="s">
        <v>1637</v>
      </c>
      <c r="I680" s="3" t="s">
        <v>136</v>
      </c>
      <c r="J680" s="3" t="s">
        <v>882</v>
      </c>
      <c r="K680" s="15"/>
      <c r="L680" s="3" t="s">
        <v>1560</v>
      </c>
      <c r="M680" s="3"/>
      <c r="N680" s="3" t="s">
        <v>144</v>
      </c>
      <c r="O680" s="3"/>
      <c r="P680" s="3" t="s">
        <v>12</v>
      </c>
      <c r="Q680" s="3"/>
      <c r="R680" s="3"/>
      <c r="S680" s="3" t="s">
        <v>43</v>
      </c>
      <c r="T680" s="3" t="s">
        <v>47</v>
      </c>
      <c r="U680" s="3" t="s">
        <v>1658</v>
      </c>
      <c r="V680" s="3" t="s">
        <v>50</v>
      </c>
      <c r="W680" s="3"/>
      <c r="X680" s="3" t="s">
        <v>53</v>
      </c>
      <c r="Y680" s="3"/>
      <c r="Z680" s="280"/>
    </row>
    <row r="681" spans="3:26" x14ac:dyDescent="0.15">
      <c r="C681" s="286"/>
      <c r="D681" s="283">
        <v>678</v>
      </c>
      <c r="E681" s="3">
        <v>670</v>
      </c>
      <c r="F681" s="3">
        <v>7</v>
      </c>
      <c r="G681" s="3">
        <v>22</v>
      </c>
      <c r="H681" s="3" t="s">
        <v>1631</v>
      </c>
      <c r="I681" s="3" t="s">
        <v>140</v>
      </c>
      <c r="J681" s="3" t="s">
        <v>260</v>
      </c>
      <c r="K681" s="15" t="s">
        <v>378</v>
      </c>
      <c r="L681" s="3" t="s">
        <v>1513</v>
      </c>
      <c r="M681" s="3"/>
      <c r="N681" s="3" t="s">
        <v>29</v>
      </c>
      <c r="O681" s="3"/>
      <c r="P681" s="3" t="s">
        <v>13</v>
      </c>
      <c r="Q681" s="3"/>
      <c r="R681" s="3"/>
      <c r="S681" s="3" t="s">
        <v>43</v>
      </c>
      <c r="T681" s="3" t="s">
        <v>49</v>
      </c>
      <c r="U681" s="3" t="s">
        <v>1557</v>
      </c>
      <c r="V681" s="3" t="s">
        <v>50</v>
      </c>
      <c r="W681" s="3"/>
      <c r="X681" s="3" t="s">
        <v>53</v>
      </c>
      <c r="Y681" s="3"/>
      <c r="Z681" s="280"/>
    </row>
    <row r="682" spans="3:26" x14ac:dyDescent="0.15">
      <c r="C682" s="286"/>
      <c r="D682" s="283">
        <v>679</v>
      </c>
      <c r="E682" s="3">
        <v>671</v>
      </c>
      <c r="F682" s="3">
        <v>7</v>
      </c>
      <c r="G682" s="3">
        <v>22</v>
      </c>
      <c r="H682" s="3" t="s">
        <v>1631</v>
      </c>
      <c r="I682" s="3" t="s">
        <v>140</v>
      </c>
      <c r="J682" s="3" t="s">
        <v>260</v>
      </c>
      <c r="K682" s="15" t="s">
        <v>356</v>
      </c>
      <c r="L682" s="3" t="s">
        <v>1514</v>
      </c>
      <c r="M682" s="3"/>
      <c r="N682" s="3" t="s">
        <v>31</v>
      </c>
      <c r="O682" s="3"/>
      <c r="P682" s="3" t="s">
        <v>143</v>
      </c>
      <c r="Q682" s="3"/>
      <c r="R682" s="3"/>
      <c r="S682" s="3"/>
      <c r="T682" s="3" t="s">
        <v>46</v>
      </c>
      <c r="U682" s="3" t="s">
        <v>1515</v>
      </c>
      <c r="V682" s="3"/>
      <c r="W682" s="3"/>
      <c r="X682" s="3" t="s">
        <v>53</v>
      </c>
      <c r="Y682" s="3"/>
      <c r="Z682" s="280"/>
    </row>
    <row r="683" spans="3:26" x14ac:dyDescent="0.15">
      <c r="C683" s="286"/>
      <c r="D683" s="283">
        <v>680</v>
      </c>
      <c r="E683" s="3">
        <v>672</v>
      </c>
      <c r="F683" s="3">
        <v>7</v>
      </c>
      <c r="G683" s="3">
        <v>22</v>
      </c>
      <c r="H683" s="3" t="s">
        <v>1648</v>
      </c>
      <c r="I683" s="3" t="s">
        <v>140</v>
      </c>
      <c r="J683" s="3" t="s">
        <v>260</v>
      </c>
      <c r="K683" s="15" t="s">
        <v>937</v>
      </c>
      <c r="L683" s="3" t="s">
        <v>1504</v>
      </c>
      <c r="M683" s="3"/>
      <c r="N683" s="3" t="s">
        <v>31</v>
      </c>
      <c r="O683" s="3"/>
      <c r="P683" s="3" t="s">
        <v>13</v>
      </c>
      <c r="Q683" s="3"/>
      <c r="R683" s="3"/>
      <c r="S683" s="3" t="s">
        <v>43</v>
      </c>
      <c r="T683" s="3"/>
      <c r="U683" s="3" t="s">
        <v>308</v>
      </c>
      <c r="V683" s="3" t="s">
        <v>50</v>
      </c>
      <c r="W683" s="3"/>
      <c r="X683" s="3" t="s">
        <v>53</v>
      </c>
      <c r="Y683" s="3"/>
      <c r="Z683" s="280"/>
    </row>
    <row r="684" spans="3:26" x14ac:dyDescent="0.15">
      <c r="C684" s="286"/>
      <c r="D684" s="283">
        <v>681</v>
      </c>
      <c r="E684" s="3">
        <v>679</v>
      </c>
      <c r="F684" s="3">
        <v>7</v>
      </c>
      <c r="G684" s="3">
        <v>22</v>
      </c>
      <c r="H684" s="3" t="s">
        <v>1651</v>
      </c>
      <c r="I684" s="3" t="s">
        <v>140</v>
      </c>
      <c r="J684" s="3" t="s">
        <v>260</v>
      </c>
      <c r="K684" s="15" t="s">
        <v>378</v>
      </c>
      <c r="L684" s="3" t="s">
        <v>1525</v>
      </c>
      <c r="M684" s="3"/>
      <c r="N684" s="3" t="s">
        <v>28</v>
      </c>
      <c r="O684" s="3" t="s">
        <v>1430</v>
      </c>
      <c r="P684" s="3" t="s">
        <v>143</v>
      </c>
      <c r="Q684" s="3"/>
      <c r="R684" s="3"/>
      <c r="S684" s="3"/>
      <c r="T684" s="3" t="s">
        <v>49</v>
      </c>
      <c r="U684" s="3" t="s">
        <v>1526</v>
      </c>
      <c r="V684" s="3" t="s">
        <v>51</v>
      </c>
      <c r="W684" s="3" t="s">
        <v>310</v>
      </c>
      <c r="X684" s="3" t="s">
        <v>53</v>
      </c>
      <c r="Y684" s="3"/>
      <c r="Z684" s="280"/>
    </row>
    <row r="685" spans="3:26" x14ac:dyDescent="0.15">
      <c r="C685" s="286"/>
      <c r="D685" s="283">
        <v>682</v>
      </c>
      <c r="E685" s="3">
        <v>674</v>
      </c>
      <c r="F685" s="3">
        <v>7</v>
      </c>
      <c r="G685" s="3">
        <v>22</v>
      </c>
      <c r="H685" s="3" t="s">
        <v>1642</v>
      </c>
      <c r="I685" s="3" t="s">
        <v>138</v>
      </c>
      <c r="J685" s="3" t="s">
        <v>274</v>
      </c>
      <c r="K685" s="15" t="s">
        <v>1162</v>
      </c>
      <c r="L685" s="3" t="s">
        <v>1519</v>
      </c>
      <c r="M685" s="3"/>
      <c r="N685" s="3" t="s">
        <v>16</v>
      </c>
      <c r="O685" s="3" t="s">
        <v>1520</v>
      </c>
      <c r="P685" s="3" t="s">
        <v>13</v>
      </c>
      <c r="Q685" s="3"/>
      <c r="R685" s="3"/>
      <c r="S685" s="3" t="s">
        <v>43</v>
      </c>
      <c r="T685" s="3"/>
      <c r="U685" s="3"/>
      <c r="V685" s="3" t="s">
        <v>50</v>
      </c>
      <c r="W685" s="3"/>
      <c r="X685" s="3" t="s">
        <v>53</v>
      </c>
      <c r="Y685" s="3"/>
      <c r="Z685" s="280"/>
    </row>
    <row r="686" spans="3:26" x14ac:dyDescent="0.15">
      <c r="C686" s="286"/>
      <c r="D686" s="283">
        <v>683</v>
      </c>
      <c r="E686" s="3">
        <v>690</v>
      </c>
      <c r="F686" s="3">
        <v>7</v>
      </c>
      <c r="G686" s="3">
        <v>22</v>
      </c>
      <c r="H686" s="3" t="s">
        <v>1769</v>
      </c>
      <c r="I686" s="3" t="s">
        <v>137</v>
      </c>
      <c r="J686" s="3" t="s">
        <v>152</v>
      </c>
      <c r="K686" s="15"/>
      <c r="L686" s="3" t="s">
        <v>1550</v>
      </c>
      <c r="M686" s="3"/>
      <c r="N686" s="3" t="s">
        <v>16</v>
      </c>
      <c r="O686" s="3" t="s">
        <v>1554</v>
      </c>
      <c r="P686" s="3" t="s">
        <v>13</v>
      </c>
      <c r="Q686" s="3"/>
      <c r="R686" s="3"/>
      <c r="S686" s="3" t="s">
        <v>43</v>
      </c>
      <c r="T686" s="3"/>
      <c r="U686" s="3"/>
      <c r="V686" s="3" t="s">
        <v>16</v>
      </c>
      <c r="W686" s="3" t="s">
        <v>1551</v>
      </c>
      <c r="X686" s="3" t="s">
        <v>53</v>
      </c>
      <c r="Y686" s="3" t="s">
        <v>1552</v>
      </c>
      <c r="Z686" s="280"/>
    </row>
    <row r="687" spans="3:26" x14ac:dyDescent="0.15">
      <c r="C687" s="286"/>
      <c r="D687" s="283">
        <v>684</v>
      </c>
      <c r="E687" s="3">
        <v>675</v>
      </c>
      <c r="F687" s="3">
        <v>7</v>
      </c>
      <c r="G687" s="3">
        <v>22</v>
      </c>
      <c r="H687" s="3" t="s">
        <v>1749</v>
      </c>
      <c r="I687" s="3" t="s">
        <v>138</v>
      </c>
      <c r="J687" s="3" t="s">
        <v>274</v>
      </c>
      <c r="K687" s="15" t="s">
        <v>376</v>
      </c>
      <c r="L687" s="3" t="s">
        <v>1521</v>
      </c>
      <c r="M687" s="3"/>
      <c r="N687" s="3" t="s">
        <v>31</v>
      </c>
      <c r="O687" s="3" t="s">
        <v>309</v>
      </c>
      <c r="P687" s="3" t="s">
        <v>143</v>
      </c>
      <c r="Q687" s="3"/>
      <c r="R687" s="3"/>
      <c r="S687" s="3" t="s">
        <v>43</v>
      </c>
      <c r="T687" s="3"/>
      <c r="U687" s="3"/>
      <c r="V687" s="3" t="s">
        <v>52</v>
      </c>
      <c r="W687" s="3" t="s">
        <v>1699</v>
      </c>
      <c r="X687" s="3" t="s">
        <v>53</v>
      </c>
      <c r="Y687" s="3"/>
      <c r="Z687" s="280"/>
    </row>
    <row r="688" spans="3:26" x14ac:dyDescent="0.15">
      <c r="C688" s="286"/>
      <c r="D688" s="283">
        <v>685</v>
      </c>
      <c r="E688" s="3">
        <v>707</v>
      </c>
      <c r="F688" s="3">
        <v>7</v>
      </c>
      <c r="G688" s="3">
        <v>23</v>
      </c>
      <c r="H688" s="3" t="s">
        <v>1712</v>
      </c>
      <c r="I688" s="3" t="s">
        <v>137</v>
      </c>
      <c r="J688" s="3" t="s">
        <v>463</v>
      </c>
      <c r="K688" s="15"/>
      <c r="L688" s="3" t="s">
        <v>1357</v>
      </c>
      <c r="M688" s="3"/>
      <c r="N688" s="3" t="s">
        <v>29</v>
      </c>
      <c r="O688" s="3" t="s">
        <v>1842</v>
      </c>
      <c r="P688" s="3" t="s">
        <v>143</v>
      </c>
      <c r="Q688" s="3"/>
      <c r="R688" s="3"/>
      <c r="S688" s="3"/>
      <c r="T688" s="3" t="s">
        <v>49</v>
      </c>
      <c r="U688" s="3" t="s">
        <v>1600</v>
      </c>
      <c r="V688" s="3" t="s">
        <v>52</v>
      </c>
      <c r="W688" s="3"/>
      <c r="X688" s="3" t="s">
        <v>53</v>
      </c>
      <c r="Y688" s="3"/>
      <c r="Z688" s="280"/>
    </row>
    <row r="689" spans="3:26" x14ac:dyDescent="0.15">
      <c r="C689" s="286"/>
      <c r="D689" s="283">
        <v>686</v>
      </c>
      <c r="E689" s="3">
        <v>708</v>
      </c>
      <c r="F689" s="3">
        <v>7</v>
      </c>
      <c r="G689" s="3">
        <v>23</v>
      </c>
      <c r="H689" s="3" t="s">
        <v>1728</v>
      </c>
      <c r="I689" s="3" t="s">
        <v>137</v>
      </c>
      <c r="J689" s="3" t="s">
        <v>368</v>
      </c>
      <c r="K689" s="15"/>
      <c r="L689" s="3" t="s">
        <v>1601</v>
      </c>
      <c r="M689" s="3"/>
      <c r="N689" s="3" t="s">
        <v>31</v>
      </c>
      <c r="O689" s="3" t="s">
        <v>1069</v>
      </c>
      <c r="P689" s="3" t="s">
        <v>13</v>
      </c>
      <c r="Q689" s="3"/>
      <c r="R689" s="3"/>
      <c r="S689" s="3" t="s">
        <v>43</v>
      </c>
      <c r="T689" s="3"/>
      <c r="U689" s="3"/>
      <c r="V689" s="3" t="s">
        <v>310</v>
      </c>
      <c r="W689" s="3" t="s">
        <v>1312</v>
      </c>
      <c r="X689" s="3" t="s">
        <v>53</v>
      </c>
      <c r="Y689" s="3"/>
      <c r="Z689" s="280"/>
    </row>
    <row r="690" spans="3:26" x14ac:dyDescent="0.15">
      <c r="C690" s="286"/>
      <c r="D690" s="283">
        <v>687</v>
      </c>
      <c r="E690" s="3">
        <v>681</v>
      </c>
      <c r="F690" s="3">
        <v>7</v>
      </c>
      <c r="G690" s="3">
        <v>23</v>
      </c>
      <c r="H690" s="3" t="s">
        <v>1755</v>
      </c>
      <c r="I690" s="3" t="s">
        <v>140</v>
      </c>
      <c r="J690" s="3" t="s">
        <v>260</v>
      </c>
      <c r="K690" s="15" t="s">
        <v>378</v>
      </c>
      <c r="L690" s="3" t="s">
        <v>1528</v>
      </c>
      <c r="M690" s="3"/>
      <c r="N690" s="3" t="s">
        <v>29</v>
      </c>
      <c r="O690" s="3" t="s">
        <v>1529</v>
      </c>
      <c r="P690" s="3" t="s">
        <v>143</v>
      </c>
      <c r="Q690" s="3"/>
      <c r="R690" s="3"/>
      <c r="S690" s="3"/>
      <c r="T690" s="3" t="s">
        <v>49</v>
      </c>
      <c r="U690" s="3"/>
      <c r="V690" s="3" t="s">
        <v>16</v>
      </c>
      <c r="W690" s="3" t="s">
        <v>1530</v>
      </c>
      <c r="X690" s="3" t="s">
        <v>157</v>
      </c>
      <c r="Y690" s="3"/>
      <c r="Z690" s="280"/>
    </row>
    <row r="691" spans="3:26" x14ac:dyDescent="0.15">
      <c r="C691" s="286"/>
      <c r="D691" s="283">
        <v>688</v>
      </c>
      <c r="E691" s="3">
        <v>676</v>
      </c>
      <c r="F691" s="3">
        <v>7</v>
      </c>
      <c r="G691" s="3">
        <v>23</v>
      </c>
      <c r="H691" s="3" t="s">
        <v>1657</v>
      </c>
      <c r="I691" s="3" t="s">
        <v>138</v>
      </c>
      <c r="J691" s="3" t="s">
        <v>274</v>
      </c>
      <c r="K691" s="15" t="s">
        <v>376</v>
      </c>
      <c r="L691" s="3" t="s">
        <v>1522</v>
      </c>
      <c r="M691" s="3"/>
      <c r="N691" s="3" t="s">
        <v>28</v>
      </c>
      <c r="O691" s="3"/>
      <c r="P691" s="3" t="s">
        <v>13</v>
      </c>
      <c r="Q691" s="3"/>
      <c r="R691" s="3"/>
      <c r="S691" s="3" t="s">
        <v>43</v>
      </c>
      <c r="T691" s="3"/>
      <c r="U691" s="3"/>
      <c r="V691" s="3" t="s">
        <v>16</v>
      </c>
      <c r="W691" s="3" t="s">
        <v>1699</v>
      </c>
      <c r="X691" s="3" t="s">
        <v>53</v>
      </c>
      <c r="Y691" s="3"/>
      <c r="Z691" s="280"/>
    </row>
    <row r="692" spans="3:26" x14ac:dyDescent="0.15">
      <c r="C692" s="286"/>
      <c r="D692" s="283">
        <v>689</v>
      </c>
      <c r="E692" s="3">
        <v>682</v>
      </c>
      <c r="F692" s="3">
        <v>7</v>
      </c>
      <c r="G692" s="3">
        <v>23</v>
      </c>
      <c r="H692" s="3" t="s">
        <v>1773</v>
      </c>
      <c r="I692" s="3" t="s">
        <v>140</v>
      </c>
      <c r="J692" s="3" t="s">
        <v>260</v>
      </c>
      <c r="K692" s="15" t="s">
        <v>1456</v>
      </c>
      <c r="L692" s="3" t="s">
        <v>1531</v>
      </c>
      <c r="M692" s="3"/>
      <c r="N692" s="3" t="s">
        <v>16</v>
      </c>
      <c r="O692" s="3" t="s">
        <v>1532</v>
      </c>
      <c r="P692" s="3" t="s">
        <v>143</v>
      </c>
      <c r="Q692" s="3"/>
      <c r="R692" s="3"/>
      <c r="S692" s="3" t="s">
        <v>43</v>
      </c>
      <c r="T692" s="3"/>
      <c r="U692" s="3" t="s">
        <v>308</v>
      </c>
      <c r="V692" s="3" t="s">
        <v>50</v>
      </c>
      <c r="W692" s="3"/>
      <c r="X692" s="3" t="s">
        <v>53</v>
      </c>
      <c r="Y692" s="3"/>
      <c r="Z692" s="280"/>
    </row>
    <row r="693" spans="3:26" x14ac:dyDescent="0.15">
      <c r="C693" s="286"/>
      <c r="D693" s="283">
        <v>690</v>
      </c>
      <c r="E693" s="3">
        <v>709</v>
      </c>
      <c r="F693" s="3">
        <v>7</v>
      </c>
      <c r="G693" s="3">
        <v>23</v>
      </c>
      <c r="H693" s="3" t="s">
        <v>1745</v>
      </c>
      <c r="I693" s="3" t="s">
        <v>137</v>
      </c>
      <c r="J693" s="3" t="s">
        <v>463</v>
      </c>
      <c r="K693" s="15"/>
      <c r="L693" s="3" t="s">
        <v>1602</v>
      </c>
      <c r="M693" s="3"/>
      <c r="N693" s="3" t="s">
        <v>25</v>
      </c>
      <c r="O693" s="3"/>
      <c r="P693" s="3" t="s">
        <v>143</v>
      </c>
      <c r="Q693" s="3"/>
      <c r="R693" s="3"/>
      <c r="S693" s="3"/>
      <c r="T693" s="3" t="s">
        <v>16</v>
      </c>
      <c r="U693" s="3" t="s">
        <v>1603</v>
      </c>
      <c r="V693" s="3" t="s">
        <v>456</v>
      </c>
      <c r="W693" s="3" t="s">
        <v>1604</v>
      </c>
      <c r="X693" s="3" t="s">
        <v>53</v>
      </c>
      <c r="Y693" s="3"/>
      <c r="Z693" s="280"/>
    </row>
    <row r="694" spans="3:26" x14ac:dyDescent="0.15">
      <c r="C694" s="286"/>
      <c r="D694" s="283">
        <v>691</v>
      </c>
      <c r="E694" s="3">
        <v>677</v>
      </c>
      <c r="F694" s="3">
        <v>7</v>
      </c>
      <c r="G694" s="3">
        <v>23</v>
      </c>
      <c r="H694" s="3" t="s">
        <v>1669</v>
      </c>
      <c r="I694" s="3" t="s">
        <v>138</v>
      </c>
      <c r="J694" s="3" t="s">
        <v>274</v>
      </c>
      <c r="K694" s="15" t="s">
        <v>376</v>
      </c>
      <c r="L694" s="3" t="s">
        <v>1523</v>
      </c>
      <c r="M694" s="3"/>
      <c r="N694" s="3" t="s">
        <v>31</v>
      </c>
      <c r="O694" s="3" t="s">
        <v>1558</v>
      </c>
      <c r="P694" s="3" t="s">
        <v>13</v>
      </c>
      <c r="Q694" s="3"/>
      <c r="R694" s="3"/>
      <c r="S694" s="3" t="s">
        <v>43</v>
      </c>
      <c r="T694" s="3"/>
      <c r="U694" s="3"/>
      <c r="V694" s="3" t="s">
        <v>50</v>
      </c>
      <c r="W694" s="3" t="s">
        <v>1699</v>
      </c>
      <c r="X694" s="3" t="s">
        <v>53</v>
      </c>
      <c r="Y694" s="3"/>
      <c r="Z694" s="280"/>
    </row>
    <row r="695" spans="3:26" x14ac:dyDescent="0.15">
      <c r="C695" s="286"/>
      <c r="D695" s="283">
        <v>692</v>
      </c>
      <c r="E695" s="3">
        <v>710</v>
      </c>
      <c r="F695" s="3">
        <v>7</v>
      </c>
      <c r="G695" s="3">
        <v>23</v>
      </c>
      <c r="H695" s="3" t="s">
        <v>1849</v>
      </c>
      <c r="I695" s="3" t="s">
        <v>137</v>
      </c>
      <c r="J695" s="3" t="s">
        <v>368</v>
      </c>
      <c r="K695" s="15"/>
      <c r="L695" s="3" t="s">
        <v>1605</v>
      </c>
      <c r="M695" s="3"/>
      <c r="N695" s="3" t="s">
        <v>31</v>
      </c>
      <c r="O695" s="3"/>
      <c r="P695" s="3" t="s">
        <v>13</v>
      </c>
      <c r="Q695" s="3"/>
      <c r="R695" s="3"/>
      <c r="S695" s="3" t="s">
        <v>43</v>
      </c>
      <c r="T695" s="3"/>
      <c r="U695" s="3"/>
      <c r="V695" s="3" t="s">
        <v>16</v>
      </c>
      <c r="W695" s="3" t="s">
        <v>1312</v>
      </c>
      <c r="X695" s="3" t="s">
        <v>53</v>
      </c>
      <c r="Y695" s="3"/>
      <c r="Z695" s="280"/>
    </row>
    <row r="696" spans="3:26" x14ac:dyDescent="0.15">
      <c r="C696" s="286"/>
      <c r="D696" s="283">
        <v>693</v>
      </c>
      <c r="E696" s="3">
        <v>680</v>
      </c>
      <c r="F696" s="3">
        <v>7</v>
      </c>
      <c r="G696" s="3">
        <v>23</v>
      </c>
      <c r="H696" s="3" t="s">
        <v>257</v>
      </c>
      <c r="I696" s="3" t="s">
        <v>140</v>
      </c>
      <c r="J696" s="3" t="s">
        <v>260</v>
      </c>
      <c r="K696" s="15" t="s">
        <v>469</v>
      </c>
      <c r="L696" s="3" t="s">
        <v>1527</v>
      </c>
      <c r="M696" s="3"/>
      <c r="N696" s="3" t="s">
        <v>16</v>
      </c>
      <c r="O696" s="3" t="s">
        <v>1423</v>
      </c>
      <c r="P696" s="3" t="s">
        <v>143</v>
      </c>
      <c r="Q696" s="3"/>
      <c r="R696" s="3"/>
      <c r="S696" s="3"/>
      <c r="T696" s="3" t="s">
        <v>49</v>
      </c>
      <c r="U696" s="3"/>
      <c r="V696" s="3" t="s">
        <v>50</v>
      </c>
      <c r="W696" s="3"/>
      <c r="X696" s="3" t="s">
        <v>158</v>
      </c>
      <c r="Y696" s="3"/>
      <c r="Z696" s="280"/>
    </row>
    <row r="697" spans="3:26" x14ac:dyDescent="0.15">
      <c r="C697" s="286"/>
      <c r="D697" s="283">
        <v>694</v>
      </c>
      <c r="E697" s="3">
        <v>693</v>
      </c>
      <c r="F697" s="3">
        <v>7</v>
      </c>
      <c r="G697" s="3">
        <v>23</v>
      </c>
      <c r="H697" s="3" t="s">
        <v>257</v>
      </c>
      <c r="I697" s="3" t="s">
        <v>136</v>
      </c>
      <c r="J697" s="3" t="s">
        <v>153</v>
      </c>
      <c r="K697" s="15"/>
      <c r="L697" s="3" t="s">
        <v>1561</v>
      </c>
      <c r="M697" s="3"/>
      <c r="N697" s="3" t="s">
        <v>28</v>
      </c>
      <c r="O697" s="3" t="s">
        <v>1846</v>
      </c>
      <c r="P697" s="3" t="s">
        <v>143</v>
      </c>
      <c r="Q697" s="3"/>
      <c r="R697" s="3"/>
      <c r="S697" s="3"/>
      <c r="T697" s="3" t="s">
        <v>49</v>
      </c>
      <c r="U697" s="3" t="s">
        <v>1562</v>
      </c>
      <c r="V697" s="3" t="s">
        <v>16</v>
      </c>
      <c r="W697" s="3" t="s">
        <v>1563</v>
      </c>
      <c r="X697" s="3" t="s">
        <v>53</v>
      </c>
      <c r="Y697" s="3"/>
      <c r="Z697" s="280"/>
    </row>
    <row r="698" spans="3:26" x14ac:dyDescent="0.15">
      <c r="C698" s="286"/>
      <c r="D698" s="283">
        <v>695</v>
      </c>
      <c r="E698" s="3">
        <v>685</v>
      </c>
      <c r="F698" s="3">
        <v>7</v>
      </c>
      <c r="G698" s="3">
        <v>24</v>
      </c>
      <c r="H698" s="3" t="s">
        <v>1640</v>
      </c>
      <c r="I698" s="3" t="s">
        <v>140</v>
      </c>
      <c r="J698" s="3" t="s">
        <v>260</v>
      </c>
      <c r="K698" s="15" t="s">
        <v>356</v>
      </c>
      <c r="L698" s="3" t="s">
        <v>801</v>
      </c>
      <c r="M698" s="3"/>
      <c r="N698" s="3" t="s">
        <v>28</v>
      </c>
      <c r="O698" s="3" t="s">
        <v>1845</v>
      </c>
      <c r="P698" s="3" t="s">
        <v>13</v>
      </c>
      <c r="Q698" s="3"/>
      <c r="R698" s="3"/>
      <c r="S698" s="3" t="s">
        <v>44</v>
      </c>
      <c r="T698" s="3" t="s">
        <v>49</v>
      </c>
      <c r="U698" s="3" t="s">
        <v>1539</v>
      </c>
      <c r="V698" s="3" t="s">
        <v>50</v>
      </c>
      <c r="W698" s="3" t="s">
        <v>310</v>
      </c>
      <c r="X698" s="3" t="s">
        <v>157</v>
      </c>
      <c r="Y698" s="3" t="s">
        <v>1001</v>
      </c>
      <c r="Z698" s="280"/>
    </row>
    <row r="699" spans="3:26" x14ac:dyDescent="0.15">
      <c r="C699" s="286"/>
      <c r="D699" s="283">
        <v>696</v>
      </c>
      <c r="E699" s="3">
        <v>694</v>
      </c>
      <c r="F699" s="3">
        <v>7</v>
      </c>
      <c r="G699" s="3">
        <v>24</v>
      </c>
      <c r="H699" s="3" t="s">
        <v>1742</v>
      </c>
      <c r="I699" s="3" t="s">
        <v>136</v>
      </c>
      <c r="J699" s="3" t="s">
        <v>150</v>
      </c>
      <c r="K699" s="15"/>
      <c r="L699" s="3" t="s">
        <v>1564</v>
      </c>
      <c r="M699" s="3"/>
      <c r="N699" s="3" t="s">
        <v>31</v>
      </c>
      <c r="O699" s="3" t="s">
        <v>266</v>
      </c>
      <c r="P699" s="3" t="s">
        <v>13</v>
      </c>
      <c r="Q699" s="3"/>
      <c r="R699" s="3"/>
      <c r="S699" s="3" t="s">
        <v>43</v>
      </c>
      <c r="T699" s="3"/>
      <c r="U699" s="3" t="s">
        <v>308</v>
      </c>
      <c r="V699" s="3" t="s">
        <v>50</v>
      </c>
      <c r="W699" s="3" t="s">
        <v>1312</v>
      </c>
      <c r="X699" s="3" t="s">
        <v>53</v>
      </c>
      <c r="Y699" s="3"/>
      <c r="Z699" s="280"/>
    </row>
    <row r="700" spans="3:26" x14ac:dyDescent="0.15">
      <c r="C700" s="286"/>
      <c r="D700" s="283">
        <v>697</v>
      </c>
      <c r="E700" s="3">
        <v>678</v>
      </c>
      <c r="F700" s="3">
        <v>7</v>
      </c>
      <c r="G700" s="3">
        <v>24</v>
      </c>
      <c r="H700" s="3" t="s">
        <v>1641</v>
      </c>
      <c r="I700" s="3" t="s">
        <v>138</v>
      </c>
      <c r="J700" s="3" t="s">
        <v>274</v>
      </c>
      <c r="K700" s="15" t="s">
        <v>376</v>
      </c>
      <c r="L700" s="3" t="s">
        <v>1524</v>
      </c>
      <c r="M700" s="3"/>
      <c r="N700" s="3" t="s">
        <v>31</v>
      </c>
      <c r="O700" s="3" t="s">
        <v>392</v>
      </c>
      <c r="P700" s="3" t="s">
        <v>143</v>
      </c>
      <c r="Q700" s="3"/>
      <c r="R700" s="3" t="s">
        <v>596</v>
      </c>
      <c r="S700" s="3" t="s">
        <v>43</v>
      </c>
      <c r="T700" s="3"/>
      <c r="U700" s="3" t="s">
        <v>514</v>
      </c>
      <c r="V700" s="3" t="s">
        <v>50</v>
      </c>
      <c r="W700" s="3" t="s">
        <v>1699</v>
      </c>
      <c r="X700" s="3" t="s">
        <v>53</v>
      </c>
      <c r="Y700" s="3"/>
      <c r="Z700" s="280"/>
    </row>
    <row r="701" spans="3:26" x14ac:dyDescent="0.15">
      <c r="C701" s="286"/>
      <c r="D701" s="283">
        <v>698</v>
      </c>
      <c r="E701" s="3">
        <v>725</v>
      </c>
      <c r="F701" s="3">
        <v>7</v>
      </c>
      <c r="G701" s="3">
        <v>24</v>
      </c>
      <c r="H701" s="3" t="s">
        <v>1634</v>
      </c>
      <c r="I701" s="3" t="s">
        <v>138</v>
      </c>
      <c r="J701" s="3" t="s">
        <v>149</v>
      </c>
      <c r="K701" s="15"/>
      <c r="L701" s="3" t="s">
        <v>1851</v>
      </c>
      <c r="M701" s="3"/>
      <c r="N701" s="3" t="s">
        <v>23</v>
      </c>
      <c r="O701" s="3"/>
      <c r="P701" s="3" t="s">
        <v>13</v>
      </c>
      <c r="Q701" s="3"/>
      <c r="R701" s="3"/>
      <c r="S701" s="3" t="s">
        <v>45</v>
      </c>
      <c r="T701" s="3" t="s">
        <v>251</v>
      </c>
      <c r="U701" s="3"/>
      <c r="V701" s="3" t="s">
        <v>50</v>
      </c>
      <c r="W701" s="3"/>
      <c r="X701" s="3" t="s">
        <v>53</v>
      </c>
      <c r="Y701" s="3"/>
      <c r="Z701" s="280"/>
    </row>
    <row r="702" spans="3:26" x14ac:dyDescent="0.15">
      <c r="C702" s="286"/>
      <c r="D702" s="283">
        <v>699</v>
      </c>
      <c r="E702" s="3">
        <v>686</v>
      </c>
      <c r="F702" s="3">
        <v>7</v>
      </c>
      <c r="G702" s="3">
        <v>24</v>
      </c>
      <c r="H702" s="3" t="s">
        <v>1740</v>
      </c>
      <c r="I702" s="3" t="s">
        <v>140</v>
      </c>
      <c r="J702" s="3" t="s">
        <v>260</v>
      </c>
      <c r="K702" s="15" t="s">
        <v>469</v>
      </c>
      <c r="L702" s="3" t="s">
        <v>1540</v>
      </c>
      <c r="M702" s="3"/>
      <c r="N702" s="3" t="s">
        <v>144</v>
      </c>
      <c r="O702" s="3" t="s">
        <v>1541</v>
      </c>
      <c r="P702" s="3" t="s">
        <v>13</v>
      </c>
      <c r="Q702" s="3"/>
      <c r="R702" s="3"/>
      <c r="S702" s="3" t="s">
        <v>43</v>
      </c>
      <c r="T702" s="3"/>
      <c r="U702" s="3" t="s">
        <v>308</v>
      </c>
      <c r="V702" s="3" t="s">
        <v>50</v>
      </c>
      <c r="W702" s="3"/>
      <c r="X702" s="3" t="s">
        <v>53</v>
      </c>
      <c r="Y702" s="3"/>
      <c r="Z702" s="280"/>
    </row>
    <row r="703" spans="3:26" x14ac:dyDescent="0.15">
      <c r="C703" s="286"/>
      <c r="D703" s="283">
        <v>700</v>
      </c>
      <c r="E703" s="3">
        <v>684</v>
      </c>
      <c r="F703" s="3">
        <v>7</v>
      </c>
      <c r="G703" s="3">
        <v>24</v>
      </c>
      <c r="H703" s="3" t="s">
        <v>1679</v>
      </c>
      <c r="I703" s="3" t="s">
        <v>140</v>
      </c>
      <c r="J703" s="3" t="s">
        <v>260</v>
      </c>
      <c r="K703" s="15" t="s">
        <v>837</v>
      </c>
      <c r="L703" s="3" t="s">
        <v>1536</v>
      </c>
      <c r="M703" s="3"/>
      <c r="N703" s="3" t="s">
        <v>31</v>
      </c>
      <c r="O703" s="3" t="s">
        <v>1537</v>
      </c>
      <c r="P703" s="3" t="s">
        <v>143</v>
      </c>
      <c r="Q703" s="3"/>
      <c r="R703" s="3" t="s">
        <v>596</v>
      </c>
      <c r="S703" s="3" t="s">
        <v>43</v>
      </c>
      <c r="T703" s="3"/>
      <c r="U703" s="3" t="s">
        <v>308</v>
      </c>
      <c r="V703" s="3" t="s">
        <v>16</v>
      </c>
      <c r="W703" s="3" t="s">
        <v>1538</v>
      </c>
      <c r="X703" s="3" t="s">
        <v>53</v>
      </c>
      <c r="Y703" s="3"/>
      <c r="Z703" s="280"/>
    </row>
    <row r="704" spans="3:26" x14ac:dyDescent="0.15">
      <c r="C704" s="286"/>
      <c r="D704" s="283">
        <v>701</v>
      </c>
      <c r="E704" s="3">
        <v>687</v>
      </c>
      <c r="F704" s="3">
        <v>7</v>
      </c>
      <c r="G704" s="3">
        <v>24</v>
      </c>
      <c r="H704" s="3" t="s">
        <v>1679</v>
      </c>
      <c r="I704" s="3" t="s">
        <v>140</v>
      </c>
      <c r="J704" s="3" t="s">
        <v>260</v>
      </c>
      <c r="K704" s="15" t="s">
        <v>378</v>
      </c>
      <c r="L704" s="3" t="s">
        <v>1542</v>
      </c>
      <c r="M704" s="3"/>
      <c r="N704" s="3" t="s">
        <v>29</v>
      </c>
      <c r="O704" s="3"/>
      <c r="P704" s="3" t="s">
        <v>143</v>
      </c>
      <c r="Q704" s="3"/>
      <c r="R704" s="3"/>
      <c r="S704" s="3"/>
      <c r="T704" s="3" t="s">
        <v>47</v>
      </c>
      <c r="U704" s="3" t="s">
        <v>1543</v>
      </c>
      <c r="V704" s="3" t="s">
        <v>50</v>
      </c>
      <c r="W704" s="3"/>
      <c r="X704" s="3" t="s">
        <v>53</v>
      </c>
      <c r="Y704" s="3"/>
      <c r="Z704" s="280"/>
    </row>
    <row r="705" spans="3:26" x14ac:dyDescent="0.15">
      <c r="C705" s="286"/>
      <c r="D705" s="283">
        <v>702</v>
      </c>
      <c r="E705" s="3">
        <v>711</v>
      </c>
      <c r="F705" s="3">
        <v>7</v>
      </c>
      <c r="G705" s="3">
        <v>24</v>
      </c>
      <c r="H705" s="3" t="s">
        <v>1677</v>
      </c>
      <c r="I705" s="3" t="s">
        <v>137</v>
      </c>
      <c r="J705" s="3" t="s">
        <v>655</v>
      </c>
      <c r="K705" s="15"/>
      <c r="L705" s="3" t="s">
        <v>1095</v>
      </c>
      <c r="M705" s="3"/>
      <c r="N705" s="3" t="s">
        <v>16</v>
      </c>
      <c r="O705" s="3" t="s">
        <v>1606</v>
      </c>
      <c r="P705" s="3"/>
      <c r="Q705" s="3" t="s">
        <v>40</v>
      </c>
      <c r="R705" s="3"/>
      <c r="S705" s="3" t="s">
        <v>43</v>
      </c>
      <c r="T705" s="3"/>
      <c r="U705" s="3"/>
      <c r="V705" s="3" t="s">
        <v>456</v>
      </c>
      <c r="W705" s="3" t="s">
        <v>625</v>
      </c>
      <c r="X705" s="3" t="s">
        <v>53</v>
      </c>
      <c r="Y705" s="3" t="s">
        <v>1097</v>
      </c>
      <c r="Z705" s="280"/>
    </row>
    <row r="706" spans="3:26" x14ac:dyDescent="0.15">
      <c r="C706" s="286"/>
      <c r="D706" s="283">
        <v>703</v>
      </c>
      <c r="E706" s="3">
        <v>683</v>
      </c>
      <c r="F706" s="3">
        <v>7</v>
      </c>
      <c r="G706" s="3">
        <v>24</v>
      </c>
      <c r="H706" s="3" t="s">
        <v>255</v>
      </c>
      <c r="I706" s="3" t="s">
        <v>138</v>
      </c>
      <c r="J706" s="3" t="s">
        <v>274</v>
      </c>
      <c r="K706" s="15" t="s">
        <v>376</v>
      </c>
      <c r="L706" s="3" t="s">
        <v>1533</v>
      </c>
      <c r="M706" s="3"/>
      <c r="N706" s="3" t="s">
        <v>28</v>
      </c>
      <c r="O706" s="3" t="s">
        <v>1844</v>
      </c>
      <c r="P706" s="3" t="s">
        <v>143</v>
      </c>
      <c r="Q706" s="3"/>
      <c r="R706" s="3"/>
      <c r="S706" s="3"/>
      <c r="T706" s="3" t="s">
        <v>49</v>
      </c>
      <c r="U706" s="3" t="s">
        <v>1534</v>
      </c>
      <c r="V706" s="3" t="s">
        <v>52</v>
      </c>
      <c r="W706" s="3" t="s">
        <v>1535</v>
      </c>
      <c r="X706" s="3" t="s">
        <v>53</v>
      </c>
      <c r="Y706" s="3"/>
      <c r="Z706" s="280"/>
    </row>
    <row r="707" spans="3:26" x14ac:dyDescent="0.15">
      <c r="C707" s="286"/>
      <c r="D707" s="283">
        <v>704</v>
      </c>
      <c r="E707" s="3">
        <v>703</v>
      </c>
      <c r="F707" s="3">
        <v>7</v>
      </c>
      <c r="G707" s="3">
        <v>24</v>
      </c>
      <c r="H707" s="3" t="s">
        <v>143</v>
      </c>
      <c r="I707" s="3" t="s">
        <v>136</v>
      </c>
      <c r="J707" s="3" t="s">
        <v>153</v>
      </c>
      <c r="K707" s="15"/>
      <c r="L707" s="3" t="s">
        <v>1591</v>
      </c>
      <c r="M707" s="3"/>
      <c r="N707" s="3" t="s">
        <v>28</v>
      </c>
      <c r="O707" s="3"/>
      <c r="P707" s="3" t="s">
        <v>143</v>
      </c>
      <c r="Q707" s="3"/>
      <c r="R707" s="3"/>
      <c r="S707" s="3"/>
      <c r="T707" s="3" t="s">
        <v>47</v>
      </c>
      <c r="U707" s="3"/>
      <c r="V707" s="3" t="s">
        <v>16</v>
      </c>
      <c r="W707" s="3" t="s">
        <v>1592</v>
      </c>
      <c r="X707" s="3" t="s">
        <v>53</v>
      </c>
      <c r="Y707" s="3"/>
      <c r="Z707" s="280"/>
    </row>
    <row r="708" spans="3:26" x14ac:dyDescent="0.15">
      <c r="C708" s="286"/>
      <c r="D708" s="283">
        <v>705</v>
      </c>
      <c r="E708" s="3">
        <v>688</v>
      </c>
      <c r="F708" s="3">
        <v>7</v>
      </c>
      <c r="G708" s="3">
        <v>25</v>
      </c>
      <c r="H708" s="3" t="s">
        <v>1686</v>
      </c>
      <c r="I708" s="3" t="s">
        <v>140</v>
      </c>
      <c r="J708" s="3" t="s">
        <v>260</v>
      </c>
      <c r="K708" s="15" t="s">
        <v>356</v>
      </c>
      <c r="L708" s="3" t="s">
        <v>1544</v>
      </c>
      <c r="M708" s="3"/>
      <c r="N708" s="3" t="s">
        <v>16</v>
      </c>
      <c r="O708" s="3" t="s">
        <v>1545</v>
      </c>
      <c r="P708" s="3" t="s">
        <v>143</v>
      </c>
      <c r="Q708" s="3"/>
      <c r="R708" s="3"/>
      <c r="S708" s="3" t="s">
        <v>43</v>
      </c>
      <c r="T708" s="3" t="s">
        <v>49</v>
      </c>
      <c r="U708" s="3" t="s">
        <v>308</v>
      </c>
      <c r="V708" s="3" t="s">
        <v>16</v>
      </c>
      <c r="W708" s="3" t="s">
        <v>1546</v>
      </c>
      <c r="X708" s="3" t="s">
        <v>157</v>
      </c>
      <c r="Y708" s="3" t="s">
        <v>1547</v>
      </c>
      <c r="Z708" s="280"/>
    </row>
    <row r="709" spans="3:26" x14ac:dyDescent="0.15">
      <c r="C709" s="286"/>
      <c r="D709" s="283">
        <v>706</v>
      </c>
      <c r="E709" s="3">
        <v>726</v>
      </c>
      <c r="F709" s="3">
        <v>7</v>
      </c>
      <c r="G709" s="3">
        <v>25</v>
      </c>
      <c r="H709" s="3" t="s">
        <v>1689</v>
      </c>
      <c r="I709" s="3" t="s">
        <v>138</v>
      </c>
      <c r="J709" s="3" t="s">
        <v>265</v>
      </c>
      <c r="K709" s="15"/>
      <c r="L709" s="3" t="s">
        <v>357</v>
      </c>
      <c r="M709" s="3"/>
      <c r="N709" s="3" t="s">
        <v>28</v>
      </c>
      <c r="O709" s="3" t="s">
        <v>1852</v>
      </c>
      <c r="P709" s="3" t="s">
        <v>143</v>
      </c>
      <c r="Q709" s="3"/>
      <c r="R709" s="3"/>
      <c r="S709" s="3"/>
      <c r="T709" s="3" t="s">
        <v>49</v>
      </c>
      <c r="U709" s="3" t="s">
        <v>1853</v>
      </c>
      <c r="V709" s="3" t="s">
        <v>52</v>
      </c>
      <c r="W709" s="3" t="s">
        <v>1854</v>
      </c>
      <c r="X709" s="3" t="s">
        <v>158</v>
      </c>
      <c r="Y709" s="3"/>
      <c r="Z709" s="280"/>
    </row>
    <row r="710" spans="3:26" x14ac:dyDescent="0.15">
      <c r="C710" s="286"/>
      <c r="D710" s="283">
        <v>707</v>
      </c>
      <c r="E710" s="3">
        <v>696</v>
      </c>
      <c r="F710" s="3">
        <v>7</v>
      </c>
      <c r="G710" s="3">
        <v>25</v>
      </c>
      <c r="H710" s="3" t="s">
        <v>1847</v>
      </c>
      <c r="I710" s="3" t="s">
        <v>136</v>
      </c>
      <c r="J710" s="3" t="s">
        <v>153</v>
      </c>
      <c r="K710" s="15"/>
      <c r="L710" s="3" t="s">
        <v>1567</v>
      </c>
      <c r="M710" s="3"/>
      <c r="N710" s="3" t="s">
        <v>31</v>
      </c>
      <c r="O710" s="3"/>
      <c r="P710" s="3" t="s">
        <v>11</v>
      </c>
      <c r="Q710" s="3"/>
      <c r="R710" s="3"/>
      <c r="S710" s="3" t="s">
        <v>43</v>
      </c>
      <c r="T710" s="3"/>
      <c r="U710" s="3" t="s">
        <v>308</v>
      </c>
      <c r="V710" s="3" t="s">
        <v>16</v>
      </c>
      <c r="W710" s="3" t="s">
        <v>1592</v>
      </c>
      <c r="X710" s="3" t="s">
        <v>53</v>
      </c>
      <c r="Y710" s="3"/>
      <c r="Z710" s="280"/>
    </row>
    <row r="711" spans="3:26" x14ac:dyDescent="0.15">
      <c r="C711" s="286"/>
      <c r="D711" s="283">
        <v>708</v>
      </c>
      <c r="E711" s="3">
        <v>775</v>
      </c>
      <c r="F711" s="3">
        <v>7</v>
      </c>
      <c r="G711" s="3">
        <v>25</v>
      </c>
      <c r="H711" s="3" t="s">
        <v>1674</v>
      </c>
      <c r="I711" s="3" t="s">
        <v>142</v>
      </c>
      <c r="J711" s="3" t="s">
        <v>299</v>
      </c>
      <c r="K711" s="15" t="s">
        <v>1199</v>
      </c>
      <c r="L711" s="3" t="s">
        <v>1960</v>
      </c>
      <c r="M711" s="3"/>
      <c r="N711" s="3" t="s">
        <v>16</v>
      </c>
      <c r="O711" s="3" t="s">
        <v>1961</v>
      </c>
      <c r="P711" s="3" t="s">
        <v>143</v>
      </c>
      <c r="Q711" s="3"/>
      <c r="R711" s="3"/>
      <c r="S711" s="3" t="s">
        <v>43</v>
      </c>
      <c r="T711" s="3"/>
      <c r="U711" s="3"/>
      <c r="V711" s="3" t="s">
        <v>16</v>
      </c>
      <c r="W711" s="3" t="s">
        <v>310</v>
      </c>
      <c r="X711" s="3" t="s">
        <v>53</v>
      </c>
      <c r="Y711" s="3"/>
      <c r="Z711" s="280"/>
    </row>
    <row r="712" spans="3:26" x14ac:dyDescent="0.15">
      <c r="C712" s="286"/>
      <c r="D712" s="283">
        <v>709</v>
      </c>
      <c r="E712" s="3">
        <v>697</v>
      </c>
      <c r="F712" s="3">
        <v>7</v>
      </c>
      <c r="G712" s="3">
        <v>25</v>
      </c>
      <c r="H712" s="3" t="s">
        <v>1646</v>
      </c>
      <c r="I712" s="3" t="s">
        <v>136</v>
      </c>
      <c r="J712" s="3" t="s">
        <v>150</v>
      </c>
      <c r="K712" s="15"/>
      <c r="L712" s="3" t="s">
        <v>1568</v>
      </c>
      <c r="M712" s="3"/>
      <c r="N712" s="3" t="s">
        <v>31</v>
      </c>
      <c r="O712" s="3" t="s">
        <v>266</v>
      </c>
      <c r="P712" s="3" t="s">
        <v>13</v>
      </c>
      <c r="Q712" s="3"/>
      <c r="R712" s="3"/>
      <c r="S712" s="3" t="s">
        <v>43</v>
      </c>
      <c r="T712" s="3"/>
      <c r="U712" s="3"/>
      <c r="V712" s="3" t="s">
        <v>50</v>
      </c>
      <c r="W712" s="3" t="s">
        <v>1312</v>
      </c>
      <c r="X712" s="3" t="s">
        <v>53</v>
      </c>
      <c r="Y712" s="3"/>
      <c r="Z712" s="280"/>
    </row>
    <row r="713" spans="3:26" x14ac:dyDescent="0.15">
      <c r="C713" s="286"/>
      <c r="D713" s="283">
        <v>710</v>
      </c>
      <c r="E713" s="3">
        <v>689</v>
      </c>
      <c r="F713" s="3">
        <v>7</v>
      </c>
      <c r="G713" s="3">
        <v>25</v>
      </c>
      <c r="H713" s="3" t="s">
        <v>1652</v>
      </c>
      <c r="I713" s="3" t="s">
        <v>137</v>
      </c>
      <c r="J713" s="3" t="s">
        <v>152</v>
      </c>
      <c r="K713" s="15"/>
      <c r="L713" s="3" t="s">
        <v>1548</v>
      </c>
      <c r="M713" s="3"/>
      <c r="N713" s="3" t="s">
        <v>31</v>
      </c>
      <c r="O713" s="3" t="s">
        <v>1549</v>
      </c>
      <c r="P713" s="3" t="s">
        <v>143</v>
      </c>
      <c r="Q713" s="3"/>
      <c r="R713" s="3" t="s">
        <v>596</v>
      </c>
      <c r="S713" s="3" t="s">
        <v>43</v>
      </c>
      <c r="T713" s="3"/>
      <c r="U713" s="3"/>
      <c r="V713" s="3" t="s">
        <v>16</v>
      </c>
      <c r="W713" s="3" t="s">
        <v>1699</v>
      </c>
      <c r="X713" s="3" t="s">
        <v>53</v>
      </c>
      <c r="Y713" s="3"/>
      <c r="Z713" s="280"/>
    </row>
    <row r="714" spans="3:26" x14ac:dyDescent="0.15">
      <c r="C714" s="286"/>
      <c r="D714" s="283">
        <v>711</v>
      </c>
      <c r="E714" s="3">
        <v>698</v>
      </c>
      <c r="F714" s="3">
        <v>7</v>
      </c>
      <c r="G714" s="3">
        <v>25</v>
      </c>
      <c r="H714" s="3" t="s">
        <v>1647</v>
      </c>
      <c r="I714" s="3" t="s">
        <v>136</v>
      </c>
      <c r="J714" s="3" t="s">
        <v>1569</v>
      </c>
      <c r="K714" s="15"/>
      <c r="L714" s="3" t="s">
        <v>1588</v>
      </c>
      <c r="M714" s="3"/>
      <c r="N714" s="3" t="s">
        <v>31</v>
      </c>
      <c r="O714" s="3"/>
      <c r="P714" s="3" t="s">
        <v>13</v>
      </c>
      <c r="Q714" s="3"/>
      <c r="R714" s="3"/>
      <c r="S714" s="3" t="s">
        <v>43</v>
      </c>
      <c r="T714" s="3" t="s">
        <v>46</v>
      </c>
      <c r="U714" s="3" t="s">
        <v>514</v>
      </c>
      <c r="V714" s="3" t="s">
        <v>50</v>
      </c>
      <c r="W714" s="3"/>
      <c r="X714" s="3" t="s">
        <v>157</v>
      </c>
      <c r="Y714" s="3" t="s">
        <v>1570</v>
      </c>
      <c r="Z714" s="280"/>
    </row>
    <row r="715" spans="3:26" x14ac:dyDescent="0.15">
      <c r="C715" s="286"/>
      <c r="D715" s="283">
        <v>712</v>
      </c>
      <c r="E715" s="3">
        <v>700</v>
      </c>
      <c r="F715" s="3">
        <v>7</v>
      </c>
      <c r="G715" s="3">
        <v>25</v>
      </c>
      <c r="H715" s="3" t="s">
        <v>1848</v>
      </c>
      <c r="I715" s="3" t="s">
        <v>137</v>
      </c>
      <c r="J715" s="3" t="s">
        <v>152</v>
      </c>
      <c r="K715" s="15"/>
      <c r="L715" s="3" t="s">
        <v>1574</v>
      </c>
      <c r="M715" s="3"/>
      <c r="N715" s="3" t="s">
        <v>31</v>
      </c>
      <c r="O715" s="3"/>
      <c r="P715" s="3" t="s">
        <v>143</v>
      </c>
      <c r="Q715" s="3"/>
      <c r="R715" s="3"/>
      <c r="S715" s="3" t="s">
        <v>43</v>
      </c>
      <c r="T715" s="3"/>
      <c r="U715" s="3"/>
      <c r="V715" s="3" t="s">
        <v>16</v>
      </c>
      <c r="W715" s="3" t="s">
        <v>670</v>
      </c>
      <c r="X715" s="3" t="s">
        <v>53</v>
      </c>
      <c r="Y715" s="3"/>
      <c r="Z715" s="280"/>
    </row>
    <row r="716" spans="3:26" x14ac:dyDescent="0.15">
      <c r="C716" s="286"/>
      <c r="D716" s="283">
        <v>713</v>
      </c>
      <c r="E716" s="3">
        <v>712</v>
      </c>
      <c r="F716" s="3">
        <v>7</v>
      </c>
      <c r="G716" s="3">
        <v>25</v>
      </c>
      <c r="H716" s="3" t="s">
        <v>1679</v>
      </c>
      <c r="I716" s="3" t="s">
        <v>141</v>
      </c>
      <c r="J716" s="3" t="s">
        <v>565</v>
      </c>
      <c r="K716" s="15" t="s">
        <v>1305</v>
      </c>
      <c r="L716" s="3" t="s">
        <v>1607</v>
      </c>
      <c r="M716" s="3"/>
      <c r="N716" s="3" t="s">
        <v>31</v>
      </c>
      <c r="O716" s="3" t="s">
        <v>1627</v>
      </c>
      <c r="P716" s="3" t="s">
        <v>143</v>
      </c>
      <c r="Q716" s="3"/>
      <c r="R716" s="3" t="s">
        <v>596</v>
      </c>
      <c r="S716" s="3" t="s">
        <v>43</v>
      </c>
      <c r="T716" s="3"/>
      <c r="U716" s="3"/>
      <c r="V716" s="3" t="s">
        <v>50</v>
      </c>
      <c r="W716" s="3"/>
      <c r="X716" s="3" t="s">
        <v>53</v>
      </c>
      <c r="Y716" s="3"/>
      <c r="Z716" s="280"/>
    </row>
    <row r="717" spans="3:26" x14ac:dyDescent="0.15">
      <c r="C717" s="286"/>
      <c r="D717" s="283">
        <v>714</v>
      </c>
      <c r="E717" s="3">
        <v>713</v>
      </c>
      <c r="F717" s="3">
        <v>7</v>
      </c>
      <c r="G717" s="3">
        <v>25</v>
      </c>
      <c r="H717" s="3" t="s">
        <v>1677</v>
      </c>
      <c r="I717" s="3" t="s">
        <v>137</v>
      </c>
      <c r="J717" s="3" t="s">
        <v>655</v>
      </c>
      <c r="K717" s="15"/>
      <c r="L717" s="3" t="s">
        <v>1095</v>
      </c>
      <c r="M717" s="3"/>
      <c r="N717" s="3" t="s">
        <v>144</v>
      </c>
      <c r="O717" s="3" t="s">
        <v>1628</v>
      </c>
      <c r="P717" s="3" t="s">
        <v>13</v>
      </c>
      <c r="Q717" s="3" t="s">
        <v>40</v>
      </c>
      <c r="R717" s="3" t="s">
        <v>1608</v>
      </c>
      <c r="S717" s="3" t="s">
        <v>43</v>
      </c>
      <c r="T717" s="3"/>
      <c r="U717" s="3" t="s">
        <v>514</v>
      </c>
      <c r="V717" s="3" t="s">
        <v>50</v>
      </c>
      <c r="W717" s="3"/>
      <c r="X717" s="3" t="s">
        <v>53</v>
      </c>
      <c r="Y717" s="3" t="s">
        <v>1097</v>
      </c>
      <c r="Z717" s="280"/>
    </row>
    <row r="718" spans="3:26" x14ac:dyDescent="0.15">
      <c r="C718" s="286"/>
      <c r="D718" s="283">
        <v>715</v>
      </c>
      <c r="E718" s="3">
        <v>695</v>
      </c>
      <c r="F718" s="3">
        <v>7</v>
      </c>
      <c r="G718" s="3">
        <v>25</v>
      </c>
      <c r="H718" s="3" t="s">
        <v>255</v>
      </c>
      <c r="I718" s="3" t="s">
        <v>136</v>
      </c>
      <c r="J718" s="3" t="s">
        <v>153</v>
      </c>
      <c r="K718" s="15"/>
      <c r="L718" s="3" t="s">
        <v>1565</v>
      </c>
      <c r="M718" s="3"/>
      <c r="N718" s="3" t="s">
        <v>30</v>
      </c>
      <c r="O718" s="3" t="s">
        <v>1566</v>
      </c>
      <c r="P718" s="3" t="s">
        <v>13</v>
      </c>
      <c r="Q718" s="3"/>
      <c r="R718" s="3"/>
      <c r="S718" s="3"/>
      <c r="T718" s="3" t="s">
        <v>251</v>
      </c>
      <c r="U718" s="3" t="s">
        <v>1534</v>
      </c>
      <c r="V718" s="3" t="s">
        <v>52</v>
      </c>
      <c r="W718" s="3" t="s">
        <v>1592</v>
      </c>
      <c r="X718" s="3" t="s">
        <v>158</v>
      </c>
      <c r="Y718" s="3"/>
      <c r="Z718" s="280"/>
    </row>
    <row r="719" spans="3:26" x14ac:dyDescent="0.15">
      <c r="C719" s="286"/>
      <c r="D719" s="283">
        <v>716</v>
      </c>
      <c r="E719" s="3">
        <v>699</v>
      </c>
      <c r="F719" s="3">
        <v>7</v>
      </c>
      <c r="G719" s="3">
        <v>25</v>
      </c>
      <c r="H719" s="3" t="s">
        <v>143</v>
      </c>
      <c r="I719" s="3" t="s">
        <v>136</v>
      </c>
      <c r="J719" s="3" t="s">
        <v>153</v>
      </c>
      <c r="K719" s="15"/>
      <c r="L719" s="3" t="s">
        <v>1571</v>
      </c>
      <c r="M719" s="3"/>
      <c r="N719" s="3" t="s">
        <v>29</v>
      </c>
      <c r="O719" s="3" t="s">
        <v>1572</v>
      </c>
      <c r="P719" s="3" t="s">
        <v>143</v>
      </c>
      <c r="Q719" s="3"/>
      <c r="R719" s="3"/>
      <c r="S719" s="3"/>
      <c r="T719" s="3" t="s">
        <v>49</v>
      </c>
      <c r="U719" s="3" t="s">
        <v>1589</v>
      </c>
      <c r="V719" s="3" t="s">
        <v>52</v>
      </c>
      <c r="W719" s="3" t="s">
        <v>1380</v>
      </c>
      <c r="X719" s="3" t="s">
        <v>158</v>
      </c>
      <c r="Y719" s="3" t="s">
        <v>1573</v>
      </c>
      <c r="Z719" s="280"/>
    </row>
    <row r="720" spans="3:26" x14ac:dyDescent="0.15">
      <c r="C720" s="286"/>
      <c r="D720" s="283">
        <v>717</v>
      </c>
      <c r="E720" s="3">
        <v>717</v>
      </c>
      <c r="F720" s="3">
        <v>7</v>
      </c>
      <c r="G720" s="3">
        <v>26</v>
      </c>
      <c r="H720" s="3" t="s">
        <v>1686</v>
      </c>
      <c r="I720" s="3" t="s">
        <v>140</v>
      </c>
      <c r="J720" s="3" t="s">
        <v>260</v>
      </c>
      <c r="K720" s="15" t="s">
        <v>612</v>
      </c>
      <c r="L720" s="3" t="s">
        <v>1615</v>
      </c>
      <c r="M720" s="3"/>
      <c r="N720" s="3" t="s">
        <v>16</v>
      </c>
      <c r="O720" s="3" t="s">
        <v>1249</v>
      </c>
      <c r="P720" s="3" t="s">
        <v>143</v>
      </c>
      <c r="Q720" s="3"/>
      <c r="R720" s="3"/>
      <c r="S720" s="3"/>
      <c r="T720" s="3" t="s">
        <v>46</v>
      </c>
      <c r="U720" s="3" t="s">
        <v>1629</v>
      </c>
      <c r="V720" s="3" t="s">
        <v>52</v>
      </c>
      <c r="W720" s="3" t="s">
        <v>1616</v>
      </c>
      <c r="X720" s="3" t="s">
        <v>157</v>
      </c>
      <c r="Y720" s="3" t="s">
        <v>1630</v>
      </c>
      <c r="Z720" s="280"/>
    </row>
    <row r="721" spans="3:26" x14ac:dyDescent="0.15">
      <c r="C721" s="286"/>
      <c r="D721" s="283">
        <v>718</v>
      </c>
      <c r="E721" s="3">
        <v>718</v>
      </c>
      <c r="F721" s="3">
        <v>7</v>
      </c>
      <c r="G721" s="3">
        <v>26</v>
      </c>
      <c r="H721" s="3" t="s">
        <v>1689</v>
      </c>
      <c r="I721" s="3" t="s">
        <v>140</v>
      </c>
      <c r="J721" s="3" t="s">
        <v>260</v>
      </c>
      <c r="K721" s="15" t="s">
        <v>469</v>
      </c>
      <c r="L721" s="3" t="s">
        <v>641</v>
      </c>
      <c r="M721" s="3"/>
      <c r="N721" s="3" t="s">
        <v>31</v>
      </c>
      <c r="O721" s="3"/>
      <c r="P721" s="3" t="s">
        <v>13</v>
      </c>
      <c r="Q721" s="3"/>
      <c r="R721" s="3"/>
      <c r="S721" s="3" t="s">
        <v>43</v>
      </c>
      <c r="T721" s="3"/>
      <c r="U721" s="3" t="s">
        <v>308</v>
      </c>
      <c r="V721" s="3" t="s">
        <v>50</v>
      </c>
      <c r="W721" s="3" t="s">
        <v>1001</v>
      </c>
      <c r="X721" s="3" t="s">
        <v>53</v>
      </c>
      <c r="Y721" s="3"/>
      <c r="Z721" s="280"/>
    </row>
    <row r="722" spans="3:26" x14ac:dyDescent="0.15">
      <c r="C722" s="286"/>
      <c r="D722" s="283">
        <v>719</v>
      </c>
      <c r="E722" s="3">
        <v>727</v>
      </c>
      <c r="F722" s="3">
        <v>7</v>
      </c>
      <c r="G722" s="3">
        <v>26</v>
      </c>
      <c r="H722" s="3" t="s">
        <v>1689</v>
      </c>
      <c r="I722" s="3" t="s">
        <v>138</v>
      </c>
      <c r="J722" s="3" t="s">
        <v>265</v>
      </c>
      <c r="K722" s="15"/>
      <c r="L722" s="3" t="s">
        <v>1855</v>
      </c>
      <c r="M722" s="3"/>
      <c r="N722" s="3" t="s">
        <v>28</v>
      </c>
      <c r="O722" s="3"/>
      <c r="P722" s="3" t="s">
        <v>143</v>
      </c>
      <c r="Q722" s="3"/>
      <c r="R722" s="3"/>
      <c r="S722" s="3"/>
      <c r="T722" s="3" t="s">
        <v>49</v>
      </c>
      <c r="U722" s="3" t="s">
        <v>1671</v>
      </c>
      <c r="V722" s="3" t="s">
        <v>52</v>
      </c>
      <c r="W722" s="3" t="s">
        <v>1175</v>
      </c>
      <c r="X722" s="3" t="s">
        <v>158</v>
      </c>
      <c r="Y722" s="3"/>
      <c r="Z722" s="280"/>
    </row>
    <row r="723" spans="3:26" x14ac:dyDescent="0.15">
      <c r="C723" s="286"/>
      <c r="D723" s="283">
        <v>720</v>
      </c>
      <c r="E723" s="3">
        <v>714</v>
      </c>
      <c r="F723" s="3">
        <v>7</v>
      </c>
      <c r="G723" s="3">
        <v>26</v>
      </c>
      <c r="H723" s="3" t="s">
        <v>1665</v>
      </c>
      <c r="I723" s="3" t="s">
        <v>137</v>
      </c>
      <c r="J723" s="3" t="s">
        <v>368</v>
      </c>
      <c r="K723" s="15"/>
      <c r="L723" s="3" t="s">
        <v>1609</v>
      </c>
      <c r="M723" s="3"/>
      <c r="N723" s="3" t="s">
        <v>31</v>
      </c>
      <c r="O723" s="3" t="s">
        <v>1610</v>
      </c>
      <c r="P723" s="3" t="s">
        <v>143</v>
      </c>
      <c r="Q723" s="3"/>
      <c r="R723" s="3"/>
      <c r="S723" s="3" t="s">
        <v>43</v>
      </c>
      <c r="T723" s="3"/>
      <c r="U723" s="3"/>
      <c r="V723" s="3" t="s">
        <v>16</v>
      </c>
      <c r="W723" s="3" t="s">
        <v>1438</v>
      </c>
      <c r="X723" s="3" t="s">
        <v>53</v>
      </c>
      <c r="Y723" s="3"/>
      <c r="Z723" s="280"/>
    </row>
    <row r="724" spans="3:26" x14ac:dyDescent="0.15">
      <c r="C724" s="286"/>
      <c r="D724" s="283">
        <v>721</v>
      </c>
      <c r="E724" s="3">
        <v>728</v>
      </c>
      <c r="F724" s="3">
        <v>7</v>
      </c>
      <c r="G724" s="3">
        <v>26</v>
      </c>
      <c r="H724" s="3" t="s">
        <v>1646</v>
      </c>
      <c r="I724" s="3" t="s">
        <v>138</v>
      </c>
      <c r="J724" s="3" t="s">
        <v>265</v>
      </c>
      <c r="K724" s="15"/>
      <c r="L724" s="3" t="s">
        <v>1856</v>
      </c>
      <c r="M724" s="3"/>
      <c r="N724" s="3" t="s">
        <v>16</v>
      </c>
      <c r="O724" s="3" t="s">
        <v>1857</v>
      </c>
      <c r="P724" s="3" t="s">
        <v>13</v>
      </c>
      <c r="Q724" s="3"/>
      <c r="R724" s="3"/>
      <c r="S724" s="3" t="s">
        <v>44</v>
      </c>
      <c r="T724" s="3"/>
      <c r="U724" s="3" t="s">
        <v>1858</v>
      </c>
      <c r="V724" s="3" t="s">
        <v>52</v>
      </c>
      <c r="W724" s="3" t="s">
        <v>1859</v>
      </c>
      <c r="X724" s="3" t="s">
        <v>158</v>
      </c>
      <c r="Y724" s="3"/>
      <c r="Z724" s="280"/>
    </row>
    <row r="725" spans="3:26" x14ac:dyDescent="0.15">
      <c r="C725" s="286"/>
      <c r="D725" s="283">
        <v>722</v>
      </c>
      <c r="E725" s="3">
        <v>719</v>
      </c>
      <c r="F725" s="3">
        <v>7</v>
      </c>
      <c r="G725" s="3">
        <v>26</v>
      </c>
      <c r="H725" s="3" t="s">
        <v>1695</v>
      </c>
      <c r="I725" s="3" t="s">
        <v>140</v>
      </c>
      <c r="J725" s="3" t="s">
        <v>260</v>
      </c>
      <c r="K725" s="15" t="s">
        <v>378</v>
      </c>
      <c r="L725" s="3" t="s">
        <v>1617</v>
      </c>
      <c r="M725" s="3"/>
      <c r="N725" s="3" t="s">
        <v>28</v>
      </c>
      <c r="O725" s="3"/>
      <c r="P725" s="3" t="s">
        <v>143</v>
      </c>
      <c r="Q725" s="3"/>
      <c r="R725" s="3"/>
      <c r="S725" s="3"/>
      <c r="T725" s="3" t="s">
        <v>46</v>
      </c>
      <c r="U725" s="3" t="s">
        <v>1240</v>
      </c>
      <c r="V725" s="3" t="s">
        <v>310</v>
      </c>
      <c r="W725" s="3"/>
      <c r="X725" s="3" t="s">
        <v>53</v>
      </c>
      <c r="Y725" s="3"/>
      <c r="Z725" s="280"/>
    </row>
    <row r="726" spans="3:26" x14ac:dyDescent="0.15">
      <c r="C726" s="286"/>
      <c r="D726" s="283">
        <v>723</v>
      </c>
      <c r="E726" s="3">
        <v>715</v>
      </c>
      <c r="F726" s="3">
        <v>7</v>
      </c>
      <c r="G726" s="3">
        <v>26</v>
      </c>
      <c r="H726" s="3" t="s">
        <v>1637</v>
      </c>
      <c r="I726" s="3" t="s">
        <v>137</v>
      </c>
      <c r="J726" s="3" t="s">
        <v>368</v>
      </c>
      <c r="K726" s="15"/>
      <c r="L726" s="3" t="s">
        <v>1611</v>
      </c>
      <c r="M726" s="3"/>
      <c r="N726" s="3" t="s">
        <v>16</v>
      </c>
      <c r="O726" s="3" t="s">
        <v>1612</v>
      </c>
      <c r="P726" s="3" t="s">
        <v>143</v>
      </c>
      <c r="Q726" s="3"/>
      <c r="R726" s="3"/>
      <c r="S726" s="3" t="s">
        <v>43</v>
      </c>
      <c r="T726" s="3" t="s">
        <v>251</v>
      </c>
      <c r="U726" s="3"/>
      <c r="V726" s="3" t="s">
        <v>50</v>
      </c>
      <c r="W726" s="3"/>
      <c r="X726" s="3" t="s">
        <v>53</v>
      </c>
      <c r="Y726" s="3" t="s">
        <v>1613</v>
      </c>
      <c r="Z726" s="280"/>
    </row>
    <row r="727" spans="3:26" x14ac:dyDescent="0.15">
      <c r="C727" s="286"/>
      <c r="D727" s="283">
        <v>724</v>
      </c>
      <c r="E727" s="3">
        <v>716</v>
      </c>
      <c r="F727" s="3">
        <v>7</v>
      </c>
      <c r="G727" s="3">
        <v>26</v>
      </c>
      <c r="H727" s="3" t="s">
        <v>1750</v>
      </c>
      <c r="I727" s="3" t="s">
        <v>137</v>
      </c>
      <c r="J727" s="3" t="s">
        <v>152</v>
      </c>
      <c r="K727" s="15"/>
      <c r="L727" s="3" t="s">
        <v>1614</v>
      </c>
      <c r="M727" s="3"/>
      <c r="N727" s="3" t="s">
        <v>31</v>
      </c>
      <c r="O727" s="3" t="s">
        <v>649</v>
      </c>
      <c r="P727" s="3" t="s">
        <v>143</v>
      </c>
      <c r="Q727" s="3"/>
      <c r="R727" s="3"/>
      <c r="S727" s="3" t="s">
        <v>43</v>
      </c>
      <c r="T727" s="3"/>
      <c r="U727" s="3" t="s">
        <v>514</v>
      </c>
      <c r="V727" s="3" t="s">
        <v>16</v>
      </c>
      <c r="W727" s="3" t="s">
        <v>1699</v>
      </c>
      <c r="X727" s="3" t="s">
        <v>53</v>
      </c>
      <c r="Y727" s="3"/>
      <c r="Z727" s="280"/>
    </row>
    <row r="728" spans="3:26" x14ac:dyDescent="0.15">
      <c r="C728" s="286"/>
      <c r="D728" s="283">
        <v>725</v>
      </c>
      <c r="E728" s="3">
        <v>720</v>
      </c>
      <c r="F728" s="3">
        <v>7</v>
      </c>
      <c r="G728" s="3">
        <v>26</v>
      </c>
      <c r="H728" s="3" t="s">
        <v>1836</v>
      </c>
      <c r="I728" s="3" t="s">
        <v>138</v>
      </c>
      <c r="J728" s="3" t="s">
        <v>274</v>
      </c>
      <c r="K728" s="15" t="s">
        <v>380</v>
      </c>
      <c r="L728" s="3" t="s">
        <v>1618</v>
      </c>
      <c r="M728" s="3"/>
      <c r="N728" s="3" t="s">
        <v>16</v>
      </c>
      <c r="O728" s="3" t="s">
        <v>1619</v>
      </c>
      <c r="P728" s="3" t="s">
        <v>13</v>
      </c>
      <c r="Q728" s="3"/>
      <c r="R728" s="3"/>
      <c r="S728" s="3" t="s">
        <v>43</v>
      </c>
      <c r="T728" s="3"/>
      <c r="U728" s="3"/>
      <c r="V728" s="3" t="s">
        <v>16</v>
      </c>
      <c r="W728" s="3" t="s">
        <v>1699</v>
      </c>
      <c r="X728" s="3" t="s">
        <v>53</v>
      </c>
      <c r="Y728" s="3"/>
      <c r="Z728" s="280"/>
    </row>
    <row r="729" spans="3:26" x14ac:dyDescent="0.15">
      <c r="C729" s="286"/>
      <c r="D729" s="283">
        <v>726</v>
      </c>
      <c r="E729" s="3">
        <v>704</v>
      </c>
      <c r="F729" s="3">
        <v>7</v>
      </c>
      <c r="G729" s="3">
        <v>26</v>
      </c>
      <c r="H729" s="3" t="s">
        <v>1641</v>
      </c>
      <c r="I729" s="3" t="s">
        <v>136</v>
      </c>
      <c r="J729" s="3" t="s">
        <v>150</v>
      </c>
      <c r="K729" s="15"/>
      <c r="L729" s="3" t="s">
        <v>1593</v>
      </c>
      <c r="M729" s="3"/>
      <c r="N729" s="3" t="s">
        <v>31</v>
      </c>
      <c r="O729" s="3"/>
      <c r="P729" s="3" t="s">
        <v>13</v>
      </c>
      <c r="Q729" s="3"/>
      <c r="R729" s="3"/>
      <c r="S729" s="3" t="s">
        <v>43</v>
      </c>
      <c r="T729" s="3"/>
      <c r="U729" s="3" t="s">
        <v>308</v>
      </c>
      <c r="V729" s="3" t="s">
        <v>50</v>
      </c>
      <c r="W729" s="3" t="s">
        <v>1312</v>
      </c>
      <c r="X729" s="3" t="s">
        <v>53</v>
      </c>
      <c r="Y729" s="3"/>
      <c r="Z729" s="280"/>
    </row>
    <row r="730" spans="3:26" x14ac:dyDescent="0.15">
      <c r="C730" s="286"/>
      <c r="D730" s="283">
        <v>727</v>
      </c>
      <c r="E730" s="3">
        <v>729</v>
      </c>
      <c r="F730" s="3">
        <v>7</v>
      </c>
      <c r="G730" s="3">
        <v>26</v>
      </c>
      <c r="H730" s="3" t="s">
        <v>1641</v>
      </c>
      <c r="I730" s="3" t="s">
        <v>138</v>
      </c>
      <c r="J730" s="3" t="s">
        <v>274</v>
      </c>
      <c r="K730" s="15" t="s">
        <v>376</v>
      </c>
      <c r="L730" s="3" t="s">
        <v>1860</v>
      </c>
      <c r="M730" s="3"/>
      <c r="N730" s="3" t="s">
        <v>31</v>
      </c>
      <c r="O730" s="3"/>
      <c r="P730" s="3" t="s">
        <v>143</v>
      </c>
      <c r="Q730" s="3"/>
      <c r="R730" s="3" t="s">
        <v>596</v>
      </c>
      <c r="S730" s="3" t="s">
        <v>43</v>
      </c>
      <c r="T730" s="3"/>
      <c r="U730" s="3"/>
      <c r="V730" s="3" t="s">
        <v>50</v>
      </c>
      <c r="W730" s="3" t="s">
        <v>1699</v>
      </c>
      <c r="X730" s="3" t="s">
        <v>53</v>
      </c>
      <c r="Y730" s="3"/>
      <c r="Z730" s="280"/>
    </row>
    <row r="731" spans="3:26" x14ac:dyDescent="0.15">
      <c r="C731" s="286"/>
      <c r="D731" s="283">
        <v>728</v>
      </c>
      <c r="E731" s="3">
        <v>721</v>
      </c>
      <c r="F731" s="3">
        <v>7</v>
      </c>
      <c r="G731" s="3">
        <v>26</v>
      </c>
      <c r="H731" s="3" t="s">
        <v>1738</v>
      </c>
      <c r="I731" s="3" t="s">
        <v>137</v>
      </c>
      <c r="J731" s="3" t="s">
        <v>296</v>
      </c>
      <c r="K731" s="15"/>
      <c r="L731" s="3" t="s">
        <v>1620</v>
      </c>
      <c r="M731" s="3"/>
      <c r="N731" s="3" t="s">
        <v>31</v>
      </c>
      <c r="O731" s="3" t="s">
        <v>1621</v>
      </c>
      <c r="P731" s="3" t="s">
        <v>13</v>
      </c>
      <c r="Q731" s="3"/>
      <c r="R731" s="3"/>
      <c r="S731" s="3" t="s">
        <v>43</v>
      </c>
      <c r="T731" s="3"/>
      <c r="U731" s="3" t="s">
        <v>308</v>
      </c>
      <c r="V731" s="3" t="s">
        <v>16</v>
      </c>
      <c r="W731" s="3" t="s">
        <v>625</v>
      </c>
      <c r="X731" s="3" t="s">
        <v>53</v>
      </c>
      <c r="Y731" s="3"/>
      <c r="Z731" s="280"/>
    </row>
    <row r="732" spans="3:26" x14ac:dyDescent="0.15">
      <c r="C732" s="286"/>
      <c r="D732" s="283">
        <v>729</v>
      </c>
      <c r="E732" s="3">
        <v>722</v>
      </c>
      <c r="F732" s="3">
        <v>7</v>
      </c>
      <c r="G732" s="3">
        <v>26</v>
      </c>
      <c r="H732" s="3" t="s">
        <v>1704</v>
      </c>
      <c r="I732" s="3" t="s">
        <v>136</v>
      </c>
      <c r="J732" s="3" t="s">
        <v>153</v>
      </c>
      <c r="K732" s="15"/>
      <c r="L732" s="3" t="s">
        <v>1622</v>
      </c>
      <c r="M732" s="3"/>
      <c r="N732" s="3" t="s">
        <v>144</v>
      </c>
      <c r="O732" s="3"/>
      <c r="P732" s="3"/>
      <c r="Q732" s="3" t="s">
        <v>37</v>
      </c>
      <c r="R732" s="3" t="s">
        <v>921</v>
      </c>
      <c r="S732" s="3" t="s">
        <v>43</v>
      </c>
      <c r="T732" s="3"/>
      <c r="U732" s="3" t="s">
        <v>1623</v>
      </c>
      <c r="V732" s="3" t="s">
        <v>52</v>
      </c>
      <c r="W732" s="3" t="s">
        <v>1624</v>
      </c>
      <c r="X732" s="3" t="s">
        <v>157</v>
      </c>
      <c r="Y732" s="3"/>
      <c r="Z732" s="280"/>
    </row>
    <row r="733" spans="3:26" x14ac:dyDescent="0.15">
      <c r="C733" s="286"/>
      <c r="D733" s="283">
        <v>730</v>
      </c>
      <c r="E733" s="3">
        <v>730</v>
      </c>
      <c r="F733" s="3">
        <v>7</v>
      </c>
      <c r="G733" s="3">
        <v>26</v>
      </c>
      <c r="H733" s="3" t="s">
        <v>1877</v>
      </c>
      <c r="I733" s="3" t="s">
        <v>138</v>
      </c>
      <c r="J733" s="3" t="s">
        <v>274</v>
      </c>
      <c r="K733" s="15" t="s">
        <v>376</v>
      </c>
      <c r="L733" s="3" t="s">
        <v>1861</v>
      </c>
      <c r="M733" s="3"/>
      <c r="N733" s="3" t="s">
        <v>27</v>
      </c>
      <c r="O733" s="3"/>
      <c r="P733" s="3" t="s">
        <v>13</v>
      </c>
      <c r="Q733" s="3"/>
      <c r="R733" s="3"/>
      <c r="S733" s="3" t="s">
        <v>43</v>
      </c>
      <c r="T733" s="3"/>
      <c r="U733" s="3"/>
      <c r="V733" s="3" t="s">
        <v>50</v>
      </c>
      <c r="W733" s="3" t="s">
        <v>1699</v>
      </c>
      <c r="X733" s="3" t="s">
        <v>53</v>
      </c>
      <c r="Y733" s="3"/>
      <c r="Z733" s="280"/>
    </row>
    <row r="734" spans="3:26" x14ac:dyDescent="0.15">
      <c r="C734" s="286"/>
      <c r="D734" s="283">
        <v>731</v>
      </c>
      <c r="E734" s="3">
        <v>724</v>
      </c>
      <c r="F734" s="3">
        <v>7</v>
      </c>
      <c r="G734" s="3">
        <v>26</v>
      </c>
      <c r="H734" s="3" t="s">
        <v>143</v>
      </c>
      <c r="I734" s="3" t="s">
        <v>137</v>
      </c>
      <c r="J734" s="3" t="s">
        <v>368</v>
      </c>
      <c r="K734" s="15"/>
      <c r="L734" s="3" t="s">
        <v>1850</v>
      </c>
      <c r="M734" s="3"/>
      <c r="N734" s="3" t="s">
        <v>28</v>
      </c>
      <c r="O734" s="3"/>
      <c r="P734" s="3" t="s">
        <v>143</v>
      </c>
      <c r="Q734" s="3"/>
      <c r="R734" s="3"/>
      <c r="S734" s="3"/>
      <c r="T734" s="3" t="s">
        <v>49</v>
      </c>
      <c r="U734" s="3" t="s">
        <v>1539</v>
      </c>
      <c r="V734" s="3" t="s">
        <v>16</v>
      </c>
      <c r="W734" s="3" t="s">
        <v>1312</v>
      </c>
      <c r="X734" s="3" t="s">
        <v>53</v>
      </c>
      <c r="Y734" s="3"/>
      <c r="Z734" s="280"/>
    </row>
    <row r="735" spans="3:26" x14ac:dyDescent="0.15">
      <c r="C735" s="286"/>
      <c r="D735" s="283">
        <v>732</v>
      </c>
      <c r="E735" s="3">
        <v>731</v>
      </c>
      <c r="F735" s="3">
        <v>7</v>
      </c>
      <c r="G735" s="3">
        <v>26</v>
      </c>
      <c r="H735" s="3" t="s">
        <v>143</v>
      </c>
      <c r="I735" s="3" t="s">
        <v>138</v>
      </c>
      <c r="J735" s="3" t="s">
        <v>274</v>
      </c>
      <c r="K735" s="15" t="s">
        <v>376</v>
      </c>
      <c r="L735" s="3" t="s">
        <v>1862</v>
      </c>
      <c r="M735" s="3"/>
      <c r="N735" s="3" t="s">
        <v>28</v>
      </c>
      <c r="O735" s="3" t="s">
        <v>1878</v>
      </c>
      <c r="P735" s="3" t="s">
        <v>143</v>
      </c>
      <c r="Q735" s="3"/>
      <c r="R735" s="3"/>
      <c r="S735" s="3"/>
      <c r="T735" s="3" t="s">
        <v>46</v>
      </c>
      <c r="U735" s="3" t="s">
        <v>1863</v>
      </c>
      <c r="V735" s="3" t="s">
        <v>52</v>
      </c>
      <c r="W735" s="3" t="s">
        <v>1699</v>
      </c>
      <c r="X735" s="3" t="s">
        <v>53</v>
      </c>
      <c r="Y735" s="3"/>
      <c r="Z735" s="280"/>
    </row>
    <row r="736" spans="3:26" x14ac:dyDescent="0.15">
      <c r="C736" s="286"/>
      <c r="D736" s="283">
        <v>733</v>
      </c>
      <c r="E736" s="3">
        <v>732</v>
      </c>
      <c r="F736" s="3">
        <v>7</v>
      </c>
      <c r="G736" s="3">
        <v>27</v>
      </c>
      <c r="H736" s="3" t="s">
        <v>1689</v>
      </c>
      <c r="I736" s="3" t="s">
        <v>138</v>
      </c>
      <c r="J736" s="3" t="s">
        <v>265</v>
      </c>
      <c r="K736" s="15"/>
      <c r="L736" s="3" t="s">
        <v>1864</v>
      </c>
      <c r="M736" s="3"/>
      <c r="N736" s="3" t="s">
        <v>28</v>
      </c>
      <c r="O736" s="3"/>
      <c r="P736" s="3" t="s">
        <v>143</v>
      </c>
      <c r="Q736" s="3"/>
      <c r="R736" s="3"/>
      <c r="S736" s="3"/>
      <c r="T736" s="3" t="s">
        <v>49</v>
      </c>
      <c r="U736" s="3" t="s">
        <v>1865</v>
      </c>
      <c r="V736" s="3" t="s">
        <v>52</v>
      </c>
      <c r="W736" s="3" t="s">
        <v>1866</v>
      </c>
      <c r="X736" s="3" t="s">
        <v>53</v>
      </c>
      <c r="Y736" s="3"/>
      <c r="Z736" s="280"/>
    </row>
    <row r="737" spans="3:26" x14ac:dyDescent="0.15">
      <c r="C737" s="286"/>
      <c r="D737" s="283">
        <v>734</v>
      </c>
      <c r="E737" s="3">
        <v>733</v>
      </c>
      <c r="F737" s="3">
        <v>7</v>
      </c>
      <c r="G737" s="3">
        <v>27</v>
      </c>
      <c r="H737" s="3" t="s">
        <v>1646</v>
      </c>
      <c r="I737" s="3" t="s">
        <v>138</v>
      </c>
      <c r="J737" s="3" t="s">
        <v>274</v>
      </c>
      <c r="K737" s="15" t="s">
        <v>843</v>
      </c>
      <c r="L737" s="3" t="s">
        <v>1867</v>
      </c>
      <c r="M737" s="3"/>
      <c r="N737" s="3" t="s">
        <v>16</v>
      </c>
      <c r="O737" s="3" t="s">
        <v>1868</v>
      </c>
      <c r="P737" s="3" t="s">
        <v>143</v>
      </c>
      <c r="Q737" s="3"/>
      <c r="R737" s="3" t="s">
        <v>1372</v>
      </c>
      <c r="S737" s="3"/>
      <c r="T737" s="3" t="s">
        <v>49</v>
      </c>
      <c r="U737" s="3" t="s">
        <v>1869</v>
      </c>
      <c r="V737" s="3" t="s">
        <v>52</v>
      </c>
      <c r="W737" s="3" t="s">
        <v>1866</v>
      </c>
      <c r="X737" s="3" t="s">
        <v>53</v>
      </c>
      <c r="Y737" s="3"/>
      <c r="Z737" s="280"/>
    </row>
    <row r="738" spans="3:26" x14ac:dyDescent="0.15">
      <c r="C738" s="286"/>
      <c r="D738" s="283">
        <v>735</v>
      </c>
      <c r="E738" s="3">
        <v>749</v>
      </c>
      <c r="F738" s="3">
        <v>7</v>
      </c>
      <c r="G738" s="3">
        <v>27</v>
      </c>
      <c r="H738" s="3" t="s">
        <v>1652</v>
      </c>
      <c r="I738" s="3" t="s">
        <v>137</v>
      </c>
      <c r="J738" s="3" t="s">
        <v>1901</v>
      </c>
      <c r="K738" s="15"/>
      <c r="L738" s="3" t="s">
        <v>1902</v>
      </c>
      <c r="M738" s="3"/>
      <c r="N738" s="3" t="s">
        <v>28</v>
      </c>
      <c r="O738" s="3"/>
      <c r="P738" s="3" t="s">
        <v>13</v>
      </c>
      <c r="Q738" s="3"/>
      <c r="R738" s="3"/>
      <c r="S738" s="3" t="s">
        <v>45</v>
      </c>
      <c r="T738" s="3"/>
      <c r="U738" s="3"/>
      <c r="V738" s="3" t="s">
        <v>50</v>
      </c>
      <c r="W738" s="3" t="s">
        <v>1699</v>
      </c>
      <c r="X738" s="3" t="s">
        <v>53</v>
      </c>
      <c r="Y738" s="3"/>
      <c r="Z738" s="280"/>
    </row>
    <row r="739" spans="3:26" x14ac:dyDescent="0.15">
      <c r="C739" s="286"/>
      <c r="D739" s="283">
        <v>736</v>
      </c>
      <c r="E739" s="3">
        <v>740</v>
      </c>
      <c r="F739" s="3">
        <v>7</v>
      </c>
      <c r="G739" s="3">
        <v>27</v>
      </c>
      <c r="H739" s="3" t="s">
        <v>1696</v>
      </c>
      <c r="I739" s="3" t="s">
        <v>137</v>
      </c>
      <c r="J739" s="3" t="s">
        <v>368</v>
      </c>
      <c r="K739" s="15"/>
      <c r="L739" s="3" t="s">
        <v>1884</v>
      </c>
      <c r="M739" s="3"/>
      <c r="N739" s="3" t="s">
        <v>144</v>
      </c>
      <c r="O739" s="3"/>
      <c r="P739" s="3" t="s">
        <v>13</v>
      </c>
      <c r="Q739" s="3"/>
      <c r="R739" s="3"/>
      <c r="S739" s="3" t="s">
        <v>43</v>
      </c>
      <c r="T739" s="3"/>
      <c r="U739" s="3"/>
      <c r="V739" s="3" t="s">
        <v>52</v>
      </c>
      <c r="W739" s="3"/>
      <c r="X739" s="3" t="s">
        <v>53</v>
      </c>
      <c r="Y739" s="3" t="s">
        <v>1885</v>
      </c>
      <c r="Z739" s="280"/>
    </row>
    <row r="740" spans="3:26" x14ac:dyDescent="0.15">
      <c r="C740" s="286"/>
      <c r="D740" s="283">
        <v>737</v>
      </c>
      <c r="E740" s="3">
        <v>734</v>
      </c>
      <c r="F740" s="3">
        <v>7</v>
      </c>
      <c r="G740" s="3">
        <v>27</v>
      </c>
      <c r="H740" s="3" t="s">
        <v>1642</v>
      </c>
      <c r="I740" s="3" t="s">
        <v>136</v>
      </c>
      <c r="J740" s="3" t="s">
        <v>153</v>
      </c>
      <c r="K740" s="15"/>
      <c r="L740" s="3" t="s">
        <v>1870</v>
      </c>
      <c r="M740" s="3"/>
      <c r="N740" s="3" t="s">
        <v>31</v>
      </c>
      <c r="O740" s="3"/>
      <c r="P740" s="3" t="s">
        <v>13</v>
      </c>
      <c r="Q740" s="3"/>
      <c r="R740" s="3"/>
      <c r="S740" s="3" t="s">
        <v>43</v>
      </c>
      <c r="T740" s="3"/>
      <c r="U740" s="3" t="s">
        <v>514</v>
      </c>
      <c r="V740" s="3" t="s">
        <v>52</v>
      </c>
      <c r="W740" s="3" t="s">
        <v>1871</v>
      </c>
      <c r="X740" s="3" t="s">
        <v>53</v>
      </c>
      <c r="Y740" s="3"/>
      <c r="Z740" s="280"/>
    </row>
    <row r="741" spans="3:26" x14ac:dyDescent="0.15">
      <c r="C741" s="286"/>
      <c r="D741" s="283">
        <v>738</v>
      </c>
      <c r="E741" s="3">
        <v>723</v>
      </c>
      <c r="F741" s="3">
        <v>7</v>
      </c>
      <c r="G741" s="3">
        <v>27</v>
      </c>
      <c r="H741" s="3" t="s">
        <v>255</v>
      </c>
      <c r="I741" s="3" t="s">
        <v>138</v>
      </c>
      <c r="J741" s="3" t="s">
        <v>274</v>
      </c>
      <c r="K741" s="15" t="s">
        <v>275</v>
      </c>
      <c r="L741" s="3" t="s">
        <v>1625</v>
      </c>
      <c r="M741" s="3"/>
      <c r="N741" s="3" t="s">
        <v>27</v>
      </c>
      <c r="O741" s="3"/>
      <c r="P741" s="3" t="s">
        <v>143</v>
      </c>
      <c r="Q741" s="3"/>
      <c r="R741" s="3"/>
      <c r="S741" s="3" t="s">
        <v>43</v>
      </c>
      <c r="T741" s="3"/>
      <c r="U741" s="3"/>
      <c r="V741" s="3" t="s">
        <v>50</v>
      </c>
      <c r="W741" s="3" t="s">
        <v>738</v>
      </c>
      <c r="X741" s="3" t="s">
        <v>53</v>
      </c>
      <c r="Y741" s="3"/>
      <c r="Z741" s="280"/>
    </row>
    <row r="742" spans="3:26" x14ac:dyDescent="0.15">
      <c r="C742" s="286"/>
      <c r="D742" s="283">
        <v>739</v>
      </c>
      <c r="E742" s="3">
        <v>739</v>
      </c>
      <c r="F742" s="3">
        <v>7</v>
      </c>
      <c r="G742" s="3">
        <v>27</v>
      </c>
      <c r="H742" s="3" t="s">
        <v>143</v>
      </c>
      <c r="I742" s="3" t="s">
        <v>138</v>
      </c>
      <c r="J742" s="3" t="s">
        <v>274</v>
      </c>
      <c r="K742" s="15" t="s">
        <v>376</v>
      </c>
      <c r="L742" s="3" t="s">
        <v>1521</v>
      </c>
      <c r="M742" s="3"/>
      <c r="N742" s="3" t="s">
        <v>28</v>
      </c>
      <c r="O742" s="3" t="s">
        <v>1846</v>
      </c>
      <c r="P742" s="3" t="s">
        <v>143</v>
      </c>
      <c r="Q742" s="3"/>
      <c r="R742" s="3"/>
      <c r="S742" s="3"/>
      <c r="T742" s="3" t="s">
        <v>49</v>
      </c>
      <c r="U742" s="3" t="s">
        <v>1882</v>
      </c>
      <c r="V742" s="3" t="s">
        <v>50</v>
      </c>
      <c r="W742" s="3" t="s">
        <v>1883</v>
      </c>
      <c r="X742" s="3" t="s">
        <v>53</v>
      </c>
      <c r="Y742" s="3"/>
      <c r="Z742" s="280"/>
    </row>
    <row r="743" spans="3:26" x14ac:dyDescent="0.15">
      <c r="C743" s="286"/>
      <c r="D743" s="283">
        <v>740</v>
      </c>
      <c r="E743" s="3">
        <v>735</v>
      </c>
      <c r="F743" s="3">
        <v>7</v>
      </c>
      <c r="G743" s="3">
        <v>28</v>
      </c>
      <c r="H743" s="3" t="s">
        <v>1742</v>
      </c>
      <c r="I743" s="3" t="s">
        <v>136</v>
      </c>
      <c r="J743" s="3" t="s">
        <v>153</v>
      </c>
      <c r="K743" s="15"/>
      <c r="L743" s="3" t="s">
        <v>1872</v>
      </c>
      <c r="M743" s="3"/>
      <c r="N743" s="3" t="s">
        <v>16</v>
      </c>
      <c r="O743" s="3" t="s">
        <v>326</v>
      </c>
      <c r="P743" s="3" t="s">
        <v>143</v>
      </c>
      <c r="Q743" s="3"/>
      <c r="R743" s="3"/>
      <c r="S743" s="3"/>
      <c r="T743" s="3" t="s">
        <v>49</v>
      </c>
      <c r="U743" s="3" t="s">
        <v>1873</v>
      </c>
      <c r="V743" s="3" t="s">
        <v>52</v>
      </c>
      <c r="W743" s="3" t="s">
        <v>1592</v>
      </c>
      <c r="X743" s="3" t="s">
        <v>157</v>
      </c>
      <c r="Y743" s="3"/>
      <c r="Z743" s="280"/>
    </row>
    <row r="744" spans="3:26" x14ac:dyDescent="0.15">
      <c r="C744" s="286"/>
      <c r="D744" s="283">
        <v>741</v>
      </c>
      <c r="E744" s="3">
        <v>736</v>
      </c>
      <c r="F744" s="3">
        <v>7</v>
      </c>
      <c r="G744" s="3">
        <v>28</v>
      </c>
      <c r="H744" s="3" t="s">
        <v>1746</v>
      </c>
      <c r="I744" s="3" t="s">
        <v>140</v>
      </c>
      <c r="J744" s="3" t="s">
        <v>260</v>
      </c>
      <c r="K744" s="15" t="s">
        <v>356</v>
      </c>
      <c r="L744" s="3" t="s">
        <v>1874</v>
      </c>
      <c r="M744" s="3"/>
      <c r="N744" s="3" t="s">
        <v>31</v>
      </c>
      <c r="O744" s="3"/>
      <c r="P744" s="3" t="s">
        <v>13</v>
      </c>
      <c r="Q744" s="3"/>
      <c r="R744" s="3"/>
      <c r="S744" s="3" t="s">
        <v>43</v>
      </c>
      <c r="T744" s="3"/>
      <c r="U744" s="3" t="s">
        <v>308</v>
      </c>
      <c r="V744" s="3" t="s">
        <v>456</v>
      </c>
      <c r="W744" s="3"/>
      <c r="X744" s="3" t="s">
        <v>53</v>
      </c>
      <c r="Y744" s="3"/>
      <c r="Z744" s="280"/>
    </row>
    <row r="745" spans="3:26" x14ac:dyDescent="0.15">
      <c r="C745" s="286"/>
      <c r="D745" s="283">
        <v>742</v>
      </c>
      <c r="E745" s="3">
        <v>737</v>
      </c>
      <c r="F745" s="3">
        <v>7</v>
      </c>
      <c r="G745" s="3">
        <v>28</v>
      </c>
      <c r="H745" s="3" t="s">
        <v>1879</v>
      </c>
      <c r="I745" s="3" t="s">
        <v>140</v>
      </c>
      <c r="J745" s="3" t="s">
        <v>260</v>
      </c>
      <c r="K745" s="15" t="s">
        <v>644</v>
      </c>
      <c r="L745" s="3" t="s">
        <v>1046</v>
      </c>
      <c r="M745" s="3"/>
      <c r="N745" s="3" t="s">
        <v>16</v>
      </c>
      <c r="O745" s="3" t="s">
        <v>1875</v>
      </c>
      <c r="P745" s="3" t="s">
        <v>11</v>
      </c>
      <c r="Q745" s="3"/>
      <c r="R745" s="3"/>
      <c r="S745" s="3" t="s">
        <v>43</v>
      </c>
      <c r="T745" s="3"/>
      <c r="U745" s="3" t="s">
        <v>1876</v>
      </c>
      <c r="V745" s="3" t="s">
        <v>50</v>
      </c>
      <c r="W745" s="3"/>
      <c r="X745" s="3" t="s">
        <v>53</v>
      </c>
      <c r="Y745" s="3"/>
      <c r="Z745" s="280"/>
    </row>
    <row r="746" spans="3:26" x14ac:dyDescent="0.15">
      <c r="C746" s="286"/>
      <c r="D746" s="283">
        <v>743</v>
      </c>
      <c r="E746" s="3">
        <v>743</v>
      </c>
      <c r="F746" s="3">
        <v>7</v>
      </c>
      <c r="G746" s="3">
        <v>28</v>
      </c>
      <c r="H746" s="3" t="s">
        <v>1799</v>
      </c>
      <c r="I746" s="3" t="s">
        <v>138</v>
      </c>
      <c r="J746" s="3" t="s">
        <v>274</v>
      </c>
      <c r="K746" s="15" t="s">
        <v>376</v>
      </c>
      <c r="L746" s="3" t="s">
        <v>1890</v>
      </c>
      <c r="M746" s="3"/>
      <c r="N746" s="3" t="s">
        <v>31</v>
      </c>
      <c r="O746" s="3" t="s">
        <v>649</v>
      </c>
      <c r="P746" s="3" t="s">
        <v>13</v>
      </c>
      <c r="Q746" s="3" t="s">
        <v>36</v>
      </c>
      <c r="R746" s="3" t="s">
        <v>402</v>
      </c>
      <c r="S746" s="3" t="s">
        <v>43</v>
      </c>
      <c r="T746" s="3"/>
      <c r="U746" s="3" t="s">
        <v>514</v>
      </c>
      <c r="V746" s="3" t="s">
        <v>50</v>
      </c>
      <c r="W746" s="3" t="s">
        <v>1699</v>
      </c>
      <c r="X746" s="3" t="s">
        <v>53</v>
      </c>
      <c r="Y746" s="3"/>
      <c r="Z746" s="280"/>
    </row>
    <row r="747" spans="3:26" x14ac:dyDescent="0.15">
      <c r="C747" s="286"/>
      <c r="D747" s="283">
        <v>744</v>
      </c>
      <c r="E747" s="3">
        <v>776</v>
      </c>
      <c r="F747" s="3">
        <v>7</v>
      </c>
      <c r="G747" s="3">
        <v>28</v>
      </c>
      <c r="H747" s="3" t="s">
        <v>1718</v>
      </c>
      <c r="I747" s="3" t="s">
        <v>142</v>
      </c>
      <c r="J747" s="3" t="s">
        <v>280</v>
      </c>
      <c r="K747" s="15" t="s">
        <v>1962</v>
      </c>
      <c r="L747" s="3" t="s">
        <v>1963</v>
      </c>
      <c r="M747" s="3"/>
      <c r="N747" s="3" t="s">
        <v>31</v>
      </c>
      <c r="O747" s="3"/>
      <c r="P747" s="3" t="s">
        <v>13</v>
      </c>
      <c r="Q747" s="3"/>
      <c r="R747" s="3"/>
      <c r="S747" s="3" t="s">
        <v>43</v>
      </c>
      <c r="T747" s="3"/>
      <c r="U747" s="3" t="s">
        <v>308</v>
      </c>
      <c r="V747" s="3" t="s">
        <v>50</v>
      </c>
      <c r="W747" s="3" t="s">
        <v>310</v>
      </c>
      <c r="X747" s="3" t="s">
        <v>53</v>
      </c>
      <c r="Y747" s="3"/>
      <c r="Z747" s="280"/>
    </row>
    <row r="748" spans="3:26" x14ac:dyDescent="0.15">
      <c r="C748" s="286"/>
      <c r="D748" s="283">
        <v>745</v>
      </c>
      <c r="E748" s="3">
        <v>748</v>
      </c>
      <c r="F748" s="3">
        <v>7</v>
      </c>
      <c r="G748" s="3">
        <v>28</v>
      </c>
      <c r="H748" s="3" t="s">
        <v>1642</v>
      </c>
      <c r="I748" s="3" t="s">
        <v>138</v>
      </c>
      <c r="J748" s="3" t="s">
        <v>265</v>
      </c>
      <c r="K748" s="15"/>
      <c r="L748" s="3" t="s">
        <v>1900</v>
      </c>
      <c r="M748" s="3"/>
      <c r="N748" s="3" t="s">
        <v>31</v>
      </c>
      <c r="O748" s="3"/>
      <c r="P748" s="3" t="s">
        <v>12</v>
      </c>
      <c r="Q748" s="3"/>
      <c r="R748" s="3"/>
      <c r="S748" s="3" t="s">
        <v>43</v>
      </c>
      <c r="T748" s="3"/>
      <c r="U748" s="3" t="s">
        <v>514</v>
      </c>
      <c r="V748" s="3"/>
      <c r="W748" s="3"/>
      <c r="X748" s="3" t="s">
        <v>53</v>
      </c>
      <c r="Y748" s="3"/>
      <c r="Z748" s="280"/>
    </row>
    <row r="749" spans="3:26" x14ac:dyDescent="0.15">
      <c r="C749" s="286"/>
      <c r="D749" s="283">
        <v>746</v>
      </c>
      <c r="E749" s="3">
        <v>741</v>
      </c>
      <c r="F749" s="3">
        <v>7</v>
      </c>
      <c r="G749" s="3">
        <v>28</v>
      </c>
      <c r="H749" s="3" t="s">
        <v>1886</v>
      </c>
      <c r="I749" s="3" t="s">
        <v>137</v>
      </c>
      <c r="J749" s="3" t="s">
        <v>152</v>
      </c>
      <c r="K749" s="15"/>
      <c r="L749" s="3" t="s">
        <v>1887</v>
      </c>
      <c r="M749" s="3"/>
      <c r="N749" s="3" t="s">
        <v>31</v>
      </c>
      <c r="O749" s="3"/>
      <c r="P749" s="3" t="s">
        <v>143</v>
      </c>
      <c r="Q749" s="3"/>
      <c r="R749" s="3"/>
      <c r="S749" s="3" t="s">
        <v>43</v>
      </c>
      <c r="T749" s="3"/>
      <c r="U749" s="3" t="s">
        <v>514</v>
      </c>
      <c r="V749" s="3" t="s">
        <v>397</v>
      </c>
      <c r="W749" s="3"/>
      <c r="X749" s="3" t="s">
        <v>53</v>
      </c>
      <c r="Y749" s="3"/>
      <c r="Z749" s="280"/>
    </row>
    <row r="750" spans="3:26" x14ac:dyDescent="0.15">
      <c r="C750" s="286"/>
      <c r="D750" s="283">
        <v>747</v>
      </c>
      <c r="E750" s="3">
        <v>742</v>
      </c>
      <c r="F750" s="3">
        <v>7</v>
      </c>
      <c r="G750" s="3">
        <v>28</v>
      </c>
      <c r="H750" s="3" t="s">
        <v>1713</v>
      </c>
      <c r="I750" s="3" t="s">
        <v>136</v>
      </c>
      <c r="J750" s="3" t="s">
        <v>1121</v>
      </c>
      <c r="K750" s="15"/>
      <c r="L750" s="3" t="s">
        <v>1888</v>
      </c>
      <c r="M750" s="3"/>
      <c r="N750" s="3" t="s">
        <v>16</v>
      </c>
      <c r="O750" s="3" t="s">
        <v>1517</v>
      </c>
      <c r="P750" s="3" t="s">
        <v>13</v>
      </c>
      <c r="Q750" s="3"/>
      <c r="R750" s="3"/>
      <c r="S750" s="3" t="s">
        <v>43</v>
      </c>
      <c r="T750" s="3"/>
      <c r="U750" s="3"/>
      <c r="V750" s="3" t="s">
        <v>52</v>
      </c>
      <c r="W750" s="3" t="s">
        <v>1889</v>
      </c>
      <c r="X750" s="3" t="s">
        <v>53</v>
      </c>
      <c r="Y750" s="3"/>
      <c r="Z750" s="280"/>
    </row>
    <row r="751" spans="3:26" x14ac:dyDescent="0.15">
      <c r="C751" s="286"/>
      <c r="D751" s="283">
        <v>748</v>
      </c>
      <c r="E751" s="3">
        <v>738</v>
      </c>
      <c r="F751" s="3">
        <v>7</v>
      </c>
      <c r="G751" s="3">
        <v>28</v>
      </c>
      <c r="H751" s="3" t="s">
        <v>143</v>
      </c>
      <c r="I751" s="3" t="s">
        <v>138</v>
      </c>
      <c r="J751" s="3" t="s">
        <v>274</v>
      </c>
      <c r="K751" s="15" t="s">
        <v>275</v>
      </c>
      <c r="L751" s="3" t="s">
        <v>1880</v>
      </c>
      <c r="M751" s="3"/>
      <c r="N751" s="3" t="s">
        <v>28</v>
      </c>
      <c r="O751" s="3"/>
      <c r="P751" s="3" t="s">
        <v>143</v>
      </c>
      <c r="Q751" s="3"/>
      <c r="R751" s="3"/>
      <c r="S751" s="3"/>
      <c r="T751" s="3" t="s">
        <v>49</v>
      </c>
      <c r="U751" s="3" t="s">
        <v>1491</v>
      </c>
      <c r="V751" s="3" t="s">
        <v>52</v>
      </c>
      <c r="W751" s="3" t="s">
        <v>1881</v>
      </c>
      <c r="X751" s="3" t="s">
        <v>53</v>
      </c>
      <c r="Y751" s="3"/>
      <c r="Z751" s="280"/>
    </row>
    <row r="752" spans="3:26" x14ac:dyDescent="0.15">
      <c r="C752" s="286"/>
      <c r="D752" s="283">
        <v>749</v>
      </c>
      <c r="E752" s="3">
        <v>750</v>
      </c>
      <c r="F752" s="3">
        <v>7</v>
      </c>
      <c r="G752" s="3">
        <v>28</v>
      </c>
      <c r="H752" s="3" t="s">
        <v>143</v>
      </c>
      <c r="I752" s="3" t="s">
        <v>136</v>
      </c>
      <c r="J752" s="3" t="s">
        <v>150</v>
      </c>
      <c r="K752" s="15"/>
      <c r="L752" s="3" t="s">
        <v>1903</v>
      </c>
      <c r="M752" s="3"/>
      <c r="N752" s="3" t="s">
        <v>29</v>
      </c>
      <c r="O752" s="3"/>
      <c r="P752" s="3" t="s">
        <v>143</v>
      </c>
      <c r="Q752" s="3"/>
      <c r="R752" s="3"/>
      <c r="S752" s="3"/>
      <c r="T752" s="3" t="s">
        <v>47</v>
      </c>
      <c r="U752" s="3" t="s">
        <v>1904</v>
      </c>
      <c r="V752" s="3" t="s">
        <v>16</v>
      </c>
      <c r="W752" s="3" t="s">
        <v>1312</v>
      </c>
      <c r="X752" s="3" t="s">
        <v>158</v>
      </c>
      <c r="Y752" s="3"/>
      <c r="Z752" s="280"/>
    </row>
    <row r="753" spans="3:26" x14ac:dyDescent="0.15">
      <c r="C753" s="286"/>
      <c r="D753" s="283">
        <v>750</v>
      </c>
      <c r="E753" s="3">
        <v>818</v>
      </c>
      <c r="F753" s="3">
        <v>7</v>
      </c>
      <c r="G753" s="3">
        <v>28</v>
      </c>
      <c r="H753" s="3" t="s">
        <v>143</v>
      </c>
      <c r="I753" s="3" t="s">
        <v>137</v>
      </c>
      <c r="J753" s="3" t="s">
        <v>368</v>
      </c>
      <c r="K753" s="15"/>
      <c r="L753" s="3" t="s">
        <v>1474</v>
      </c>
      <c r="M753" s="3"/>
      <c r="N753" s="3" t="s">
        <v>28</v>
      </c>
      <c r="O753" s="3" t="s">
        <v>2053</v>
      </c>
      <c r="P753" s="3" t="s">
        <v>143</v>
      </c>
      <c r="Q753" s="3"/>
      <c r="R753" s="3"/>
      <c r="S753" s="3"/>
      <c r="T753" s="3" t="s">
        <v>49</v>
      </c>
      <c r="U753" s="3" t="s">
        <v>2054</v>
      </c>
      <c r="V753" s="3" t="s">
        <v>16</v>
      </c>
      <c r="W753" s="3" t="s">
        <v>625</v>
      </c>
      <c r="X753" s="3" t="s">
        <v>53</v>
      </c>
      <c r="Y753" s="3"/>
      <c r="Z753" s="280"/>
    </row>
    <row r="754" spans="3:26" x14ac:dyDescent="0.15">
      <c r="C754" s="286"/>
      <c r="D754" s="283">
        <v>751</v>
      </c>
      <c r="E754" s="3">
        <v>744</v>
      </c>
      <c r="F754" s="3">
        <v>7</v>
      </c>
      <c r="G754" s="3">
        <v>29</v>
      </c>
      <c r="H754" s="3" t="s">
        <v>1772</v>
      </c>
      <c r="I754" s="3" t="s">
        <v>140</v>
      </c>
      <c r="J754" s="3" t="s">
        <v>260</v>
      </c>
      <c r="K754" s="15" t="s">
        <v>612</v>
      </c>
      <c r="L754" s="3" t="s">
        <v>1891</v>
      </c>
      <c r="M754" s="3"/>
      <c r="N754" s="3" t="s">
        <v>29</v>
      </c>
      <c r="O754" s="3" t="s">
        <v>322</v>
      </c>
      <c r="P754" s="3" t="s">
        <v>143</v>
      </c>
      <c r="Q754" s="3"/>
      <c r="R754" s="3"/>
      <c r="S754" s="3"/>
      <c r="T754" s="3" t="s">
        <v>49</v>
      </c>
      <c r="U754" s="3" t="s">
        <v>1892</v>
      </c>
      <c r="V754" s="3" t="s">
        <v>16</v>
      </c>
      <c r="W754" s="3" t="s">
        <v>1881</v>
      </c>
      <c r="X754" s="3" t="s">
        <v>157</v>
      </c>
      <c r="Y754" s="3"/>
      <c r="Z754" s="280"/>
    </row>
    <row r="755" spans="3:26" x14ac:dyDescent="0.15">
      <c r="C755" s="286"/>
      <c r="D755" s="283">
        <v>752</v>
      </c>
      <c r="E755" s="3">
        <v>745</v>
      </c>
      <c r="F755" s="3">
        <v>7</v>
      </c>
      <c r="G755" s="3">
        <v>29</v>
      </c>
      <c r="H755" s="3" t="s">
        <v>1772</v>
      </c>
      <c r="I755" s="3" t="s">
        <v>140</v>
      </c>
      <c r="J755" s="3" t="s">
        <v>260</v>
      </c>
      <c r="K755" s="15" t="s">
        <v>612</v>
      </c>
      <c r="L755" s="3" t="s">
        <v>1891</v>
      </c>
      <c r="M755" s="3"/>
      <c r="N755" s="3" t="s">
        <v>16</v>
      </c>
      <c r="O755" s="3" t="s">
        <v>1249</v>
      </c>
      <c r="P755" s="3" t="s">
        <v>143</v>
      </c>
      <c r="Q755" s="3"/>
      <c r="R755" s="3"/>
      <c r="S755" s="3"/>
      <c r="T755" s="3" t="s">
        <v>46</v>
      </c>
      <c r="U755" s="3" t="s">
        <v>1893</v>
      </c>
      <c r="V755" s="3" t="s">
        <v>310</v>
      </c>
      <c r="W755" s="3"/>
      <c r="X755" s="3" t="s">
        <v>157</v>
      </c>
      <c r="Y755" s="3" t="s">
        <v>1894</v>
      </c>
      <c r="Z755" s="280"/>
    </row>
    <row r="756" spans="3:26" x14ac:dyDescent="0.15">
      <c r="C756" s="286"/>
      <c r="D756" s="283">
        <v>753</v>
      </c>
      <c r="E756" s="3">
        <v>751</v>
      </c>
      <c r="F756" s="3">
        <v>7</v>
      </c>
      <c r="G756" s="3">
        <v>29</v>
      </c>
      <c r="H756" s="3" t="s">
        <v>1665</v>
      </c>
      <c r="I756" s="3" t="s">
        <v>136</v>
      </c>
      <c r="J756" s="3" t="s">
        <v>150</v>
      </c>
      <c r="K756" s="15"/>
      <c r="L756" s="3" t="s">
        <v>1905</v>
      </c>
      <c r="M756" s="3"/>
      <c r="N756" s="3" t="s">
        <v>31</v>
      </c>
      <c r="O756" s="3"/>
      <c r="P756" s="3" t="s">
        <v>13</v>
      </c>
      <c r="Q756" s="3"/>
      <c r="R756" s="3"/>
      <c r="S756" s="3" t="s">
        <v>43</v>
      </c>
      <c r="T756" s="3"/>
      <c r="U756" s="3" t="s">
        <v>514</v>
      </c>
      <c r="V756" s="3" t="s">
        <v>50</v>
      </c>
      <c r="W756" s="3" t="s">
        <v>1312</v>
      </c>
      <c r="X756" s="3" t="s">
        <v>53</v>
      </c>
      <c r="Y756" s="3"/>
      <c r="Z756" s="280"/>
    </row>
    <row r="757" spans="3:26" x14ac:dyDescent="0.15">
      <c r="C757" s="286"/>
      <c r="D757" s="283">
        <v>754</v>
      </c>
      <c r="E757" s="3">
        <v>747</v>
      </c>
      <c r="F757" s="3">
        <v>7</v>
      </c>
      <c r="G757" s="3">
        <v>29</v>
      </c>
      <c r="H757" s="3" t="s">
        <v>1837</v>
      </c>
      <c r="I757" s="3" t="s">
        <v>137</v>
      </c>
      <c r="J757" s="3" t="s">
        <v>152</v>
      </c>
      <c r="K757" s="15"/>
      <c r="L757" s="3" t="s">
        <v>1899</v>
      </c>
      <c r="M757" s="3"/>
      <c r="N757" s="3" t="s">
        <v>31</v>
      </c>
      <c r="O757" s="3"/>
      <c r="P757" s="3" t="s">
        <v>143</v>
      </c>
      <c r="Q757" s="3"/>
      <c r="R757" s="3" t="s">
        <v>624</v>
      </c>
      <c r="S757" s="3" t="s">
        <v>43</v>
      </c>
      <c r="T757" s="3"/>
      <c r="U757" s="3" t="s">
        <v>860</v>
      </c>
      <c r="V757" s="3" t="s">
        <v>397</v>
      </c>
      <c r="W757" s="3"/>
      <c r="X757" s="3" t="s">
        <v>53</v>
      </c>
      <c r="Y757" s="3"/>
      <c r="Z757" s="280"/>
    </row>
    <row r="758" spans="3:26" x14ac:dyDescent="0.15">
      <c r="C758" s="286"/>
      <c r="D758" s="283">
        <v>755</v>
      </c>
      <c r="E758" s="3">
        <v>752</v>
      </c>
      <c r="F758" s="3">
        <v>7</v>
      </c>
      <c r="G758" s="3">
        <v>29</v>
      </c>
      <c r="H758" s="3" t="s">
        <v>1877</v>
      </c>
      <c r="I758" s="3" t="s">
        <v>140</v>
      </c>
      <c r="J758" s="3" t="s">
        <v>260</v>
      </c>
      <c r="K758" s="15" t="s">
        <v>469</v>
      </c>
      <c r="L758" s="3" t="s">
        <v>1906</v>
      </c>
      <c r="M758" s="3"/>
      <c r="N758" s="3" t="s">
        <v>31</v>
      </c>
      <c r="O758" s="3" t="s">
        <v>1907</v>
      </c>
      <c r="P758" s="3" t="s">
        <v>13</v>
      </c>
      <c r="Q758" s="3"/>
      <c r="R758" s="3"/>
      <c r="S758" s="3" t="s">
        <v>43</v>
      </c>
      <c r="T758" s="3"/>
      <c r="U758" s="3" t="s">
        <v>1004</v>
      </c>
      <c r="V758" s="3" t="s">
        <v>50</v>
      </c>
      <c r="W758" s="3"/>
      <c r="X758" s="3" t="s">
        <v>53</v>
      </c>
      <c r="Y758" s="3"/>
      <c r="Z758" s="280"/>
    </row>
    <row r="759" spans="3:26" x14ac:dyDescent="0.15">
      <c r="C759" s="286"/>
      <c r="D759" s="283">
        <v>756</v>
      </c>
      <c r="E759" s="3">
        <v>753</v>
      </c>
      <c r="F759" s="3">
        <v>7</v>
      </c>
      <c r="G759" s="3">
        <v>29</v>
      </c>
      <c r="H759" s="3" t="s">
        <v>1691</v>
      </c>
      <c r="I759" s="3" t="s">
        <v>140</v>
      </c>
      <c r="J759" s="3" t="s">
        <v>260</v>
      </c>
      <c r="K759" s="15" t="s">
        <v>469</v>
      </c>
      <c r="L759" s="3" t="s">
        <v>1908</v>
      </c>
      <c r="M759" s="3"/>
      <c r="N759" s="3" t="s">
        <v>31</v>
      </c>
      <c r="O759" s="3"/>
      <c r="P759" s="3" t="s">
        <v>13</v>
      </c>
      <c r="Q759" s="3"/>
      <c r="R759" s="3"/>
      <c r="S759" s="3" t="s">
        <v>43</v>
      </c>
      <c r="T759" s="3"/>
      <c r="U759" s="3" t="s">
        <v>308</v>
      </c>
      <c r="V759" s="3" t="s">
        <v>16</v>
      </c>
      <c r="W759" s="3" t="s">
        <v>1312</v>
      </c>
      <c r="X759" s="3" t="s">
        <v>53</v>
      </c>
      <c r="Y759" s="3"/>
      <c r="Z759" s="280"/>
    </row>
    <row r="760" spans="3:26" x14ac:dyDescent="0.15">
      <c r="C760" s="286"/>
      <c r="D760" s="283">
        <v>757</v>
      </c>
      <c r="E760" s="3">
        <v>754</v>
      </c>
      <c r="F760" s="3">
        <v>7</v>
      </c>
      <c r="G760" s="3">
        <v>29</v>
      </c>
      <c r="H760" s="3" t="s">
        <v>1731</v>
      </c>
      <c r="I760" s="3" t="s">
        <v>136</v>
      </c>
      <c r="J760" s="3" t="s">
        <v>153</v>
      </c>
      <c r="K760" s="15"/>
      <c r="L760" s="3" t="s">
        <v>1909</v>
      </c>
      <c r="M760" s="3"/>
      <c r="N760" s="3" t="s">
        <v>16</v>
      </c>
      <c r="O760" s="3" t="s">
        <v>1910</v>
      </c>
      <c r="P760" s="3"/>
      <c r="Q760" s="3" t="s">
        <v>34</v>
      </c>
      <c r="R760" s="3" t="s">
        <v>921</v>
      </c>
      <c r="S760" s="3" t="s">
        <v>43</v>
      </c>
      <c r="T760" s="3"/>
      <c r="U760" s="3"/>
      <c r="V760" s="3" t="s">
        <v>52</v>
      </c>
      <c r="W760" s="3" t="s">
        <v>1592</v>
      </c>
      <c r="X760" s="3" t="s">
        <v>53</v>
      </c>
      <c r="Y760" s="3"/>
      <c r="Z760" s="280"/>
    </row>
    <row r="761" spans="3:26" x14ac:dyDescent="0.15">
      <c r="C761" s="286"/>
      <c r="D761" s="283">
        <v>758</v>
      </c>
      <c r="E761" s="3">
        <v>746</v>
      </c>
      <c r="F761" s="3">
        <v>7</v>
      </c>
      <c r="G761" s="3">
        <v>29</v>
      </c>
      <c r="H761" s="3" t="s">
        <v>143</v>
      </c>
      <c r="I761" s="3" t="s">
        <v>140</v>
      </c>
      <c r="J761" s="3" t="s">
        <v>260</v>
      </c>
      <c r="K761" s="15" t="s">
        <v>356</v>
      </c>
      <c r="L761" s="3" t="s">
        <v>1895</v>
      </c>
      <c r="M761" s="3"/>
      <c r="N761" s="3" t="s">
        <v>16</v>
      </c>
      <c r="O761" s="3" t="s">
        <v>1249</v>
      </c>
      <c r="P761" s="3" t="s">
        <v>143</v>
      </c>
      <c r="Q761" s="3"/>
      <c r="R761" s="3"/>
      <c r="S761" s="3"/>
      <c r="T761" s="3" t="s">
        <v>16</v>
      </c>
      <c r="U761" s="3" t="s">
        <v>1896</v>
      </c>
      <c r="V761" s="3" t="s">
        <v>456</v>
      </c>
      <c r="W761" s="3" t="s">
        <v>1897</v>
      </c>
      <c r="X761" s="3" t="s">
        <v>157</v>
      </c>
      <c r="Y761" s="3" t="s">
        <v>1898</v>
      </c>
      <c r="Z761" s="280"/>
    </row>
    <row r="762" spans="3:26" x14ac:dyDescent="0.15">
      <c r="C762" s="286"/>
      <c r="D762" s="283">
        <v>759</v>
      </c>
      <c r="E762" s="3">
        <v>755</v>
      </c>
      <c r="F762" s="3">
        <v>7</v>
      </c>
      <c r="G762" s="3">
        <v>29</v>
      </c>
      <c r="H762" s="3" t="s">
        <v>143</v>
      </c>
      <c r="I762" s="3" t="s">
        <v>136</v>
      </c>
      <c r="J762" s="3" t="s">
        <v>150</v>
      </c>
      <c r="K762" s="15"/>
      <c r="L762" s="3" t="s">
        <v>1911</v>
      </c>
      <c r="M762" s="3"/>
      <c r="N762" s="3" t="s">
        <v>16</v>
      </c>
      <c r="O762" s="3" t="s">
        <v>1912</v>
      </c>
      <c r="P762" s="3" t="s">
        <v>143</v>
      </c>
      <c r="Q762" s="3"/>
      <c r="R762" s="3"/>
      <c r="S762" s="3" t="s">
        <v>43</v>
      </c>
      <c r="T762" s="3"/>
      <c r="U762" s="3" t="s">
        <v>514</v>
      </c>
      <c r="V762" s="3" t="s">
        <v>16</v>
      </c>
      <c r="W762" s="3" t="s">
        <v>1913</v>
      </c>
      <c r="X762" s="3" t="s">
        <v>158</v>
      </c>
      <c r="Y762" s="3"/>
      <c r="Z762" s="280"/>
    </row>
    <row r="763" spans="3:26" x14ac:dyDescent="0.15">
      <c r="C763" s="286"/>
      <c r="D763" s="283">
        <v>760</v>
      </c>
      <c r="E763" s="3">
        <v>757</v>
      </c>
      <c r="F763" s="3">
        <v>7</v>
      </c>
      <c r="G763" s="3">
        <v>30</v>
      </c>
      <c r="H763" s="3" t="s">
        <v>1686</v>
      </c>
      <c r="I763" s="3" t="s">
        <v>140</v>
      </c>
      <c r="J763" s="3" t="s">
        <v>260</v>
      </c>
      <c r="K763" s="15" t="s">
        <v>356</v>
      </c>
      <c r="L763" s="3" t="s">
        <v>1919</v>
      </c>
      <c r="M763" s="3"/>
      <c r="N763" s="3" t="s">
        <v>28</v>
      </c>
      <c r="O763" s="3"/>
      <c r="P763" s="3" t="s">
        <v>13</v>
      </c>
      <c r="Q763" s="3"/>
      <c r="R763" s="3"/>
      <c r="S763" s="3"/>
      <c r="T763" s="3" t="s">
        <v>49</v>
      </c>
      <c r="U763" s="3" t="s">
        <v>1920</v>
      </c>
      <c r="V763" s="3" t="s">
        <v>310</v>
      </c>
      <c r="W763" s="3"/>
      <c r="X763" s="3" t="s">
        <v>16</v>
      </c>
      <c r="Y763" s="3" t="s">
        <v>931</v>
      </c>
      <c r="Z763" s="280"/>
    </row>
    <row r="764" spans="3:26" x14ac:dyDescent="0.15">
      <c r="C764" s="286"/>
      <c r="D764" s="283">
        <v>761</v>
      </c>
      <c r="E764" s="3">
        <v>756</v>
      </c>
      <c r="F764" s="3">
        <v>7</v>
      </c>
      <c r="G764" s="3">
        <v>30</v>
      </c>
      <c r="H764" s="3" t="s">
        <v>1637</v>
      </c>
      <c r="I764" s="3" t="s">
        <v>140</v>
      </c>
      <c r="J764" s="3" t="s">
        <v>260</v>
      </c>
      <c r="K764" s="15" t="s">
        <v>356</v>
      </c>
      <c r="L764" s="3" t="s">
        <v>1914</v>
      </c>
      <c r="M764" s="3"/>
      <c r="N764" s="3" t="s">
        <v>16</v>
      </c>
      <c r="O764" s="3" t="s">
        <v>1915</v>
      </c>
      <c r="P764" s="3" t="s">
        <v>143</v>
      </c>
      <c r="Q764" s="3"/>
      <c r="R764" s="3"/>
      <c r="S764" s="3"/>
      <c r="T764" s="3" t="s">
        <v>46</v>
      </c>
      <c r="U764" s="3" t="s">
        <v>1916</v>
      </c>
      <c r="V764" s="3" t="s">
        <v>52</v>
      </c>
      <c r="W764" s="3" t="s">
        <v>1917</v>
      </c>
      <c r="X764" s="3" t="s">
        <v>53</v>
      </c>
      <c r="Y764" s="3" t="s">
        <v>1918</v>
      </c>
      <c r="Z764" s="280"/>
    </row>
    <row r="765" spans="3:26" x14ac:dyDescent="0.15">
      <c r="C765" s="286"/>
      <c r="D765" s="283">
        <v>762</v>
      </c>
      <c r="E765" s="3">
        <v>777</v>
      </c>
      <c r="F765" s="3">
        <v>7</v>
      </c>
      <c r="G765" s="3">
        <v>31</v>
      </c>
      <c r="H765" s="3" t="s">
        <v>1689</v>
      </c>
      <c r="I765" s="3" t="s">
        <v>136</v>
      </c>
      <c r="J765" s="3" t="s">
        <v>153</v>
      </c>
      <c r="K765" s="15"/>
      <c r="L765" s="3" t="s">
        <v>1964</v>
      </c>
      <c r="M765" s="3"/>
      <c r="N765" s="3" t="s">
        <v>28</v>
      </c>
      <c r="O765" s="3" t="s">
        <v>321</v>
      </c>
      <c r="P765" s="3" t="s">
        <v>143</v>
      </c>
      <c r="Q765" s="3"/>
      <c r="R765" s="3"/>
      <c r="S765" s="3"/>
      <c r="T765" s="3" t="s">
        <v>49</v>
      </c>
      <c r="U765" s="3" t="s">
        <v>1965</v>
      </c>
      <c r="V765" s="3" t="s">
        <v>310</v>
      </c>
      <c r="W765" s="3" t="s">
        <v>1966</v>
      </c>
      <c r="X765" s="3" t="s">
        <v>53</v>
      </c>
      <c r="Y765" s="3"/>
      <c r="Z765" s="280"/>
    </row>
    <row r="766" spans="3:26" x14ac:dyDescent="0.15">
      <c r="C766" s="286"/>
      <c r="D766" s="283">
        <v>763</v>
      </c>
      <c r="E766" s="3">
        <v>778</v>
      </c>
      <c r="F766" s="3">
        <v>7</v>
      </c>
      <c r="G766" s="3">
        <v>31</v>
      </c>
      <c r="H766" s="3" t="s">
        <v>1769</v>
      </c>
      <c r="I766" s="3" t="s">
        <v>136</v>
      </c>
      <c r="J766" s="3" t="s">
        <v>153</v>
      </c>
      <c r="K766" s="15"/>
      <c r="L766" s="3" t="s">
        <v>1967</v>
      </c>
      <c r="M766" s="3"/>
      <c r="N766" s="3" t="s">
        <v>28</v>
      </c>
      <c r="O766" s="3" t="s">
        <v>321</v>
      </c>
      <c r="P766" s="3" t="s">
        <v>13</v>
      </c>
      <c r="Q766" s="3"/>
      <c r="R766" s="3"/>
      <c r="S766" s="3" t="s">
        <v>43</v>
      </c>
      <c r="T766" s="3" t="s">
        <v>49</v>
      </c>
      <c r="U766" s="3" t="s">
        <v>1968</v>
      </c>
      <c r="V766" s="3" t="s">
        <v>52</v>
      </c>
      <c r="W766" s="3" t="s">
        <v>1388</v>
      </c>
      <c r="X766" s="3" t="s">
        <v>157</v>
      </c>
      <c r="Y766" s="3"/>
      <c r="Z766" s="280"/>
    </row>
    <row r="767" spans="3:26" x14ac:dyDescent="0.15">
      <c r="C767" s="286"/>
      <c r="D767" s="283">
        <v>764</v>
      </c>
      <c r="E767" s="3">
        <v>771</v>
      </c>
      <c r="F767" s="3">
        <v>7</v>
      </c>
      <c r="G767" s="3">
        <v>31</v>
      </c>
      <c r="H767" s="3" t="s">
        <v>269</v>
      </c>
      <c r="I767" s="3" t="s">
        <v>136</v>
      </c>
      <c r="J767" s="3" t="s">
        <v>1121</v>
      </c>
      <c r="K767" s="15"/>
      <c r="L767" s="3" t="s">
        <v>1950</v>
      </c>
      <c r="M767" s="3"/>
      <c r="N767" s="3" t="s">
        <v>28</v>
      </c>
      <c r="O767" s="3" t="s">
        <v>1951</v>
      </c>
      <c r="P767" s="3" t="s">
        <v>143</v>
      </c>
      <c r="Q767" s="3"/>
      <c r="R767" s="3"/>
      <c r="S767" s="3"/>
      <c r="T767" s="3" t="s">
        <v>47</v>
      </c>
      <c r="U767" s="3" t="s">
        <v>1952</v>
      </c>
      <c r="V767" s="3" t="s">
        <v>456</v>
      </c>
      <c r="W767" s="3"/>
      <c r="X767" s="3" t="s">
        <v>157</v>
      </c>
      <c r="Y767" s="3" t="s">
        <v>1953</v>
      </c>
      <c r="Z767" s="280"/>
    </row>
    <row r="768" spans="3:26" x14ac:dyDescent="0.15">
      <c r="C768" s="286"/>
      <c r="D768" s="283">
        <v>765</v>
      </c>
      <c r="E768" s="3">
        <v>770</v>
      </c>
      <c r="F768" s="3">
        <v>7</v>
      </c>
      <c r="G768" s="3">
        <v>31</v>
      </c>
      <c r="H768" s="3" t="s">
        <v>255</v>
      </c>
      <c r="I768" s="3" t="s">
        <v>136</v>
      </c>
      <c r="J768" s="3" t="s">
        <v>153</v>
      </c>
      <c r="K768" s="15"/>
      <c r="L768" s="3" t="s">
        <v>1565</v>
      </c>
      <c r="M768" s="3"/>
      <c r="N768" s="3" t="s">
        <v>30</v>
      </c>
      <c r="O768" s="3" t="s">
        <v>1949</v>
      </c>
      <c r="P768" s="3" t="s">
        <v>13</v>
      </c>
      <c r="Q768" s="3"/>
      <c r="R768" s="3"/>
      <c r="S768" s="3" t="s">
        <v>43</v>
      </c>
      <c r="T768" s="3" t="s">
        <v>49</v>
      </c>
      <c r="U768" s="3" t="s">
        <v>1589</v>
      </c>
      <c r="V768" s="3" t="s">
        <v>52</v>
      </c>
      <c r="W768" s="3" t="s">
        <v>1592</v>
      </c>
      <c r="X768" s="3" t="s">
        <v>158</v>
      </c>
      <c r="Y768" s="3"/>
      <c r="Z768" s="280"/>
    </row>
    <row r="769" spans="3:26" x14ac:dyDescent="0.15">
      <c r="C769" s="286"/>
      <c r="D769" s="283">
        <v>766</v>
      </c>
      <c r="E769" s="3">
        <v>758</v>
      </c>
      <c r="F769" s="3">
        <v>7</v>
      </c>
      <c r="G769" s="3">
        <v>31</v>
      </c>
      <c r="H769" s="3" t="s">
        <v>143</v>
      </c>
      <c r="I769" s="3" t="s">
        <v>138</v>
      </c>
      <c r="J769" s="3" t="s">
        <v>274</v>
      </c>
      <c r="K769" s="15" t="s">
        <v>380</v>
      </c>
      <c r="L769" s="3" t="s">
        <v>1921</v>
      </c>
      <c r="M769" s="3"/>
      <c r="N769" s="3" t="s">
        <v>28</v>
      </c>
      <c r="O769" s="3" t="s">
        <v>1739</v>
      </c>
      <c r="P769" s="3" t="s">
        <v>143</v>
      </c>
      <c r="Q769" s="3"/>
      <c r="R769" s="3"/>
      <c r="S769" s="3"/>
      <c r="T769" s="3" t="s">
        <v>49</v>
      </c>
      <c r="U769" s="3" t="s">
        <v>1922</v>
      </c>
      <c r="V769" s="3" t="s">
        <v>52</v>
      </c>
      <c r="W769" s="3" t="s">
        <v>1923</v>
      </c>
      <c r="X769" s="3" t="s">
        <v>53</v>
      </c>
      <c r="Y769" s="3"/>
      <c r="Z769" s="280"/>
    </row>
    <row r="770" spans="3:26" x14ac:dyDescent="0.15">
      <c r="C770" s="286"/>
      <c r="D770" s="283">
        <v>767</v>
      </c>
      <c r="E770" s="3">
        <v>761</v>
      </c>
      <c r="F770" s="3">
        <v>8</v>
      </c>
      <c r="G770" s="3">
        <v>1</v>
      </c>
      <c r="H770" s="3" t="s">
        <v>1659</v>
      </c>
      <c r="I770" s="3" t="s">
        <v>140</v>
      </c>
      <c r="J770" s="3" t="s">
        <v>260</v>
      </c>
      <c r="K770" s="15" t="s">
        <v>378</v>
      </c>
      <c r="L770" s="3" t="s">
        <v>893</v>
      </c>
      <c r="M770" s="3"/>
      <c r="N770" s="3" t="s">
        <v>29</v>
      </c>
      <c r="O770" s="3"/>
      <c r="P770" s="3" t="s">
        <v>143</v>
      </c>
      <c r="Q770" s="3"/>
      <c r="R770" s="3"/>
      <c r="S770" s="3"/>
      <c r="T770" s="3" t="s">
        <v>49</v>
      </c>
      <c r="U770" s="3" t="s">
        <v>1932</v>
      </c>
      <c r="V770" s="3" t="s">
        <v>52</v>
      </c>
      <c r="W770" s="3" t="s">
        <v>1933</v>
      </c>
      <c r="X770" s="3" t="s">
        <v>157</v>
      </c>
      <c r="Y770" s="3"/>
      <c r="Z770" s="280"/>
    </row>
    <row r="771" spans="3:26" x14ac:dyDescent="0.15">
      <c r="C771" s="286"/>
      <c r="D771" s="283">
        <v>768</v>
      </c>
      <c r="E771" s="3">
        <v>773</v>
      </c>
      <c r="F771" s="3">
        <v>8</v>
      </c>
      <c r="G771" s="3">
        <v>1</v>
      </c>
      <c r="H771" s="3" t="s">
        <v>1689</v>
      </c>
      <c r="I771" s="3" t="s">
        <v>138</v>
      </c>
      <c r="J771" s="3" t="s">
        <v>265</v>
      </c>
      <c r="K771" s="15"/>
      <c r="L771" s="3" t="s">
        <v>1855</v>
      </c>
      <c r="M771" s="3"/>
      <c r="N771" s="3" t="s">
        <v>28</v>
      </c>
      <c r="O771" s="3" t="s">
        <v>1671</v>
      </c>
      <c r="P771" s="3" t="s">
        <v>143</v>
      </c>
      <c r="Q771" s="3"/>
      <c r="R771" s="3"/>
      <c r="S771" s="3"/>
      <c r="T771" s="3" t="s">
        <v>49</v>
      </c>
      <c r="U771" s="3" t="s">
        <v>1671</v>
      </c>
      <c r="V771" s="3" t="s">
        <v>52</v>
      </c>
      <c r="W771" s="3"/>
      <c r="X771" s="3" t="s">
        <v>158</v>
      </c>
      <c r="Y771" s="3"/>
      <c r="Z771" s="280"/>
    </row>
    <row r="772" spans="3:26" x14ac:dyDescent="0.15">
      <c r="C772" s="286"/>
      <c r="D772" s="283">
        <v>769</v>
      </c>
      <c r="E772" s="3">
        <v>779</v>
      </c>
      <c r="F772" s="3">
        <v>8</v>
      </c>
      <c r="G772" s="3">
        <v>1</v>
      </c>
      <c r="H772" s="3" t="s">
        <v>1719</v>
      </c>
      <c r="I772" s="3" t="s">
        <v>141</v>
      </c>
      <c r="J772" s="3" t="s">
        <v>565</v>
      </c>
      <c r="K772" s="15" t="s">
        <v>1404</v>
      </c>
      <c r="L772" s="3" t="s">
        <v>1969</v>
      </c>
      <c r="M772" s="3"/>
      <c r="N772" s="3" t="s">
        <v>31</v>
      </c>
      <c r="O772" s="3"/>
      <c r="P772" s="3" t="s">
        <v>13</v>
      </c>
      <c r="Q772" s="3"/>
      <c r="R772" s="3"/>
      <c r="S772" s="3" t="s">
        <v>43</v>
      </c>
      <c r="T772" s="3"/>
      <c r="U772" s="3" t="s">
        <v>308</v>
      </c>
      <c r="V772" s="3" t="s">
        <v>50</v>
      </c>
      <c r="W772" s="3"/>
      <c r="X772" s="3" t="s">
        <v>53</v>
      </c>
      <c r="Y772" s="3"/>
      <c r="Z772" s="280"/>
    </row>
    <row r="773" spans="3:26" x14ac:dyDescent="0.15">
      <c r="C773" s="286"/>
      <c r="D773" s="283">
        <v>770</v>
      </c>
      <c r="E773" s="3">
        <v>763</v>
      </c>
      <c r="F773" s="3">
        <v>8</v>
      </c>
      <c r="G773" s="3">
        <v>1</v>
      </c>
      <c r="H773" s="3" t="s">
        <v>1701</v>
      </c>
      <c r="I773" s="3" t="s">
        <v>140</v>
      </c>
      <c r="J773" s="3" t="s">
        <v>260</v>
      </c>
      <c r="K773" s="15" t="s">
        <v>937</v>
      </c>
      <c r="L773" s="3" t="s">
        <v>1938</v>
      </c>
      <c r="M773" s="3"/>
      <c r="N773" s="3" t="s">
        <v>31</v>
      </c>
      <c r="O773" s="3" t="s">
        <v>1939</v>
      </c>
      <c r="P773" s="3" t="s">
        <v>13</v>
      </c>
      <c r="Q773" s="3"/>
      <c r="R773" s="3"/>
      <c r="S773" s="3" t="s">
        <v>43</v>
      </c>
      <c r="T773" s="3"/>
      <c r="U773" s="3" t="s">
        <v>514</v>
      </c>
      <c r="V773" s="3" t="s">
        <v>456</v>
      </c>
      <c r="W773" s="3"/>
      <c r="X773" s="3" t="s">
        <v>53</v>
      </c>
      <c r="Y773" s="3"/>
      <c r="Z773" s="280"/>
    </row>
    <row r="774" spans="3:26" x14ac:dyDescent="0.15">
      <c r="C774" s="286"/>
      <c r="D774" s="283">
        <v>771</v>
      </c>
      <c r="E774" s="3">
        <v>760</v>
      </c>
      <c r="F774" s="3">
        <v>8</v>
      </c>
      <c r="G774" s="3">
        <v>1</v>
      </c>
      <c r="H774" s="3" t="s">
        <v>1928</v>
      </c>
      <c r="I774" s="3" t="s">
        <v>140</v>
      </c>
      <c r="J774" s="3" t="s">
        <v>260</v>
      </c>
      <c r="K774" s="15" t="s">
        <v>937</v>
      </c>
      <c r="L774" s="3" t="s">
        <v>1929</v>
      </c>
      <c r="M774" s="3"/>
      <c r="N774" s="3" t="s">
        <v>27</v>
      </c>
      <c r="O774" s="3" t="s">
        <v>1930</v>
      </c>
      <c r="P774" s="3" t="s">
        <v>13</v>
      </c>
      <c r="Q774" s="3"/>
      <c r="R774" s="3"/>
      <c r="S774" s="3" t="s">
        <v>43</v>
      </c>
      <c r="T774" s="3"/>
      <c r="U774" s="3" t="s">
        <v>308</v>
      </c>
      <c r="V774" s="3" t="s">
        <v>16</v>
      </c>
      <c r="W774" s="3" t="s">
        <v>1931</v>
      </c>
      <c r="X774" s="3" t="s">
        <v>53</v>
      </c>
      <c r="Y774" s="3"/>
      <c r="Z774" s="280"/>
    </row>
    <row r="775" spans="3:26" x14ac:dyDescent="0.15">
      <c r="C775" s="286"/>
      <c r="D775" s="283">
        <v>772</v>
      </c>
      <c r="E775" s="3">
        <v>759</v>
      </c>
      <c r="F775" s="3">
        <v>8</v>
      </c>
      <c r="G775" s="3">
        <v>1</v>
      </c>
      <c r="H775" s="3" t="s">
        <v>143</v>
      </c>
      <c r="I775" s="3" t="s">
        <v>138</v>
      </c>
      <c r="J775" s="3" t="s">
        <v>274</v>
      </c>
      <c r="K775" s="15" t="s">
        <v>380</v>
      </c>
      <c r="L775" s="3" t="s">
        <v>1924</v>
      </c>
      <c r="M775" s="3"/>
      <c r="N775" s="3" t="s">
        <v>16</v>
      </c>
      <c r="O775" s="3" t="s">
        <v>1925</v>
      </c>
      <c r="P775" s="3" t="s">
        <v>143</v>
      </c>
      <c r="Q775" s="3"/>
      <c r="R775" s="3"/>
      <c r="S775" s="3"/>
      <c r="T775" s="3" t="s">
        <v>49</v>
      </c>
      <c r="U775" s="3" t="s">
        <v>1926</v>
      </c>
      <c r="V775" s="3" t="s">
        <v>16</v>
      </c>
      <c r="W775" s="3" t="s">
        <v>1927</v>
      </c>
      <c r="X775" s="3" t="s">
        <v>157</v>
      </c>
      <c r="Y775" s="3"/>
      <c r="Z775" s="280"/>
    </row>
    <row r="776" spans="3:26" x14ac:dyDescent="0.15">
      <c r="C776" s="286"/>
      <c r="D776" s="283">
        <v>773</v>
      </c>
      <c r="E776" s="3">
        <v>785</v>
      </c>
      <c r="F776" s="3">
        <v>8</v>
      </c>
      <c r="G776" s="3">
        <v>1</v>
      </c>
      <c r="H776" s="3" t="s">
        <v>143</v>
      </c>
      <c r="I776" s="3" t="s">
        <v>136</v>
      </c>
      <c r="J776" s="3" t="s">
        <v>153</v>
      </c>
      <c r="K776" s="15"/>
      <c r="L776" s="3" t="s">
        <v>1980</v>
      </c>
      <c r="M776" s="3"/>
      <c r="N776" s="3" t="s">
        <v>16</v>
      </c>
      <c r="O776" s="3" t="s">
        <v>1981</v>
      </c>
      <c r="P776" s="3" t="s">
        <v>143</v>
      </c>
      <c r="Q776" s="3"/>
      <c r="R776" s="3"/>
      <c r="S776" s="3"/>
      <c r="T776" s="3" t="s">
        <v>49</v>
      </c>
      <c r="U776" s="3" t="s">
        <v>1982</v>
      </c>
      <c r="V776" s="3" t="s">
        <v>52</v>
      </c>
      <c r="W776" s="3" t="s">
        <v>1027</v>
      </c>
      <c r="X776" s="3" t="s">
        <v>53</v>
      </c>
      <c r="Y776" s="3"/>
      <c r="Z776" s="280"/>
    </row>
    <row r="777" spans="3:26" x14ac:dyDescent="0.15">
      <c r="C777" s="286"/>
      <c r="D777" s="283">
        <v>774</v>
      </c>
      <c r="E777" s="3">
        <v>769</v>
      </c>
      <c r="F777" s="3">
        <v>8</v>
      </c>
      <c r="G777" s="3">
        <v>2</v>
      </c>
      <c r="H777" s="3" t="s">
        <v>1833</v>
      </c>
      <c r="I777" s="3" t="s">
        <v>137</v>
      </c>
      <c r="J777" s="3" t="s">
        <v>152</v>
      </c>
      <c r="K777" s="15"/>
      <c r="L777" s="3" t="s">
        <v>1946</v>
      </c>
      <c r="M777" s="3"/>
      <c r="N777" s="3" t="s">
        <v>144</v>
      </c>
      <c r="O777" s="3" t="s">
        <v>1947</v>
      </c>
      <c r="P777" s="3" t="s">
        <v>143</v>
      </c>
      <c r="Q777" s="3"/>
      <c r="R777" s="3" t="s">
        <v>624</v>
      </c>
      <c r="S777" s="3" t="s">
        <v>45</v>
      </c>
      <c r="T777" s="3"/>
      <c r="U777" s="3" t="s">
        <v>1298</v>
      </c>
      <c r="V777" s="3" t="s">
        <v>310</v>
      </c>
      <c r="W777" s="3"/>
      <c r="X777" s="3" t="s">
        <v>53</v>
      </c>
      <c r="Y777" s="3" t="s">
        <v>1948</v>
      </c>
      <c r="Z777" s="280"/>
    </row>
    <row r="778" spans="3:26" x14ac:dyDescent="0.15">
      <c r="C778" s="286"/>
      <c r="D778" s="283">
        <v>775</v>
      </c>
      <c r="E778" s="3">
        <v>780</v>
      </c>
      <c r="F778" s="3">
        <v>8</v>
      </c>
      <c r="G778" s="3">
        <v>2</v>
      </c>
      <c r="H778" s="3" t="s">
        <v>1659</v>
      </c>
      <c r="I778" s="3" t="s">
        <v>140</v>
      </c>
      <c r="J778" s="3" t="s">
        <v>260</v>
      </c>
      <c r="K778" s="15" t="s">
        <v>378</v>
      </c>
      <c r="L778" s="3" t="s">
        <v>1970</v>
      </c>
      <c r="M778" s="3"/>
      <c r="N778" s="3" t="s">
        <v>28</v>
      </c>
      <c r="O778" s="3" t="s">
        <v>1971</v>
      </c>
      <c r="P778" s="3" t="s">
        <v>143</v>
      </c>
      <c r="Q778" s="3"/>
      <c r="R778" s="3"/>
      <c r="S778" s="3"/>
      <c r="T778" s="3" t="s">
        <v>49</v>
      </c>
      <c r="U778" s="3" t="s">
        <v>1972</v>
      </c>
      <c r="V778" s="3" t="s">
        <v>52</v>
      </c>
      <c r="W778" s="3" t="s">
        <v>1973</v>
      </c>
      <c r="X778" s="3" t="s">
        <v>53</v>
      </c>
      <c r="Y778" s="3"/>
      <c r="Z778" s="280"/>
    </row>
    <row r="779" spans="3:26" x14ac:dyDescent="0.15">
      <c r="C779" s="286"/>
      <c r="D779" s="283">
        <v>776</v>
      </c>
      <c r="E779" s="3">
        <v>765</v>
      </c>
      <c r="F779" s="3">
        <v>8</v>
      </c>
      <c r="G779" s="3">
        <v>2</v>
      </c>
      <c r="H779" s="3" t="s">
        <v>1689</v>
      </c>
      <c r="I779" s="3" t="s">
        <v>140</v>
      </c>
      <c r="J779" s="3" t="s">
        <v>260</v>
      </c>
      <c r="K779" s="15" t="s">
        <v>378</v>
      </c>
      <c r="L779" s="3" t="s">
        <v>1528</v>
      </c>
      <c r="M779" s="3"/>
      <c r="N779" s="3" t="s">
        <v>29</v>
      </c>
      <c r="O779" s="3"/>
      <c r="P779" s="3" t="s">
        <v>143</v>
      </c>
      <c r="Q779" s="3"/>
      <c r="R779" s="3"/>
      <c r="S779" s="3"/>
      <c r="T779" s="3" t="s">
        <v>49</v>
      </c>
      <c r="U779" s="3" t="s">
        <v>1941</v>
      </c>
      <c r="V779" s="3" t="s">
        <v>52</v>
      </c>
      <c r="W779" s="3" t="s">
        <v>1933</v>
      </c>
      <c r="X779" s="3" t="s">
        <v>157</v>
      </c>
      <c r="Y779" s="3"/>
      <c r="Z779" s="280"/>
    </row>
    <row r="780" spans="3:26" x14ac:dyDescent="0.15">
      <c r="C780" s="286"/>
      <c r="D780" s="283">
        <v>777</v>
      </c>
      <c r="E780" s="3">
        <v>766</v>
      </c>
      <c r="F780" s="3">
        <v>8</v>
      </c>
      <c r="G780" s="3">
        <v>2</v>
      </c>
      <c r="H780" s="3" t="s">
        <v>1665</v>
      </c>
      <c r="I780" s="3" t="s">
        <v>140</v>
      </c>
      <c r="J780" s="3" t="s">
        <v>260</v>
      </c>
      <c r="K780" s="15" t="s">
        <v>378</v>
      </c>
      <c r="L780" s="3" t="s">
        <v>810</v>
      </c>
      <c r="M780" s="3"/>
      <c r="N780" s="3" t="s">
        <v>29</v>
      </c>
      <c r="O780" s="3"/>
      <c r="P780" s="3" t="s">
        <v>143</v>
      </c>
      <c r="Q780" s="3"/>
      <c r="R780" s="3"/>
      <c r="S780" s="3"/>
      <c r="T780" s="3" t="s">
        <v>49</v>
      </c>
      <c r="U780" s="3" t="s">
        <v>1941</v>
      </c>
      <c r="V780" s="3" t="s">
        <v>456</v>
      </c>
      <c r="W780" s="3" t="s">
        <v>1942</v>
      </c>
      <c r="X780" s="3" t="s">
        <v>157</v>
      </c>
      <c r="Y780" s="3"/>
      <c r="Z780" s="280"/>
    </row>
    <row r="781" spans="3:26" x14ac:dyDescent="0.15">
      <c r="C781" s="286"/>
      <c r="D781" s="283">
        <v>778</v>
      </c>
      <c r="E781" s="3">
        <v>781</v>
      </c>
      <c r="F781" s="3">
        <v>8</v>
      </c>
      <c r="G781" s="3">
        <v>2</v>
      </c>
      <c r="H781" s="3" t="s">
        <v>1674</v>
      </c>
      <c r="I781" s="3" t="s">
        <v>136</v>
      </c>
      <c r="J781" s="3" t="s">
        <v>150</v>
      </c>
      <c r="K781" s="15"/>
      <c r="L781" s="3" t="s">
        <v>1974</v>
      </c>
      <c r="M781" s="3"/>
      <c r="N781" s="3" t="s">
        <v>29</v>
      </c>
      <c r="O781" s="3"/>
      <c r="P781" s="3" t="s">
        <v>13</v>
      </c>
      <c r="Q781" s="3"/>
      <c r="R781" s="3"/>
      <c r="S781" s="3" t="s">
        <v>45</v>
      </c>
      <c r="T781" s="3" t="s">
        <v>47</v>
      </c>
      <c r="U781" s="3" t="s">
        <v>1975</v>
      </c>
      <c r="V781" s="3" t="s">
        <v>1976</v>
      </c>
      <c r="W781" s="3" t="s">
        <v>1913</v>
      </c>
      <c r="X781" s="3" t="s">
        <v>158</v>
      </c>
      <c r="Y781" s="3"/>
      <c r="Z781" s="280"/>
    </row>
    <row r="782" spans="3:26" x14ac:dyDescent="0.15">
      <c r="C782" s="286"/>
      <c r="D782" s="283">
        <v>779</v>
      </c>
      <c r="E782" s="3">
        <v>767</v>
      </c>
      <c r="F782" s="3">
        <v>8</v>
      </c>
      <c r="G782" s="3">
        <v>2</v>
      </c>
      <c r="H782" s="3" t="s">
        <v>1660</v>
      </c>
      <c r="I782" s="3" t="s">
        <v>140</v>
      </c>
      <c r="J782" s="3" t="s">
        <v>260</v>
      </c>
      <c r="K782" s="15" t="s">
        <v>612</v>
      </c>
      <c r="L782" s="3" t="s">
        <v>1943</v>
      </c>
      <c r="M782" s="3"/>
      <c r="N782" s="3" t="s">
        <v>31</v>
      </c>
      <c r="O782" s="3"/>
      <c r="P782" s="3" t="s">
        <v>13</v>
      </c>
      <c r="Q782" s="3"/>
      <c r="R782" s="3"/>
      <c r="S782" s="3" t="s">
        <v>43</v>
      </c>
      <c r="T782" s="3"/>
      <c r="U782" s="3" t="s">
        <v>308</v>
      </c>
      <c r="V782" s="3" t="s">
        <v>50</v>
      </c>
      <c r="W782" s="3"/>
      <c r="X782" s="3" t="s">
        <v>53</v>
      </c>
      <c r="Y782" s="3"/>
      <c r="Z782" s="280"/>
    </row>
    <row r="783" spans="3:26" x14ac:dyDescent="0.15">
      <c r="C783" s="286"/>
      <c r="D783" s="283">
        <v>780</v>
      </c>
      <c r="E783" s="3">
        <v>788</v>
      </c>
      <c r="F783" s="3">
        <v>8</v>
      </c>
      <c r="G783" s="3">
        <v>2</v>
      </c>
      <c r="H783" s="3" t="s">
        <v>1991</v>
      </c>
      <c r="I783" s="3" t="s">
        <v>138</v>
      </c>
      <c r="J783" s="3" t="s">
        <v>274</v>
      </c>
      <c r="K783" s="15" t="s">
        <v>376</v>
      </c>
      <c r="L783" s="3" t="s">
        <v>1992</v>
      </c>
      <c r="M783" s="3"/>
      <c r="N783" s="3" t="s">
        <v>28</v>
      </c>
      <c r="O783" s="3" t="s">
        <v>1993</v>
      </c>
      <c r="P783" s="3" t="s">
        <v>13</v>
      </c>
      <c r="Q783" s="3"/>
      <c r="R783" s="3"/>
      <c r="S783" s="3"/>
      <c r="T783" s="3" t="s">
        <v>49</v>
      </c>
      <c r="U783" s="3" t="s">
        <v>321</v>
      </c>
      <c r="V783" s="3" t="s">
        <v>50</v>
      </c>
      <c r="W783" s="3" t="s">
        <v>1102</v>
      </c>
      <c r="X783" s="3" t="s">
        <v>53</v>
      </c>
      <c r="Y783" s="3"/>
      <c r="Z783" s="280"/>
    </row>
    <row r="784" spans="3:26" x14ac:dyDescent="0.15">
      <c r="C784" s="286"/>
      <c r="D784" s="283">
        <v>781</v>
      </c>
      <c r="E784" s="3">
        <v>782</v>
      </c>
      <c r="F784" s="3">
        <v>8</v>
      </c>
      <c r="G784" s="3">
        <v>2</v>
      </c>
      <c r="H784" s="3" t="s">
        <v>1738</v>
      </c>
      <c r="I784" s="3" t="s">
        <v>140</v>
      </c>
      <c r="J784" s="3" t="s">
        <v>260</v>
      </c>
      <c r="K784" s="15" t="s">
        <v>469</v>
      </c>
      <c r="L784" s="3" t="s">
        <v>1977</v>
      </c>
      <c r="M784" s="3"/>
      <c r="N784" s="3" t="s">
        <v>27</v>
      </c>
      <c r="O784" s="3"/>
      <c r="P784" s="3" t="s">
        <v>13</v>
      </c>
      <c r="Q784" s="3"/>
      <c r="R784" s="3"/>
      <c r="S784" s="3" t="s">
        <v>43</v>
      </c>
      <c r="T784" s="3"/>
      <c r="U784" s="3"/>
      <c r="V784" s="3" t="s">
        <v>456</v>
      </c>
      <c r="W784" s="3"/>
      <c r="X784" s="3" t="s">
        <v>53</v>
      </c>
      <c r="Y784" s="3"/>
      <c r="Z784" s="280"/>
    </row>
    <row r="785" spans="3:26" x14ac:dyDescent="0.15">
      <c r="C785" s="286"/>
      <c r="D785" s="283">
        <v>782</v>
      </c>
      <c r="E785" s="3">
        <v>783</v>
      </c>
      <c r="F785" s="3">
        <v>8</v>
      </c>
      <c r="G785" s="3">
        <v>2</v>
      </c>
      <c r="H785" s="3" t="s">
        <v>1692</v>
      </c>
      <c r="I785" s="3" t="s">
        <v>140</v>
      </c>
      <c r="J785" s="3" t="s">
        <v>260</v>
      </c>
      <c r="K785" s="15" t="s">
        <v>469</v>
      </c>
      <c r="L785" s="3" t="s">
        <v>1977</v>
      </c>
      <c r="M785" s="3"/>
      <c r="N785" s="3" t="s">
        <v>144</v>
      </c>
      <c r="O785" s="3" t="s">
        <v>1517</v>
      </c>
      <c r="P785" s="3" t="s">
        <v>13</v>
      </c>
      <c r="Q785" s="3"/>
      <c r="R785" s="3"/>
      <c r="S785" s="3" t="s">
        <v>43</v>
      </c>
      <c r="T785" s="3"/>
      <c r="U785" s="3"/>
      <c r="V785" s="3" t="s">
        <v>456</v>
      </c>
      <c r="W785" s="3"/>
      <c r="X785" s="3" t="s">
        <v>53</v>
      </c>
      <c r="Y785" s="3"/>
      <c r="Z785" s="280"/>
    </row>
    <row r="786" spans="3:26" x14ac:dyDescent="0.15">
      <c r="C786" s="286"/>
      <c r="D786" s="283">
        <v>783</v>
      </c>
      <c r="E786" s="3">
        <v>784</v>
      </c>
      <c r="F786" s="3">
        <v>8</v>
      </c>
      <c r="G786" s="3">
        <v>2</v>
      </c>
      <c r="H786" s="3" t="s">
        <v>1692</v>
      </c>
      <c r="I786" s="3" t="s">
        <v>140</v>
      </c>
      <c r="J786" s="3" t="s">
        <v>260</v>
      </c>
      <c r="K786" s="15" t="s">
        <v>1978</v>
      </c>
      <c r="L786" s="3" t="s">
        <v>1979</v>
      </c>
      <c r="M786" s="3"/>
      <c r="N786" s="3" t="s">
        <v>31</v>
      </c>
      <c r="O786" s="3"/>
      <c r="P786" s="3" t="s">
        <v>13</v>
      </c>
      <c r="Q786" s="3"/>
      <c r="R786" s="3"/>
      <c r="S786" s="3" t="s">
        <v>43</v>
      </c>
      <c r="T786" s="3"/>
      <c r="U786" s="3"/>
      <c r="V786" s="3" t="s">
        <v>456</v>
      </c>
      <c r="W786" s="3"/>
      <c r="X786" s="3" t="s">
        <v>53</v>
      </c>
      <c r="Y786" s="3"/>
      <c r="Z786" s="280"/>
    </row>
    <row r="787" spans="3:26" x14ac:dyDescent="0.15">
      <c r="C787" s="286"/>
      <c r="D787" s="283">
        <v>784</v>
      </c>
      <c r="E787" s="3">
        <v>808</v>
      </c>
      <c r="F787" s="3">
        <v>8</v>
      </c>
      <c r="G787" s="3">
        <v>2</v>
      </c>
      <c r="H787" s="3" t="s">
        <v>1677</v>
      </c>
      <c r="I787" s="3" t="s">
        <v>137</v>
      </c>
      <c r="J787" s="3" t="s">
        <v>368</v>
      </c>
      <c r="K787" s="15"/>
      <c r="L787" s="3" t="s">
        <v>540</v>
      </c>
      <c r="M787" s="3"/>
      <c r="N787" s="3" t="s">
        <v>16</v>
      </c>
      <c r="O787" s="3" t="s">
        <v>2032</v>
      </c>
      <c r="P787" s="3" t="s">
        <v>143</v>
      </c>
      <c r="Q787" s="3"/>
      <c r="R787" s="3"/>
      <c r="S787" s="3"/>
      <c r="T787" s="3" t="s">
        <v>49</v>
      </c>
      <c r="U787" s="3" t="s">
        <v>2033</v>
      </c>
      <c r="V787" s="3" t="s">
        <v>310</v>
      </c>
      <c r="W787" s="3" t="s">
        <v>1312</v>
      </c>
      <c r="X787" s="3" t="s">
        <v>158</v>
      </c>
      <c r="Y787" s="3"/>
      <c r="Z787" s="280"/>
    </row>
    <row r="788" spans="3:26" x14ac:dyDescent="0.15">
      <c r="C788" s="286"/>
      <c r="D788" s="283">
        <v>785</v>
      </c>
      <c r="E788" s="3">
        <v>762</v>
      </c>
      <c r="F788" s="3">
        <v>8</v>
      </c>
      <c r="G788" s="3">
        <v>2</v>
      </c>
      <c r="H788" s="3" t="s">
        <v>255</v>
      </c>
      <c r="I788" s="3" t="s">
        <v>138</v>
      </c>
      <c r="J788" s="3" t="s">
        <v>274</v>
      </c>
      <c r="K788" s="15" t="s">
        <v>380</v>
      </c>
      <c r="L788" s="3" t="s">
        <v>1934</v>
      </c>
      <c r="M788" s="3"/>
      <c r="N788" s="3" t="s">
        <v>16</v>
      </c>
      <c r="O788" s="3" t="s">
        <v>1935</v>
      </c>
      <c r="P788" s="3" t="s">
        <v>143</v>
      </c>
      <c r="Q788" s="3"/>
      <c r="R788" s="3"/>
      <c r="S788" s="3"/>
      <c r="T788" s="3" t="s">
        <v>49</v>
      </c>
      <c r="U788" s="3" t="s">
        <v>1936</v>
      </c>
      <c r="V788" s="3" t="s">
        <v>52</v>
      </c>
      <c r="W788" s="3" t="s">
        <v>1937</v>
      </c>
      <c r="X788" s="3" t="s">
        <v>157</v>
      </c>
      <c r="Y788" s="3"/>
      <c r="Z788" s="280"/>
    </row>
    <row r="789" spans="3:26" x14ac:dyDescent="0.15">
      <c r="C789" s="286"/>
      <c r="D789" s="283">
        <v>786</v>
      </c>
      <c r="E789" s="3">
        <v>772</v>
      </c>
      <c r="F789" s="3">
        <v>8</v>
      </c>
      <c r="G789" s="3">
        <v>2</v>
      </c>
      <c r="H789" s="3" t="s">
        <v>255</v>
      </c>
      <c r="I789" s="3" t="s">
        <v>136</v>
      </c>
      <c r="J789" s="3" t="s">
        <v>1121</v>
      </c>
      <c r="K789" s="15"/>
      <c r="L789" s="3" t="s">
        <v>1954</v>
      </c>
      <c r="M789" s="3"/>
      <c r="N789" s="3" t="s">
        <v>28</v>
      </c>
      <c r="O789" s="3" t="s">
        <v>1844</v>
      </c>
      <c r="P789" s="3" t="s">
        <v>143</v>
      </c>
      <c r="Q789" s="3"/>
      <c r="R789" s="3"/>
      <c r="S789" s="3"/>
      <c r="T789" s="3" t="s">
        <v>47</v>
      </c>
      <c r="U789" s="3" t="s">
        <v>1955</v>
      </c>
      <c r="V789" s="3" t="s">
        <v>52</v>
      </c>
      <c r="W789" s="3" t="s">
        <v>1420</v>
      </c>
      <c r="X789" s="3" t="s">
        <v>157</v>
      </c>
      <c r="Y789" s="3" t="s">
        <v>1956</v>
      </c>
      <c r="Z789" s="280"/>
    </row>
    <row r="790" spans="3:26" x14ac:dyDescent="0.15">
      <c r="C790" s="286"/>
      <c r="D790" s="283">
        <v>787</v>
      </c>
      <c r="E790" s="3">
        <v>764</v>
      </c>
      <c r="F790" s="3">
        <v>8</v>
      </c>
      <c r="G790" s="3">
        <v>2</v>
      </c>
      <c r="H790" s="3" t="s">
        <v>143</v>
      </c>
      <c r="I790" s="3" t="s">
        <v>140</v>
      </c>
      <c r="J790" s="3" t="s">
        <v>260</v>
      </c>
      <c r="K790" s="15" t="s">
        <v>356</v>
      </c>
      <c r="L790" s="3" t="s">
        <v>1940</v>
      </c>
      <c r="M790" s="3"/>
      <c r="N790" s="3" t="s">
        <v>28</v>
      </c>
      <c r="O790" s="3" t="s">
        <v>1846</v>
      </c>
      <c r="P790" s="3" t="s">
        <v>143</v>
      </c>
      <c r="Q790" s="3"/>
      <c r="R790" s="3"/>
      <c r="S790" s="3"/>
      <c r="T790" s="3" t="s">
        <v>49</v>
      </c>
      <c r="U790" s="3" t="s">
        <v>1845</v>
      </c>
      <c r="V790" s="3" t="s">
        <v>310</v>
      </c>
      <c r="W790" s="3"/>
      <c r="X790" s="3" t="s">
        <v>53</v>
      </c>
      <c r="Y790" s="3"/>
      <c r="Z790" s="280"/>
    </row>
    <row r="791" spans="3:26" x14ac:dyDescent="0.15">
      <c r="C791" s="286"/>
      <c r="D791" s="283">
        <v>788</v>
      </c>
      <c r="E791" s="3">
        <v>768</v>
      </c>
      <c r="F791" s="3">
        <v>8</v>
      </c>
      <c r="G791" s="3">
        <v>2</v>
      </c>
      <c r="H791" s="3" t="s">
        <v>143</v>
      </c>
      <c r="I791" s="3" t="s">
        <v>138</v>
      </c>
      <c r="J791" s="3" t="s">
        <v>274</v>
      </c>
      <c r="K791" s="15" t="s">
        <v>275</v>
      </c>
      <c r="L791" s="3" t="s">
        <v>1944</v>
      </c>
      <c r="M791" s="3"/>
      <c r="N791" s="3" t="s">
        <v>28</v>
      </c>
      <c r="O791" s="3" t="s">
        <v>1671</v>
      </c>
      <c r="P791" s="3" t="s">
        <v>143</v>
      </c>
      <c r="Q791" s="3"/>
      <c r="R791" s="3"/>
      <c r="S791" s="3"/>
      <c r="T791" s="3" t="s">
        <v>49</v>
      </c>
      <c r="U791" s="3" t="s">
        <v>1945</v>
      </c>
      <c r="V791" s="3" t="s">
        <v>50</v>
      </c>
      <c r="W791" s="3"/>
      <c r="X791" s="3" t="s">
        <v>157</v>
      </c>
      <c r="Y791" s="3"/>
      <c r="Z791" s="280"/>
    </row>
    <row r="792" spans="3:26" x14ac:dyDescent="0.15">
      <c r="C792" s="286"/>
      <c r="D792" s="283">
        <v>789</v>
      </c>
      <c r="E792" s="3">
        <v>774</v>
      </c>
      <c r="F792" s="3">
        <v>8</v>
      </c>
      <c r="G792" s="3">
        <v>2</v>
      </c>
      <c r="H792" s="3" t="s">
        <v>143</v>
      </c>
      <c r="I792" s="3" t="s">
        <v>140</v>
      </c>
      <c r="J792" s="3" t="s">
        <v>260</v>
      </c>
      <c r="K792" s="15" t="s">
        <v>612</v>
      </c>
      <c r="L792" s="3" t="s">
        <v>1957</v>
      </c>
      <c r="M792" s="3"/>
      <c r="N792" s="3" t="s">
        <v>16</v>
      </c>
      <c r="O792" s="3" t="s">
        <v>1958</v>
      </c>
      <c r="P792" s="3" t="s">
        <v>143</v>
      </c>
      <c r="Q792" s="3"/>
      <c r="R792" s="3"/>
      <c r="S792" s="3"/>
      <c r="T792" s="3" t="s">
        <v>49</v>
      </c>
      <c r="U792" s="3" t="s">
        <v>1959</v>
      </c>
      <c r="V792" s="3" t="s">
        <v>50</v>
      </c>
      <c r="W792" s="3"/>
      <c r="X792" s="3" t="s">
        <v>53</v>
      </c>
      <c r="Y792" s="3"/>
      <c r="Z792" s="280"/>
    </row>
    <row r="793" spans="3:26" x14ac:dyDescent="0.15">
      <c r="C793" s="286"/>
      <c r="D793" s="283">
        <v>790</v>
      </c>
      <c r="E793" s="3">
        <v>809</v>
      </c>
      <c r="F793" s="3">
        <v>8</v>
      </c>
      <c r="G793" s="3">
        <v>3</v>
      </c>
      <c r="H793" s="3" t="s">
        <v>1765</v>
      </c>
      <c r="I793" s="3" t="s">
        <v>137</v>
      </c>
      <c r="J793" s="3" t="s">
        <v>368</v>
      </c>
      <c r="K793" s="15"/>
      <c r="L793" s="3" t="s">
        <v>2034</v>
      </c>
      <c r="M793" s="3"/>
      <c r="N793" s="3" t="s">
        <v>16</v>
      </c>
      <c r="O793" s="3" t="s">
        <v>2035</v>
      </c>
      <c r="P793" s="3" t="s">
        <v>13</v>
      </c>
      <c r="Q793" s="3"/>
      <c r="R793" s="3"/>
      <c r="S793" s="3" t="s">
        <v>43</v>
      </c>
      <c r="T793" s="3"/>
      <c r="U793" s="3"/>
      <c r="V793" s="3" t="s">
        <v>310</v>
      </c>
      <c r="W793" s="3" t="s">
        <v>2036</v>
      </c>
      <c r="X793" s="3" t="s">
        <v>53</v>
      </c>
      <c r="Y793" s="3"/>
      <c r="Z793" s="280"/>
    </row>
    <row r="794" spans="3:26" x14ac:dyDescent="0.15">
      <c r="C794" s="286"/>
      <c r="D794" s="283">
        <v>791</v>
      </c>
      <c r="E794" s="3">
        <v>790</v>
      </c>
      <c r="F794" s="3">
        <v>8</v>
      </c>
      <c r="G794" s="3">
        <v>3</v>
      </c>
      <c r="H794" s="3" t="s">
        <v>1652</v>
      </c>
      <c r="I794" s="3" t="s">
        <v>138</v>
      </c>
      <c r="J794" s="3" t="s">
        <v>265</v>
      </c>
      <c r="K794" s="15"/>
      <c r="L794" s="3" t="s">
        <v>1996</v>
      </c>
      <c r="M794" s="3"/>
      <c r="N794" s="3" t="s">
        <v>31</v>
      </c>
      <c r="O794" s="3" t="s">
        <v>1997</v>
      </c>
      <c r="P794" s="3" t="s">
        <v>12</v>
      </c>
      <c r="Q794" s="3"/>
      <c r="R794" s="3"/>
      <c r="S794" s="3" t="s">
        <v>43</v>
      </c>
      <c r="T794" s="3"/>
      <c r="U794" s="3" t="s">
        <v>1998</v>
      </c>
      <c r="V794" s="3" t="s">
        <v>50</v>
      </c>
      <c r="W794" s="3"/>
      <c r="X794" s="3" t="s">
        <v>53</v>
      </c>
      <c r="Y794" s="3"/>
      <c r="Z794" s="280"/>
    </row>
    <row r="795" spans="3:26" x14ac:dyDescent="0.15">
      <c r="C795" s="286"/>
      <c r="D795" s="283">
        <v>792</v>
      </c>
      <c r="E795" s="3">
        <v>791</v>
      </c>
      <c r="F795" s="3">
        <v>8</v>
      </c>
      <c r="G795" s="3">
        <v>3</v>
      </c>
      <c r="H795" s="3" t="s">
        <v>1698</v>
      </c>
      <c r="I795" s="3" t="s">
        <v>140</v>
      </c>
      <c r="J795" s="3" t="s">
        <v>260</v>
      </c>
      <c r="K795" s="15" t="s">
        <v>644</v>
      </c>
      <c r="L795" s="3" t="s">
        <v>1999</v>
      </c>
      <c r="M795" s="3"/>
      <c r="N795" s="3" t="s">
        <v>31</v>
      </c>
      <c r="O795" s="3"/>
      <c r="P795" s="3" t="s">
        <v>13</v>
      </c>
      <c r="Q795" s="3"/>
      <c r="R795" s="3"/>
      <c r="S795" s="3" t="s">
        <v>43</v>
      </c>
      <c r="T795" s="3"/>
      <c r="U795" s="3"/>
      <c r="V795" s="3" t="s">
        <v>50</v>
      </c>
      <c r="W795" s="3"/>
      <c r="X795" s="3" t="s">
        <v>53</v>
      </c>
      <c r="Y795" s="3"/>
      <c r="Z795" s="280"/>
    </row>
    <row r="796" spans="3:26" x14ac:dyDescent="0.15">
      <c r="C796" s="286"/>
      <c r="D796" s="283">
        <v>793</v>
      </c>
      <c r="E796" s="3">
        <v>792</v>
      </c>
      <c r="F796" s="3">
        <v>8</v>
      </c>
      <c r="G796" s="3">
        <v>3</v>
      </c>
      <c r="H796" s="3" t="s">
        <v>1697</v>
      </c>
      <c r="I796" s="3" t="s">
        <v>137</v>
      </c>
      <c r="J796" s="3" t="s">
        <v>152</v>
      </c>
      <c r="K796" s="15"/>
      <c r="L796" s="3" t="s">
        <v>2000</v>
      </c>
      <c r="M796" s="3"/>
      <c r="N796" s="3" t="s">
        <v>26</v>
      </c>
      <c r="O796" s="3"/>
      <c r="P796" s="3" t="s">
        <v>143</v>
      </c>
      <c r="Q796" s="3"/>
      <c r="R796" s="3"/>
      <c r="S796" s="3" t="s">
        <v>45</v>
      </c>
      <c r="T796" s="3"/>
      <c r="U796" s="3" t="s">
        <v>2001</v>
      </c>
      <c r="V796" s="3" t="s">
        <v>310</v>
      </c>
      <c r="W796" s="3"/>
      <c r="X796" s="3" t="s">
        <v>53</v>
      </c>
      <c r="Y796" s="3"/>
      <c r="Z796" s="280"/>
    </row>
    <row r="797" spans="3:26" x14ac:dyDescent="0.15">
      <c r="C797" s="286"/>
      <c r="D797" s="283">
        <v>794</v>
      </c>
      <c r="E797" s="3">
        <v>793</v>
      </c>
      <c r="F797" s="3">
        <v>8</v>
      </c>
      <c r="G797" s="3">
        <v>3</v>
      </c>
      <c r="H797" s="3" t="s">
        <v>1696</v>
      </c>
      <c r="I797" s="3" t="s">
        <v>140</v>
      </c>
      <c r="J797" s="3" t="s">
        <v>260</v>
      </c>
      <c r="K797" s="15" t="s">
        <v>469</v>
      </c>
      <c r="L797" s="3" t="s">
        <v>641</v>
      </c>
      <c r="M797" s="3"/>
      <c r="N797" s="3" t="s">
        <v>28</v>
      </c>
      <c r="O797" s="3"/>
      <c r="P797" s="3" t="s">
        <v>13</v>
      </c>
      <c r="Q797" s="3"/>
      <c r="R797" s="3"/>
      <c r="S797" s="3" t="s">
        <v>43</v>
      </c>
      <c r="T797" s="3"/>
      <c r="U797" s="3" t="s">
        <v>308</v>
      </c>
      <c r="V797" s="3" t="s">
        <v>456</v>
      </c>
      <c r="W797" s="3"/>
      <c r="X797" s="3" t="s">
        <v>53</v>
      </c>
      <c r="Y797" s="3"/>
      <c r="Z797" s="280"/>
    </row>
    <row r="798" spans="3:26" x14ac:dyDescent="0.15">
      <c r="C798" s="286"/>
      <c r="D798" s="283">
        <v>795</v>
      </c>
      <c r="E798" s="3">
        <v>787</v>
      </c>
      <c r="F798" s="3">
        <v>8</v>
      </c>
      <c r="G798" s="3">
        <v>3</v>
      </c>
      <c r="H798" s="3" t="s">
        <v>1679</v>
      </c>
      <c r="I798" s="3" t="s">
        <v>136</v>
      </c>
      <c r="J798" s="3" t="s">
        <v>1569</v>
      </c>
      <c r="K798" s="15"/>
      <c r="L798" s="3" t="s">
        <v>1986</v>
      </c>
      <c r="M798" s="3"/>
      <c r="N798" s="3" t="s">
        <v>29</v>
      </c>
      <c r="O798" s="3" t="s">
        <v>1987</v>
      </c>
      <c r="P798" s="3" t="s">
        <v>12</v>
      </c>
      <c r="Q798" s="3"/>
      <c r="R798" s="3"/>
      <c r="S798" s="3" t="s">
        <v>43</v>
      </c>
      <c r="T798" s="3" t="s">
        <v>46</v>
      </c>
      <c r="U798" s="3" t="s">
        <v>1988</v>
      </c>
      <c r="V798" s="3" t="s">
        <v>50</v>
      </c>
      <c r="W798" s="3" t="s">
        <v>1989</v>
      </c>
      <c r="X798" s="3" t="s">
        <v>158</v>
      </c>
      <c r="Y798" s="3" t="s">
        <v>1990</v>
      </c>
      <c r="Z798" s="280"/>
    </row>
    <row r="799" spans="3:26" x14ac:dyDescent="0.15">
      <c r="C799" s="286"/>
      <c r="D799" s="283">
        <v>796</v>
      </c>
      <c r="E799" s="3">
        <v>786</v>
      </c>
      <c r="F799" s="3">
        <v>8</v>
      </c>
      <c r="G799" s="3">
        <v>3</v>
      </c>
      <c r="H799" s="3" t="s">
        <v>255</v>
      </c>
      <c r="I799" s="3" t="s">
        <v>138</v>
      </c>
      <c r="J799" s="3" t="s">
        <v>274</v>
      </c>
      <c r="K799" s="15" t="s">
        <v>380</v>
      </c>
      <c r="L799" s="3" t="s">
        <v>1983</v>
      </c>
      <c r="M799" s="3"/>
      <c r="N799" s="3" t="s">
        <v>29</v>
      </c>
      <c r="O799" s="3" t="s">
        <v>1353</v>
      </c>
      <c r="P799" s="3" t="s">
        <v>143</v>
      </c>
      <c r="Q799" s="3"/>
      <c r="R799" s="3"/>
      <c r="S799" s="3"/>
      <c r="T799" s="3" t="s">
        <v>46</v>
      </c>
      <c r="U799" s="3" t="s">
        <v>1984</v>
      </c>
      <c r="V799" s="3" t="s">
        <v>52</v>
      </c>
      <c r="W799" s="3" t="s">
        <v>1985</v>
      </c>
      <c r="X799" s="3" t="s">
        <v>157</v>
      </c>
      <c r="Y799" s="3"/>
      <c r="Z799" s="280"/>
    </row>
    <row r="800" spans="3:26" x14ac:dyDescent="0.15">
      <c r="C800" s="286"/>
      <c r="D800" s="283">
        <v>797</v>
      </c>
      <c r="E800" s="3">
        <v>789</v>
      </c>
      <c r="F800" s="3">
        <v>8</v>
      </c>
      <c r="G800" s="3">
        <v>3</v>
      </c>
      <c r="H800" s="3" t="s">
        <v>143</v>
      </c>
      <c r="I800" s="3" t="s">
        <v>138</v>
      </c>
      <c r="J800" s="3" t="s">
        <v>274</v>
      </c>
      <c r="K800" s="15" t="s">
        <v>275</v>
      </c>
      <c r="L800" s="3" t="s">
        <v>1994</v>
      </c>
      <c r="M800" s="3"/>
      <c r="N800" s="3" t="s">
        <v>29</v>
      </c>
      <c r="O800" s="3"/>
      <c r="P800" s="3" t="s">
        <v>143</v>
      </c>
      <c r="Q800" s="3"/>
      <c r="R800" s="3"/>
      <c r="S800" s="3"/>
      <c r="T800" s="3" t="s">
        <v>49</v>
      </c>
      <c r="U800" s="3" t="s">
        <v>1995</v>
      </c>
      <c r="V800" s="3" t="s">
        <v>50</v>
      </c>
      <c r="W800" s="3" t="s">
        <v>1866</v>
      </c>
      <c r="X800" s="3" t="s">
        <v>158</v>
      </c>
      <c r="Y800" s="3"/>
      <c r="Z800" s="280"/>
    </row>
    <row r="801" spans="3:26" x14ac:dyDescent="0.15">
      <c r="C801" s="286"/>
      <c r="D801" s="283">
        <v>798</v>
      </c>
      <c r="E801" s="3">
        <v>797</v>
      </c>
      <c r="F801" s="3">
        <v>8</v>
      </c>
      <c r="G801" s="3">
        <v>3</v>
      </c>
      <c r="H801" s="3" t="s">
        <v>143</v>
      </c>
      <c r="I801" s="3" t="s">
        <v>138</v>
      </c>
      <c r="J801" s="3" t="s">
        <v>274</v>
      </c>
      <c r="K801" s="15" t="s">
        <v>380</v>
      </c>
      <c r="L801" s="3" t="s">
        <v>2006</v>
      </c>
      <c r="M801" s="3"/>
      <c r="N801" s="3" t="s">
        <v>23</v>
      </c>
      <c r="O801" s="3"/>
      <c r="P801" s="3" t="s">
        <v>143</v>
      </c>
      <c r="Q801" s="3"/>
      <c r="R801" s="3"/>
      <c r="S801" s="3"/>
      <c r="T801" s="3" t="s">
        <v>16</v>
      </c>
      <c r="U801" s="3" t="s">
        <v>2007</v>
      </c>
      <c r="V801" s="3" t="s">
        <v>51</v>
      </c>
      <c r="W801" s="3" t="s">
        <v>2008</v>
      </c>
      <c r="X801" s="3" t="s">
        <v>53</v>
      </c>
      <c r="Y801" s="3"/>
      <c r="Z801" s="280"/>
    </row>
    <row r="802" spans="3:26" x14ac:dyDescent="0.15">
      <c r="C802" s="286"/>
      <c r="D802" s="283">
        <v>799</v>
      </c>
      <c r="E802" s="3">
        <v>810</v>
      </c>
      <c r="F802" s="3">
        <v>8</v>
      </c>
      <c r="G802" s="3">
        <v>3</v>
      </c>
      <c r="H802" s="3" t="s">
        <v>143</v>
      </c>
      <c r="I802" s="3" t="s">
        <v>137</v>
      </c>
      <c r="J802" s="3" t="s">
        <v>368</v>
      </c>
      <c r="K802" s="15"/>
      <c r="L802" s="3" t="s">
        <v>1884</v>
      </c>
      <c r="M802" s="3"/>
      <c r="N802" s="3" t="s">
        <v>16</v>
      </c>
      <c r="O802" s="3" t="s">
        <v>369</v>
      </c>
      <c r="P802" s="3" t="s">
        <v>143</v>
      </c>
      <c r="Q802" s="3"/>
      <c r="R802" s="3"/>
      <c r="S802" s="3" t="s">
        <v>43</v>
      </c>
      <c r="T802" s="3" t="s">
        <v>46</v>
      </c>
      <c r="U802" s="3" t="s">
        <v>1534</v>
      </c>
      <c r="V802" s="3" t="s">
        <v>16</v>
      </c>
      <c r="W802" s="3" t="s">
        <v>2037</v>
      </c>
      <c r="X802" s="3" t="s">
        <v>53</v>
      </c>
      <c r="Y802" s="3"/>
      <c r="Z802" s="280"/>
    </row>
    <row r="803" spans="3:26" x14ac:dyDescent="0.15">
      <c r="C803" s="286"/>
      <c r="D803" s="283">
        <v>800</v>
      </c>
      <c r="E803" s="3">
        <v>837</v>
      </c>
      <c r="F803" s="3">
        <v>8</v>
      </c>
      <c r="G803" s="3">
        <v>3</v>
      </c>
      <c r="H803" s="3" t="s">
        <v>259</v>
      </c>
      <c r="I803" s="3" t="s">
        <v>137</v>
      </c>
      <c r="J803" s="3" t="s">
        <v>368</v>
      </c>
      <c r="K803" s="15"/>
      <c r="L803" s="3" t="s">
        <v>2093</v>
      </c>
      <c r="M803" s="3"/>
      <c r="N803" s="3" t="s">
        <v>28</v>
      </c>
      <c r="O803" s="3" t="s">
        <v>1845</v>
      </c>
      <c r="P803" s="3" t="s">
        <v>143</v>
      </c>
      <c r="Q803" s="3"/>
      <c r="R803" s="3"/>
      <c r="S803" s="3"/>
      <c r="T803" s="3" t="s">
        <v>49</v>
      </c>
      <c r="U803" s="3" t="s">
        <v>2094</v>
      </c>
      <c r="V803" s="3" t="s">
        <v>310</v>
      </c>
      <c r="W803" s="3" t="s">
        <v>1312</v>
      </c>
      <c r="X803" s="3" t="s">
        <v>53</v>
      </c>
      <c r="Y803" s="3"/>
      <c r="Z803" s="280"/>
    </row>
    <row r="804" spans="3:26" x14ac:dyDescent="0.15">
      <c r="C804" s="286"/>
      <c r="D804" s="283">
        <v>801</v>
      </c>
      <c r="E804" s="3">
        <v>794</v>
      </c>
      <c r="F804" s="3">
        <v>8</v>
      </c>
      <c r="G804" s="3">
        <v>4</v>
      </c>
      <c r="H804" s="3" t="s">
        <v>2002</v>
      </c>
      <c r="I804" s="3" t="s">
        <v>138</v>
      </c>
      <c r="J804" s="3" t="s">
        <v>274</v>
      </c>
      <c r="K804" s="15" t="s">
        <v>843</v>
      </c>
      <c r="L804" s="3" t="s">
        <v>2003</v>
      </c>
      <c r="M804" s="3"/>
      <c r="N804" s="3" t="s">
        <v>31</v>
      </c>
      <c r="O804" s="3" t="s">
        <v>646</v>
      </c>
      <c r="P804" s="3" t="s">
        <v>13</v>
      </c>
      <c r="Q804" s="3"/>
      <c r="R804" s="3"/>
      <c r="S804" s="3" t="s">
        <v>43</v>
      </c>
      <c r="T804" s="3"/>
      <c r="U804" s="3"/>
      <c r="V804" s="3" t="s">
        <v>16</v>
      </c>
      <c r="W804" s="3" t="s">
        <v>1312</v>
      </c>
      <c r="X804" s="3" t="s">
        <v>53</v>
      </c>
      <c r="Y804" s="3"/>
      <c r="Z804" s="280"/>
    </row>
    <row r="805" spans="3:26" x14ac:dyDescent="0.15">
      <c r="C805" s="286"/>
      <c r="D805" s="283">
        <v>802</v>
      </c>
      <c r="E805" s="3">
        <v>812</v>
      </c>
      <c r="F805" s="3">
        <v>8</v>
      </c>
      <c r="G805" s="3">
        <v>4</v>
      </c>
      <c r="H805" s="3" t="s">
        <v>1689</v>
      </c>
      <c r="I805" s="3" t="s">
        <v>140</v>
      </c>
      <c r="J805" s="3" t="s">
        <v>260</v>
      </c>
      <c r="K805" s="15" t="s">
        <v>378</v>
      </c>
      <c r="L805" s="3" t="s">
        <v>2040</v>
      </c>
      <c r="M805" s="3"/>
      <c r="N805" s="3" t="s">
        <v>16</v>
      </c>
      <c r="O805" s="3" t="s">
        <v>2041</v>
      </c>
      <c r="P805" s="3" t="s">
        <v>143</v>
      </c>
      <c r="Q805" s="3"/>
      <c r="R805" s="3"/>
      <c r="S805" s="3"/>
      <c r="T805" s="3" t="s">
        <v>251</v>
      </c>
      <c r="U805" s="3" t="s">
        <v>2042</v>
      </c>
      <c r="V805" s="3" t="s">
        <v>52</v>
      </c>
      <c r="W805" s="3" t="s">
        <v>2043</v>
      </c>
      <c r="X805" s="3" t="s">
        <v>157</v>
      </c>
      <c r="Y805" s="3"/>
      <c r="Z805" s="280"/>
    </row>
    <row r="806" spans="3:26" x14ac:dyDescent="0.15">
      <c r="C806" s="286"/>
      <c r="D806" s="283">
        <v>803</v>
      </c>
      <c r="E806" s="3">
        <v>813</v>
      </c>
      <c r="F806" s="3">
        <v>8</v>
      </c>
      <c r="G806" s="3">
        <v>4</v>
      </c>
      <c r="H806" s="3" t="s">
        <v>1665</v>
      </c>
      <c r="I806" s="3" t="s">
        <v>140</v>
      </c>
      <c r="J806" s="3" t="s">
        <v>260</v>
      </c>
      <c r="K806" s="15" t="s">
        <v>378</v>
      </c>
      <c r="L806" s="3" t="s">
        <v>893</v>
      </c>
      <c r="M806" s="3"/>
      <c r="N806" s="3" t="s">
        <v>29</v>
      </c>
      <c r="O806" s="3"/>
      <c r="P806" s="3" t="s">
        <v>143</v>
      </c>
      <c r="Q806" s="3"/>
      <c r="R806" s="3"/>
      <c r="S806" s="3"/>
      <c r="T806" s="3" t="s">
        <v>49</v>
      </c>
      <c r="U806" s="3" t="s">
        <v>1557</v>
      </c>
      <c r="V806" s="3" t="s">
        <v>52</v>
      </c>
      <c r="W806" s="3" t="s">
        <v>2044</v>
      </c>
      <c r="X806" s="3" t="s">
        <v>53</v>
      </c>
      <c r="Y806" s="3"/>
      <c r="Z806" s="280"/>
    </row>
    <row r="807" spans="3:26" x14ac:dyDescent="0.15">
      <c r="C807" s="286"/>
      <c r="D807" s="283">
        <v>804</v>
      </c>
      <c r="E807" s="3">
        <v>856</v>
      </c>
      <c r="F807" s="3">
        <v>8</v>
      </c>
      <c r="G807" s="3">
        <v>4</v>
      </c>
      <c r="H807" s="3" t="s">
        <v>1652</v>
      </c>
      <c r="I807" s="3" t="s">
        <v>138</v>
      </c>
      <c r="J807" s="3" t="s">
        <v>149</v>
      </c>
      <c r="K807" s="15"/>
      <c r="L807" s="3" t="s">
        <v>2130</v>
      </c>
      <c r="M807" s="3"/>
      <c r="N807" s="3" t="s">
        <v>28</v>
      </c>
      <c r="O807" s="3" t="s">
        <v>1846</v>
      </c>
      <c r="P807" s="3" t="s">
        <v>143</v>
      </c>
      <c r="Q807" s="3"/>
      <c r="R807" s="3"/>
      <c r="S807" s="3"/>
      <c r="T807" s="3" t="s">
        <v>49</v>
      </c>
      <c r="U807" s="3" t="s">
        <v>2131</v>
      </c>
      <c r="V807" s="3" t="s">
        <v>50</v>
      </c>
      <c r="W807" s="3"/>
      <c r="X807" s="3" t="s">
        <v>158</v>
      </c>
      <c r="Y807" s="3"/>
      <c r="Z807" s="280"/>
    </row>
    <row r="808" spans="3:26" x14ac:dyDescent="0.15">
      <c r="C808" s="286"/>
      <c r="D808" s="283">
        <v>805</v>
      </c>
      <c r="E808" s="3">
        <v>1204</v>
      </c>
      <c r="F808" s="3">
        <v>8</v>
      </c>
      <c r="G808" s="3">
        <v>4</v>
      </c>
      <c r="H808" s="3" t="s">
        <v>1653</v>
      </c>
      <c r="I808" s="3" t="s">
        <v>136</v>
      </c>
      <c r="J808" s="3" t="s">
        <v>248</v>
      </c>
      <c r="K808" s="15"/>
      <c r="L808" s="3" t="s">
        <v>2741</v>
      </c>
      <c r="M808" s="3"/>
      <c r="N808" s="3" t="s">
        <v>28</v>
      </c>
      <c r="O808" s="3"/>
      <c r="P808" s="3" t="s">
        <v>143</v>
      </c>
      <c r="Q808" s="3"/>
      <c r="R808" s="3"/>
      <c r="S808" s="3"/>
      <c r="T808" s="3" t="s">
        <v>47</v>
      </c>
      <c r="U808" s="3" t="s">
        <v>2242</v>
      </c>
      <c r="V808" s="3" t="s">
        <v>51</v>
      </c>
      <c r="W808" s="3" t="s">
        <v>52</v>
      </c>
      <c r="X808" s="3" t="s">
        <v>53</v>
      </c>
      <c r="Y808" s="3"/>
      <c r="Z808" s="280"/>
    </row>
    <row r="809" spans="3:26" x14ac:dyDescent="0.15">
      <c r="C809" s="286"/>
      <c r="D809" s="283">
        <v>806</v>
      </c>
      <c r="E809" s="3">
        <v>839</v>
      </c>
      <c r="F809" s="3">
        <v>8</v>
      </c>
      <c r="G809" s="3">
        <v>4</v>
      </c>
      <c r="H809" s="3" t="s">
        <v>1821</v>
      </c>
      <c r="I809" s="3" t="s">
        <v>137</v>
      </c>
      <c r="J809" s="3" t="s">
        <v>368</v>
      </c>
      <c r="K809" s="15"/>
      <c r="L809" s="3" t="s">
        <v>2096</v>
      </c>
      <c r="M809" s="3"/>
      <c r="N809" s="3" t="s">
        <v>31</v>
      </c>
      <c r="O809" s="3"/>
      <c r="P809" s="3" t="s">
        <v>13</v>
      </c>
      <c r="Q809" s="3"/>
      <c r="R809" s="3"/>
      <c r="S809" s="3" t="s">
        <v>43</v>
      </c>
      <c r="T809" s="3"/>
      <c r="U809" s="3" t="s">
        <v>514</v>
      </c>
      <c r="V809" s="3" t="s">
        <v>310</v>
      </c>
      <c r="W809" s="3" t="s">
        <v>1312</v>
      </c>
      <c r="X809" s="3" t="s">
        <v>53</v>
      </c>
      <c r="Y809" s="3"/>
      <c r="Z809" s="280"/>
    </row>
    <row r="810" spans="3:26" x14ac:dyDescent="0.15">
      <c r="C810" s="286"/>
      <c r="D810" s="283">
        <v>807</v>
      </c>
      <c r="E810" s="3">
        <v>800</v>
      </c>
      <c r="F810" s="3">
        <v>8</v>
      </c>
      <c r="G810" s="3">
        <v>4</v>
      </c>
      <c r="H810" s="3" t="s">
        <v>1691</v>
      </c>
      <c r="I810" s="3" t="s">
        <v>137</v>
      </c>
      <c r="J810" s="3" t="s">
        <v>655</v>
      </c>
      <c r="K810" s="15"/>
      <c r="L810" s="3" t="s">
        <v>2015</v>
      </c>
      <c r="M810" s="3"/>
      <c r="N810" s="3" t="s">
        <v>31</v>
      </c>
      <c r="O810" s="3" t="s">
        <v>2016</v>
      </c>
      <c r="P810" s="3" t="s">
        <v>13</v>
      </c>
      <c r="Q810" s="3"/>
      <c r="R810" s="3"/>
      <c r="S810" s="3" t="s">
        <v>43</v>
      </c>
      <c r="T810" s="3"/>
      <c r="U810" s="3"/>
      <c r="V810" s="3" t="s">
        <v>456</v>
      </c>
      <c r="W810" s="3" t="s">
        <v>625</v>
      </c>
      <c r="X810" s="3" t="s">
        <v>53</v>
      </c>
      <c r="Y810" s="3"/>
      <c r="Z810" s="280"/>
    </row>
    <row r="811" spans="3:26" x14ac:dyDescent="0.15">
      <c r="C811" s="286"/>
      <c r="D811" s="283">
        <v>808</v>
      </c>
      <c r="E811" s="3">
        <v>805</v>
      </c>
      <c r="F811" s="3">
        <v>8</v>
      </c>
      <c r="G811" s="3">
        <v>4</v>
      </c>
      <c r="H811" s="3" t="s">
        <v>1679</v>
      </c>
      <c r="I811" s="3" t="s">
        <v>140</v>
      </c>
      <c r="J811" s="3" t="s">
        <v>260</v>
      </c>
      <c r="K811" s="15" t="s">
        <v>356</v>
      </c>
      <c r="L811" s="3" t="s">
        <v>2026</v>
      </c>
      <c r="M811" s="3"/>
      <c r="N811" s="3" t="s">
        <v>31</v>
      </c>
      <c r="O811" s="3"/>
      <c r="P811" s="3" t="s">
        <v>13</v>
      </c>
      <c r="Q811" s="3"/>
      <c r="R811" s="3"/>
      <c r="S811" s="3" t="s">
        <v>43</v>
      </c>
      <c r="T811" s="3"/>
      <c r="U811" s="3" t="s">
        <v>308</v>
      </c>
      <c r="V811" s="3" t="s">
        <v>50</v>
      </c>
      <c r="W811" s="3"/>
      <c r="X811" s="3" t="s">
        <v>53</v>
      </c>
      <c r="Y811" s="3"/>
      <c r="Z811" s="280"/>
    </row>
    <row r="812" spans="3:26" x14ac:dyDescent="0.15">
      <c r="C812" s="286"/>
      <c r="D812" s="283">
        <v>809</v>
      </c>
      <c r="E812" s="3">
        <v>838</v>
      </c>
      <c r="F812" s="3">
        <v>8</v>
      </c>
      <c r="G812" s="3">
        <v>4</v>
      </c>
      <c r="H812" s="3" t="s">
        <v>1709</v>
      </c>
      <c r="I812" s="3" t="s">
        <v>137</v>
      </c>
      <c r="J812" s="3" t="s">
        <v>368</v>
      </c>
      <c r="K812" s="15"/>
      <c r="L812" s="3" t="s">
        <v>2095</v>
      </c>
      <c r="M812" s="3"/>
      <c r="N812" s="3" t="s">
        <v>16</v>
      </c>
      <c r="O812" s="3" t="s">
        <v>359</v>
      </c>
      <c r="P812" s="3" t="s">
        <v>143</v>
      </c>
      <c r="Q812" s="3"/>
      <c r="R812" s="3"/>
      <c r="S812" s="3" t="s">
        <v>43</v>
      </c>
      <c r="T812" s="3"/>
      <c r="U812" s="3"/>
      <c r="V812" s="3" t="s">
        <v>310</v>
      </c>
      <c r="W812" s="3" t="s">
        <v>1312</v>
      </c>
      <c r="X812" s="3" t="s">
        <v>53</v>
      </c>
      <c r="Y812" s="3"/>
      <c r="Z812" s="280"/>
    </row>
    <row r="813" spans="3:26" x14ac:dyDescent="0.15">
      <c r="C813" s="286"/>
      <c r="D813" s="283">
        <v>810</v>
      </c>
      <c r="E813" s="3">
        <v>796</v>
      </c>
      <c r="F813" s="3">
        <v>8</v>
      </c>
      <c r="G813" s="3">
        <v>4</v>
      </c>
      <c r="H813" s="3" t="s">
        <v>255</v>
      </c>
      <c r="I813" s="3" t="s">
        <v>136</v>
      </c>
      <c r="J813" s="3" t="s">
        <v>153</v>
      </c>
      <c r="K813" s="15"/>
      <c r="L813" s="3" t="s">
        <v>1397</v>
      </c>
      <c r="M813" s="3"/>
      <c r="N813" s="3" t="s">
        <v>29</v>
      </c>
      <c r="O813" s="3"/>
      <c r="P813" s="3" t="s">
        <v>143</v>
      </c>
      <c r="Q813" s="3"/>
      <c r="R813" s="3"/>
      <c r="S813" s="3"/>
      <c r="T813" s="3" t="s">
        <v>49</v>
      </c>
      <c r="U813" s="3" t="s">
        <v>1399</v>
      </c>
      <c r="V813" s="3" t="s">
        <v>16</v>
      </c>
      <c r="W813" s="3" t="s">
        <v>1592</v>
      </c>
      <c r="X813" s="3" t="s">
        <v>158</v>
      </c>
      <c r="Y813" s="3" t="s">
        <v>1355</v>
      </c>
      <c r="Z813" s="280"/>
    </row>
    <row r="814" spans="3:26" x14ac:dyDescent="0.15">
      <c r="C814" s="286"/>
      <c r="D814" s="283">
        <v>811</v>
      </c>
      <c r="E814" s="3">
        <v>798</v>
      </c>
      <c r="F814" s="3">
        <v>8</v>
      </c>
      <c r="G814" s="3">
        <v>4</v>
      </c>
      <c r="H814" s="3" t="s">
        <v>255</v>
      </c>
      <c r="I814" s="3" t="s">
        <v>138</v>
      </c>
      <c r="J814" s="3" t="s">
        <v>274</v>
      </c>
      <c r="K814" s="15" t="s">
        <v>380</v>
      </c>
      <c r="L814" s="3" t="s">
        <v>1056</v>
      </c>
      <c r="M814" s="3"/>
      <c r="N814" s="3" t="s">
        <v>16</v>
      </c>
      <c r="O814" s="3" t="s">
        <v>1021</v>
      </c>
      <c r="P814" s="3" t="s">
        <v>13</v>
      </c>
      <c r="Q814" s="3"/>
      <c r="R814" s="3"/>
      <c r="S814" s="3" t="s">
        <v>43</v>
      </c>
      <c r="T814" s="3"/>
      <c r="U814" s="3" t="s">
        <v>2009</v>
      </c>
      <c r="V814" s="3" t="s">
        <v>50</v>
      </c>
      <c r="W814" s="3" t="s">
        <v>2010</v>
      </c>
      <c r="X814" s="3" t="s">
        <v>158</v>
      </c>
      <c r="Y814" s="3" t="s">
        <v>2011</v>
      </c>
      <c r="Z814" s="280"/>
    </row>
    <row r="815" spans="3:26" x14ac:dyDescent="0.15">
      <c r="C815" s="286"/>
      <c r="D815" s="283">
        <v>812</v>
      </c>
      <c r="E815" s="3">
        <v>799</v>
      </c>
      <c r="F815" s="3">
        <v>8</v>
      </c>
      <c r="G815" s="3">
        <v>4</v>
      </c>
      <c r="H815" s="3" t="s">
        <v>255</v>
      </c>
      <c r="I815" s="3" t="s">
        <v>138</v>
      </c>
      <c r="J815" s="3" t="s">
        <v>274</v>
      </c>
      <c r="K815" s="15" t="s">
        <v>380</v>
      </c>
      <c r="L815" s="3" t="s">
        <v>1983</v>
      </c>
      <c r="M815" s="3"/>
      <c r="N815" s="3" t="s">
        <v>16</v>
      </c>
      <c r="O815" s="3" t="s">
        <v>2012</v>
      </c>
      <c r="P815" s="3" t="s">
        <v>13</v>
      </c>
      <c r="Q815" s="3"/>
      <c r="R815" s="3"/>
      <c r="S815" s="3"/>
      <c r="T815" s="3" t="s">
        <v>49</v>
      </c>
      <c r="U815" s="3" t="s">
        <v>2013</v>
      </c>
      <c r="V815" s="3" t="s">
        <v>51</v>
      </c>
      <c r="W815" s="3" t="s">
        <v>2014</v>
      </c>
      <c r="X815" s="3" t="s">
        <v>53</v>
      </c>
      <c r="Y815" s="3"/>
      <c r="Z815" s="280"/>
    </row>
    <row r="816" spans="3:26" x14ac:dyDescent="0.15">
      <c r="C816" s="286"/>
      <c r="D816" s="283">
        <v>813</v>
      </c>
      <c r="E816" s="3">
        <v>804</v>
      </c>
      <c r="F816" s="3">
        <v>8</v>
      </c>
      <c r="G816" s="3">
        <v>4</v>
      </c>
      <c r="H816" s="3" t="s">
        <v>255</v>
      </c>
      <c r="I816" s="3" t="s">
        <v>140</v>
      </c>
      <c r="J816" s="3" t="s">
        <v>260</v>
      </c>
      <c r="K816" s="15" t="s">
        <v>469</v>
      </c>
      <c r="L816" s="3" t="s">
        <v>2023</v>
      </c>
      <c r="M816" s="3"/>
      <c r="N816" s="3" t="s">
        <v>144</v>
      </c>
      <c r="O816" s="3"/>
      <c r="P816" s="3" t="s">
        <v>143</v>
      </c>
      <c r="Q816" s="3"/>
      <c r="R816" s="3"/>
      <c r="S816" s="3"/>
      <c r="T816" s="3" t="s">
        <v>46</v>
      </c>
      <c r="U816" s="3" t="s">
        <v>2024</v>
      </c>
      <c r="V816" s="3" t="s">
        <v>51</v>
      </c>
      <c r="W816" s="3" t="s">
        <v>2025</v>
      </c>
      <c r="X816" s="3" t="s">
        <v>53</v>
      </c>
      <c r="Y816" s="3"/>
      <c r="Z816" s="280"/>
    </row>
    <row r="817" spans="3:26" x14ac:dyDescent="0.15">
      <c r="C817" s="286"/>
      <c r="D817" s="283">
        <v>814</v>
      </c>
      <c r="E817" s="3">
        <v>795</v>
      </c>
      <c r="F817" s="3">
        <v>8</v>
      </c>
      <c r="G817" s="3">
        <v>4</v>
      </c>
      <c r="H817" s="3" t="s">
        <v>143</v>
      </c>
      <c r="I817" s="3" t="s">
        <v>138</v>
      </c>
      <c r="J817" s="3" t="s">
        <v>274</v>
      </c>
      <c r="K817" s="15" t="s">
        <v>275</v>
      </c>
      <c r="L817" s="3" t="s">
        <v>2004</v>
      </c>
      <c r="M817" s="3"/>
      <c r="N817" s="3" t="s">
        <v>28</v>
      </c>
      <c r="O817" s="3"/>
      <c r="P817" s="3" t="s">
        <v>143</v>
      </c>
      <c r="Q817" s="3"/>
      <c r="R817" s="3"/>
      <c r="S817" s="3"/>
      <c r="T817" s="3" t="s">
        <v>47</v>
      </c>
      <c r="U817" s="3" t="s">
        <v>2005</v>
      </c>
      <c r="V817" s="3" t="s">
        <v>50</v>
      </c>
      <c r="W817" s="3" t="s">
        <v>1312</v>
      </c>
      <c r="X817" s="3" t="s">
        <v>53</v>
      </c>
      <c r="Y817" s="3"/>
      <c r="Z817" s="280"/>
    </row>
    <row r="818" spans="3:26" x14ac:dyDescent="0.15">
      <c r="C818" s="286"/>
      <c r="D818" s="283">
        <v>815</v>
      </c>
      <c r="E818" s="3">
        <v>811</v>
      </c>
      <c r="F818" s="3">
        <v>8</v>
      </c>
      <c r="G818" s="3">
        <v>4</v>
      </c>
      <c r="H818" s="3" t="s">
        <v>143</v>
      </c>
      <c r="I818" s="3" t="s">
        <v>137</v>
      </c>
      <c r="J818" s="3" t="s">
        <v>368</v>
      </c>
      <c r="K818" s="15"/>
      <c r="L818" s="3" t="s">
        <v>2038</v>
      </c>
      <c r="M818" s="3"/>
      <c r="N818" s="3" t="s">
        <v>16</v>
      </c>
      <c r="O818" s="3" t="s">
        <v>2032</v>
      </c>
      <c r="P818" s="3" t="s">
        <v>143</v>
      </c>
      <c r="Q818" s="3"/>
      <c r="R818" s="3"/>
      <c r="S818" s="3"/>
      <c r="T818" s="3" t="s">
        <v>49</v>
      </c>
      <c r="U818" s="3" t="s">
        <v>2039</v>
      </c>
      <c r="V818" s="3" t="s">
        <v>16</v>
      </c>
      <c r="W818" s="3" t="s">
        <v>2037</v>
      </c>
      <c r="X818" s="3" t="s">
        <v>158</v>
      </c>
      <c r="Y818" s="3"/>
      <c r="Z818" s="280"/>
    </row>
    <row r="819" spans="3:26" x14ac:dyDescent="0.15">
      <c r="C819" s="286"/>
      <c r="D819" s="283">
        <v>816</v>
      </c>
      <c r="E819" s="3">
        <v>819</v>
      </c>
      <c r="F819" s="3">
        <v>8</v>
      </c>
      <c r="G819" s="3">
        <v>5</v>
      </c>
      <c r="H819" s="3" t="s">
        <v>2055</v>
      </c>
      <c r="I819" s="3" t="s">
        <v>137</v>
      </c>
      <c r="J819" s="3" t="s">
        <v>655</v>
      </c>
      <c r="K819" s="15"/>
      <c r="L819" s="3" t="s">
        <v>2056</v>
      </c>
      <c r="M819" s="3"/>
      <c r="N819" s="3" t="s">
        <v>16</v>
      </c>
      <c r="O819" s="3" t="s">
        <v>254</v>
      </c>
      <c r="P819" s="3" t="s">
        <v>13</v>
      </c>
      <c r="Q819" s="3"/>
      <c r="R819" s="3"/>
      <c r="S819" s="3" t="s">
        <v>43</v>
      </c>
      <c r="T819" s="3"/>
      <c r="U819" s="3"/>
      <c r="V819" s="3" t="s">
        <v>16</v>
      </c>
      <c r="W819" s="3" t="s">
        <v>1312</v>
      </c>
      <c r="X819" s="3" t="s">
        <v>53</v>
      </c>
      <c r="Y819" s="3"/>
      <c r="Z819" s="280"/>
    </row>
    <row r="820" spans="3:26" x14ac:dyDescent="0.15">
      <c r="C820" s="286"/>
      <c r="D820" s="283">
        <v>817</v>
      </c>
      <c r="E820" s="3">
        <v>840</v>
      </c>
      <c r="F820" s="3">
        <v>8</v>
      </c>
      <c r="G820" s="3">
        <v>5</v>
      </c>
      <c r="H820" s="3" t="s">
        <v>2097</v>
      </c>
      <c r="I820" s="3" t="s">
        <v>137</v>
      </c>
      <c r="J820" s="3" t="s">
        <v>368</v>
      </c>
      <c r="K820" s="15"/>
      <c r="L820" s="3" t="s">
        <v>747</v>
      </c>
      <c r="M820" s="3"/>
      <c r="N820" s="3" t="s">
        <v>31</v>
      </c>
      <c r="O820" s="3"/>
      <c r="P820" s="3" t="s">
        <v>13</v>
      </c>
      <c r="Q820" s="3"/>
      <c r="R820" s="3"/>
      <c r="S820" s="3" t="s">
        <v>43</v>
      </c>
      <c r="T820" s="3"/>
      <c r="U820" s="3" t="s">
        <v>308</v>
      </c>
      <c r="V820" s="3" t="s">
        <v>310</v>
      </c>
      <c r="W820" s="3" t="s">
        <v>1312</v>
      </c>
      <c r="X820" s="3" t="s">
        <v>53</v>
      </c>
      <c r="Y820" s="3"/>
      <c r="Z820" s="280"/>
    </row>
    <row r="821" spans="3:26" x14ac:dyDescent="0.15">
      <c r="C821" s="286"/>
      <c r="D821" s="283">
        <v>818</v>
      </c>
      <c r="E821" s="3">
        <v>806</v>
      </c>
      <c r="F821" s="3">
        <v>8</v>
      </c>
      <c r="G821" s="3">
        <v>5</v>
      </c>
      <c r="H821" s="3" t="s">
        <v>1721</v>
      </c>
      <c r="I821" s="3" t="s">
        <v>140</v>
      </c>
      <c r="J821" s="3" t="s">
        <v>260</v>
      </c>
      <c r="K821" s="15" t="s">
        <v>378</v>
      </c>
      <c r="L821" s="3" t="s">
        <v>2027</v>
      </c>
      <c r="M821" s="3"/>
      <c r="N821" s="3" t="s">
        <v>28</v>
      </c>
      <c r="O821" s="3" t="s">
        <v>2028</v>
      </c>
      <c r="P821" s="3" t="s">
        <v>143</v>
      </c>
      <c r="Q821" s="3"/>
      <c r="R821" s="3"/>
      <c r="S821" s="3"/>
      <c r="T821" s="3" t="s">
        <v>49</v>
      </c>
      <c r="U821" s="3" t="s">
        <v>2028</v>
      </c>
      <c r="V821" s="3" t="s">
        <v>52</v>
      </c>
      <c r="W821" s="3" t="s">
        <v>2029</v>
      </c>
      <c r="X821" s="3" t="s">
        <v>157</v>
      </c>
      <c r="Y821" s="3"/>
      <c r="Z821" s="280"/>
    </row>
    <row r="822" spans="3:26" x14ac:dyDescent="0.15">
      <c r="C822" s="286"/>
      <c r="D822" s="283">
        <v>819</v>
      </c>
      <c r="E822" s="3">
        <v>807</v>
      </c>
      <c r="F822" s="3">
        <v>8</v>
      </c>
      <c r="G822" s="3">
        <v>5</v>
      </c>
      <c r="H822" s="3" t="s">
        <v>1660</v>
      </c>
      <c r="I822" s="3" t="s">
        <v>140</v>
      </c>
      <c r="J822" s="3" t="s">
        <v>260</v>
      </c>
      <c r="K822" s="15" t="s">
        <v>469</v>
      </c>
      <c r="L822" s="3" t="s">
        <v>2030</v>
      </c>
      <c r="M822" s="3"/>
      <c r="N822" s="3" t="s">
        <v>16</v>
      </c>
      <c r="O822" s="3" t="s">
        <v>2031</v>
      </c>
      <c r="P822" s="3" t="s">
        <v>143</v>
      </c>
      <c r="Q822" s="3"/>
      <c r="R822" s="3"/>
      <c r="S822" s="3"/>
      <c r="T822" s="3" t="s">
        <v>49</v>
      </c>
      <c r="U822" s="3" t="s">
        <v>1529</v>
      </c>
      <c r="V822" s="3" t="s">
        <v>52</v>
      </c>
      <c r="W822" s="3"/>
      <c r="X822" s="3" t="s">
        <v>53</v>
      </c>
      <c r="Y822" s="3"/>
      <c r="Z822" s="280"/>
    </row>
    <row r="823" spans="3:26" x14ac:dyDescent="0.15">
      <c r="C823" s="286"/>
      <c r="D823" s="283">
        <v>820</v>
      </c>
      <c r="E823" s="3">
        <v>802</v>
      </c>
      <c r="F823" s="3">
        <v>8</v>
      </c>
      <c r="G823" s="3">
        <v>5</v>
      </c>
      <c r="H823" s="3" t="s">
        <v>1706</v>
      </c>
      <c r="I823" s="3" t="s">
        <v>136</v>
      </c>
      <c r="J823" s="3" t="s">
        <v>1569</v>
      </c>
      <c r="K823" s="15"/>
      <c r="L823" s="3" t="s">
        <v>889</v>
      </c>
      <c r="M823" s="3"/>
      <c r="N823" s="3" t="s">
        <v>31</v>
      </c>
      <c r="O823" s="3" t="s">
        <v>2020</v>
      </c>
      <c r="P823" s="3" t="s">
        <v>13</v>
      </c>
      <c r="Q823" s="3"/>
      <c r="R823" s="3"/>
      <c r="S823" s="3" t="s">
        <v>43</v>
      </c>
      <c r="T823" s="3"/>
      <c r="U823" s="3" t="s">
        <v>514</v>
      </c>
      <c r="V823" s="3" t="s">
        <v>50</v>
      </c>
      <c r="W823" s="3"/>
      <c r="X823" s="3" t="s">
        <v>53</v>
      </c>
      <c r="Y823" s="3"/>
      <c r="Z823" s="280"/>
    </row>
    <row r="824" spans="3:26" x14ac:dyDescent="0.15">
      <c r="C824" s="286"/>
      <c r="D824" s="283">
        <v>821</v>
      </c>
      <c r="E824" s="3">
        <v>803</v>
      </c>
      <c r="F824" s="3">
        <v>8</v>
      </c>
      <c r="G824" s="3">
        <v>5</v>
      </c>
      <c r="H824" s="3" t="s">
        <v>1662</v>
      </c>
      <c r="I824" s="3" t="s">
        <v>136</v>
      </c>
      <c r="J824" s="3" t="s">
        <v>1569</v>
      </c>
      <c r="K824" s="15"/>
      <c r="L824" s="3" t="s">
        <v>2021</v>
      </c>
      <c r="M824" s="3"/>
      <c r="N824" s="3" t="s">
        <v>31</v>
      </c>
      <c r="O824" s="3" t="s">
        <v>2022</v>
      </c>
      <c r="P824" s="3" t="s">
        <v>13</v>
      </c>
      <c r="Q824" s="3"/>
      <c r="R824" s="3"/>
      <c r="S824" s="3" t="s">
        <v>43</v>
      </c>
      <c r="T824" s="3"/>
      <c r="U824" s="3"/>
      <c r="V824" s="3" t="s">
        <v>50</v>
      </c>
      <c r="W824" s="3"/>
      <c r="X824" s="3" t="s">
        <v>53</v>
      </c>
      <c r="Y824" s="3"/>
      <c r="Z824" s="280"/>
    </row>
    <row r="825" spans="3:26" x14ac:dyDescent="0.15">
      <c r="C825" s="286"/>
      <c r="D825" s="283">
        <v>822</v>
      </c>
      <c r="E825" s="3">
        <v>814</v>
      </c>
      <c r="F825" s="3">
        <v>8</v>
      </c>
      <c r="G825" s="3">
        <v>5</v>
      </c>
      <c r="H825" s="3" t="s">
        <v>1714</v>
      </c>
      <c r="I825" s="3" t="s">
        <v>137</v>
      </c>
      <c r="J825" s="3" t="s">
        <v>296</v>
      </c>
      <c r="K825" s="15"/>
      <c r="L825" s="3" t="s">
        <v>2045</v>
      </c>
      <c r="M825" s="3"/>
      <c r="N825" s="3" t="s">
        <v>27</v>
      </c>
      <c r="O825" s="3"/>
      <c r="P825" s="3" t="s">
        <v>143</v>
      </c>
      <c r="Q825" s="3"/>
      <c r="R825" s="3"/>
      <c r="S825" s="3" t="s">
        <v>43</v>
      </c>
      <c r="T825" s="3"/>
      <c r="U825" s="3" t="s">
        <v>308</v>
      </c>
      <c r="V825" s="3" t="s">
        <v>50</v>
      </c>
      <c r="W825" s="3" t="s">
        <v>647</v>
      </c>
      <c r="X825" s="3" t="s">
        <v>53</v>
      </c>
      <c r="Y825" s="3"/>
      <c r="Z825" s="280"/>
    </row>
    <row r="826" spans="3:26" x14ac:dyDescent="0.15">
      <c r="C826" s="286"/>
      <c r="D826" s="283">
        <v>823</v>
      </c>
      <c r="E826" s="3">
        <v>801</v>
      </c>
      <c r="F826" s="3">
        <v>8</v>
      </c>
      <c r="G826" s="3">
        <v>5</v>
      </c>
      <c r="H826" s="3" t="s">
        <v>143</v>
      </c>
      <c r="I826" s="3" t="s">
        <v>136</v>
      </c>
      <c r="J826" s="3" t="s">
        <v>153</v>
      </c>
      <c r="K826" s="15"/>
      <c r="L826" s="3" t="s">
        <v>2017</v>
      </c>
      <c r="M826" s="3"/>
      <c r="N826" s="3" t="s">
        <v>16</v>
      </c>
      <c r="O826" s="3" t="s">
        <v>2018</v>
      </c>
      <c r="P826" s="3" t="s">
        <v>143</v>
      </c>
      <c r="Q826" s="3"/>
      <c r="R826" s="3"/>
      <c r="S826" s="3"/>
      <c r="T826" s="3" t="s">
        <v>49</v>
      </c>
      <c r="U826" s="3" t="s">
        <v>2019</v>
      </c>
      <c r="V826" s="3" t="s">
        <v>51</v>
      </c>
      <c r="W826" s="3"/>
      <c r="X826" s="3" t="s">
        <v>158</v>
      </c>
      <c r="Y826" s="3"/>
      <c r="Z826" s="280"/>
    </row>
    <row r="827" spans="3:26" x14ac:dyDescent="0.15">
      <c r="C827" s="286"/>
      <c r="D827" s="283">
        <v>824</v>
      </c>
      <c r="E827" s="3">
        <v>826</v>
      </c>
      <c r="F827" s="3">
        <v>8</v>
      </c>
      <c r="G827" s="3">
        <v>6</v>
      </c>
      <c r="H827" s="3" t="s">
        <v>1772</v>
      </c>
      <c r="I827" s="3" t="s">
        <v>138</v>
      </c>
      <c r="J827" s="3" t="s">
        <v>274</v>
      </c>
      <c r="K827" s="15" t="s">
        <v>275</v>
      </c>
      <c r="L827" s="3" t="s">
        <v>2070</v>
      </c>
      <c r="M827" s="3"/>
      <c r="N827" s="3" t="s">
        <v>28</v>
      </c>
      <c r="O827" s="3" t="s">
        <v>2071</v>
      </c>
      <c r="P827" s="3" t="s">
        <v>143</v>
      </c>
      <c r="Q827" s="3"/>
      <c r="R827" s="3"/>
      <c r="S827" s="3"/>
      <c r="T827" s="3" t="s">
        <v>47</v>
      </c>
      <c r="U827" s="3" t="s">
        <v>2072</v>
      </c>
      <c r="V827" s="3" t="s">
        <v>50</v>
      </c>
      <c r="W827" s="3"/>
      <c r="X827" s="3" t="s">
        <v>53</v>
      </c>
      <c r="Y827" s="3"/>
      <c r="Z827" s="280"/>
    </row>
    <row r="828" spans="3:26" x14ac:dyDescent="0.15">
      <c r="C828" s="286"/>
      <c r="D828" s="283">
        <v>825</v>
      </c>
      <c r="E828" s="3">
        <v>827</v>
      </c>
      <c r="F828" s="3">
        <v>8</v>
      </c>
      <c r="G828" s="3">
        <v>6</v>
      </c>
      <c r="H828" s="3" t="s">
        <v>1721</v>
      </c>
      <c r="I828" s="3" t="s">
        <v>140</v>
      </c>
      <c r="J828" s="3" t="s">
        <v>260</v>
      </c>
      <c r="K828" s="15" t="s">
        <v>378</v>
      </c>
      <c r="L828" s="3" t="s">
        <v>2040</v>
      </c>
      <c r="M828" s="3"/>
      <c r="N828" s="3" t="s">
        <v>16</v>
      </c>
      <c r="O828" s="3" t="s">
        <v>2073</v>
      </c>
      <c r="P828" s="3" t="s">
        <v>143</v>
      </c>
      <c r="Q828" s="3"/>
      <c r="R828" s="3"/>
      <c r="S828" s="3"/>
      <c r="T828" s="3" t="s">
        <v>49</v>
      </c>
      <c r="U828" s="3" t="s">
        <v>2074</v>
      </c>
      <c r="V828" s="3" t="s">
        <v>16</v>
      </c>
      <c r="W828" s="3" t="s">
        <v>2075</v>
      </c>
      <c r="X828" s="3" t="s">
        <v>53</v>
      </c>
      <c r="Y828" s="3" t="s">
        <v>2076</v>
      </c>
      <c r="Z828" s="280"/>
    </row>
    <row r="829" spans="3:26" x14ac:dyDescent="0.15">
      <c r="C829" s="286"/>
      <c r="D829" s="283">
        <v>826</v>
      </c>
      <c r="E829" s="3">
        <v>857</v>
      </c>
      <c r="F829" s="3">
        <v>8</v>
      </c>
      <c r="G829" s="3">
        <v>6</v>
      </c>
      <c r="H829" s="3" t="s">
        <v>1640</v>
      </c>
      <c r="I829" s="3" t="s">
        <v>140</v>
      </c>
      <c r="J829" s="3" t="s">
        <v>260</v>
      </c>
      <c r="K829" s="15" t="s">
        <v>378</v>
      </c>
      <c r="L829" s="3" t="s">
        <v>1528</v>
      </c>
      <c r="M829" s="3"/>
      <c r="N829" s="3" t="s">
        <v>29</v>
      </c>
      <c r="O829" s="3" t="s">
        <v>2132</v>
      </c>
      <c r="P829" s="3" t="s">
        <v>143</v>
      </c>
      <c r="Q829" s="3"/>
      <c r="R829" s="3"/>
      <c r="S829" s="3"/>
      <c r="T829" s="3" t="s">
        <v>49</v>
      </c>
      <c r="U829" s="3" t="s">
        <v>1941</v>
      </c>
      <c r="V829" s="3" t="s">
        <v>50</v>
      </c>
      <c r="W829" s="3"/>
      <c r="X829" s="3" t="s">
        <v>53</v>
      </c>
      <c r="Y829" s="3" t="s">
        <v>2133</v>
      </c>
      <c r="Z829" s="280"/>
    </row>
    <row r="830" spans="3:26" x14ac:dyDescent="0.15">
      <c r="C830" s="286"/>
      <c r="D830" s="283">
        <v>827</v>
      </c>
      <c r="E830" s="3">
        <v>841</v>
      </c>
      <c r="F830" s="3">
        <v>8</v>
      </c>
      <c r="G830" s="3">
        <v>6</v>
      </c>
      <c r="H830" s="3" t="s">
        <v>1657</v>
      </c>
      <c r="I830" s="3" t="s">
        <v>137</v>
      </c>
      <c r="J830" s="3" t="s">
        <v>368</v>
      </c>
      <c r="K830" s="15"/>
      <c r="L830" s="3" t="s">
        <v>2098</v>
      </c>
      <c r="M830" s="3"/>
      <c r="N830" s="3" t="s">
        <v>144</v>
      </c>
      <c r="O830" s="3"/>
      <c r="P830" s="3" t="s">
        <v>13</v>
      </c>
      <c r="Q830" s="3"/>
      <c r="R830" s="3"/>
      <c r="S830" s="3" t="s">
        <v>43</v>
      </c>
      <c r="T830" s="3"/>
      <c r="U830" s="3"/>
      <c r="V830" s="3" t="s">
        <v>310</v>
      </c>
      <c r="W830" s="3" t="s">
        <v>1312</v>
      </c>
      <c r="X830" s="3" t="s">
        <v>53</v>
      </c>
      <c r="Y830" s="3"/>
      <c r="Z830" s="280"/>
    </row>
    <row r="831" spans="3:26" x14ac:dyDescent="0.15">
      <c r="C831" s="286"/>
      <c r="D831" s="283">
        <v>828</v>
      </c>
      <c r="E831" s="3">
        <v>816</v>
      </c>
      <c r="F831" s="3">
        <v>8</v>
      </c>
      <c r="G831" s="3">
        <v>6</v>
      </c>
      <c r="H831" s="3" t="s">
        <v>1698</v>
      </c>
      <c r="I831" s="3" t="s">
        <v>140</v>
      </c>
      <c r="J831" s="3" t="s">
        <v>260</v>
      </c>
      <c r="K831" s="15" t="s">
        <v>356</v>
      </c>
      <c r="L831" s="3" t="s">
        <v>2048</v>
      </c>
      <c r="M831" s="3"/>
      <c r="N831" s="3" t="s">
        <v>31</v>
      </c>
      <c r="O831" s="3"/>
      <c r="P831" s="3" t="s">
        <v>13</v>
      </c>
      <c r="Q831" s="3"/>
      <c r="R831" s="3"/>
      <c r="S831" s="3" t="s">
        <v>43</v>
      </c>
      <c r="T831" s="3"/>
      <c r="U831" s="3" t="s">
        <v>2049</v>
      </c>
      <c r="V831" s="3" t="s">
        <v>50</v>
      </c>
      <c r="W831" s="3"/>
      <c r="X831" s="3" t="s">
        <v>53</v>
      </c>
      <c r="Y831" s="3" t="s">
        <v>2050</v>
      </c>
      <c r="Z831" s="280"/>
    </row>
    <row r="832" spans="3:26" x14ac:dyDescent="0.15">
      <c r="C832" s="286"/>
      <c r="D832" s="283">
        <v>829</v>
      </c>
      <c r="E832" s="3">
        <v>820</v>
      </c>
      <c r="F832" s="3">
        <v>8</v>
      </c>
      <c r="G832" s="3">
        <v>6</v>
      </c>
      <c r="H832" s="3" t="s">
        <v>1696</v>
      </c>
      <c r="I832" s="3" t="s">
        <v>136</v>
      </c>
      <c r="J832" s="3" t="s">
        <v>153</v>
      </c>
      <c r="K832" s="15"/>
      <c r="L832" s="3" t="s">
        <v>2057</v>
      </c>
      <c r="M832" s="3"/>
      <c r="N832" s="3" t="s">
        <v>29</v>
      </c>
      <c r="O832" s="3"/>
      <c r="P832" s="3" t="s">
        <v>13</v>
      </c>
      <c r="Q832" s="3"/>
      <c r="R832" s="3"/>
      <c r="S832" s="3"/>
      <c r="T832" s="3" t="s">
        <v>251</v>
      </c>
      <c r="U832" s="3" t="s">
        <v>2058</v>
      </c>
      <c r="V832" s="3" t="s">
        <v>50</v>
      </c>
      <c r="W832" s="3" t="s">
        <v>1027</v>
      </c>
      <c r="X832" s="3" t="s">
        <v>158</v>
      </c>
      <c r="Y832" s="3"/>
      <c r="Z832" s="280"/>
    </row>
    <row r="833" spans="3:26" x14ac:dyDescent="0.15">
      <c r="C833" s="286"/>
      <c r="D833" s="283">
        <v>830</v>
      </c>
      <c r="E833" s="3">
        <v>815</v>
      </c>
      <c r="F833" s="3">
        <v>8</v>
      </c>
      <c r="G833" s="3">
        <v>6</v>
      </c>
      <c r="H833" s="3" t="s">
        <v>143</v>
      </c>
      <c r="I833" s="3" t="s">
        <v>140</v>
      </c>
      <c r="J833" s="3" t="s">
        <v>260</v>
      </c>
      <c r="K833" s="15" t="s">
        <v>356</v>
      </c>
      <c r="L833" s="3" t="s">
        <v>2046</v>
      </c>
      <c r="M833" s="3"/>
      <c r="N833" s="3" t="s">
        <v>16</v>
      </c>
      <c r="O833" s="3" t="s">
        <v>2047</v>
      </c>
      <c r="P833" s="3" t="s">
        <v>143</v>
      </c>
      <c r="Q833" s="3"/>
      <c r="R833" s="3"/>
      <c r="S833" s="3"/>
      <c r="T833" s="3" t="s">
        <v>49</v>
      </c>
      <c r="U833" s="3" t="s">
        <v>1557</v>
      </c>
      <c r="V833" s="3" t="s">
        <v>16</v>
      </c>
      <c r="W833" s="3" t="s">
        <v>350</v>
      </c>
      <c r="X833" s="3" t="s">
        <v>158</v>
      </c>
      <c r="Y833" s="3"/>
      <c r="Z833" s="280"/>
    </row>
    <row r="834" spans="3:26" x14ac:dyDescent="0.15">
      <c r="C834" s="286"/>
      <c r="D834" s="283">
        <v>831</v>
      </c>
      <c r="E834" s="3">
        <v>828</v>
      </c>
      <c r="F834" s="3">
        <v>8</v>
      </c>
      <c r="G834" s="3">
        <v>6</v>
      </c>
      <c r="H834" s="3" t="s">
        <v>329</v>
      </c>
      <c r="I834" s="3" t="s">
        <v>138</v>
      </c>
      <c r="J834" s="3" t="s">
        <v>274</v>
      </c>
      <c r="K834" s="15" t="s">
        <v>376</v>
      </c>
      <c r="L834" s="3" t="s">
        <v>2077</v>
      </c>
      <c r="M834" s="3"/>
      <c r="N834" s="3" t="s">
        <v>31</v>
      </c>
      <c r="O834" s="3"/>
      <c r="P834" s="3" t="s">
        <v>13</v>
      </c>
      <c r="Q834" s="3"/>
      <c r="R834" s="3"/>
      <c r="S834" s="3" t="s">
        <v>43</v>
      </c>
      <c r="T834" s="3"/>
      <c r="U834" s="3" t="s">
        <v>514</v>
      </c>
      <c r="V834" s="3" t="s">
        <v>16</v>
      </c>
      <c r="W834" s="3" t="s">
        <v>1699</v>
      </c>
      <c r="X834" s="3" t="s">
        <v>53</v>
      </c>
      <c r="Y834" s="3"/>
      <c r="Z834" s="280"/>
    </row>
    <row r="835" spans="3:26" x14ac:dyDescent="0.15">
      <c r="C835" s="286"/>
      <c r="D835" s="283">
        <v>832</v>
      </c>
      <c r="E835" s="3">
        <v>817</v>
      </c>
      <c r="F835" s="3">
        <v>8</v>
      </c>
      <c r="G835" s="3">
        <v>7</v>
      </c>
      <c r="H835" s="3" t="s">
        <v>1659</v>
      </c>
      <c r="I835" s="3" t="s">
        <v>140</v>
      </c>
      <c r="J835" s="3" t="s">
        <v>260</v>
      </c>
      <c r="K835" s="15" t="s">
        <v>378</v>
      </c>
      <c r="L835" s="3" t="s">
        <v>1528</v>
      </c>
      <c r="M835" s="3"/>
      <c r="N835" s="3" t="s">
        <v>29</v>
      </c>
      <c r="O835" s="3" t="s">
        <v>2051</v>
      </c>
      <c r="P835" s="3" t="s">
        <v>143</v>
      </c>
      <c r="Q835" s="3"/>
      <c r="R835" s="3"/>
      <c r="S835" s="3"/>
      <c r="T835" s="3" t="s">
        <v>49</v>
      </c>
      <c r="U835" s="3" t="s">
        <v>2052</v>
      </c>
      <c r="V835" s="3" t="s">
        <v>50</v>
      </c>
      <c r="W835" s="3"/>
      <c r="X835" s="3" t="s">
        <v>53</v>
      </c>
      <c r="Y835" s="3"/>
      <c r="Z835" s="280"/>
    </row>
    <row r="836" spans="3:26" x14ac:dyDescent="0.15">
      <c r="C836" s="286"/>
      <c r="D836" s="283">
        <v>833</v>
      </c>
      <c r="E836" s="3">
        <v>821</v>
      </c>
      <c r="F836" s="3">
        <v>8</v>
      </c>
      <c r="G836" s="3">
        <v>7</v>
      </c>
      <c r="H836" s="3" t="s">
        <v>143</v>
      </c>
      <c r="I836" s="3" t="s">
        <v>136</v>
      </c>
      <c r="J836" s="3" t="s">
        <v>1149</v>
      </c>
      <c r="K836" s="15"/>
      <c r="L836" s="3" t="s">
        <v>2059</v>
      </c>
      <c r="M836" s="3"/>
      <c r="N836" s="3" t="s">
        <v>28</v>
      </c>
      <c r="O836" s="3" t="s">
        <v>2028</v>
      </c>
      <c r="P836" s="3" t="s">
        <v>143</v>
      </c>
      <c r="Q836" s="3"/>
      <c r="R836" s="3"/>
      <c r="S836" s="3"/>
      <c r="T836" s="3" t="s">
        <v>46</v>
      </c>
      <c r="U836" s="3" t="s">
        <v>2060</v>
      </c>
      <c r="V836" s="3" t="s">
        <v>50</v>
      </c>
      <c r="W836" s="3"/>
      <c r="X836" s="3" t="s">
        <v>53</v>
      </c>
      <c r="Y836" s="3"/>
      <c r="Z836" s="280"/>
    </row>
    <row r="837" spans="3:26" x14ac:dyDescent="0.15">
      <c r="C837" s="286"/>
      <c r="D837" s="283">
        <v>834</v>
      </c>
      <c r="E837" s="3">
        <v>822</v>
      </c>
      <c r="F837" s="3">
        <v>8</v>
      </c>
      <c r="G837" s="3">
        <v>7</v>
      </c>
      <c r="H837" s="3" t="s">
        <v>143</v>
      </c>
      <c r="I837" s="3" t="s">
        <v>136</v>
      </c>
      <c r="J837" s="3" t="s">
        <v>153</v>
      </c>
      <c r="K837" s="15"/>
      <c r="L837" s="3" t="s">
        <v>2061</v>
      </c>
      <c r="M837" s="3"/>
      <c r="N837" s="3" t="s">
        <v>28</v>
      </c>
      <c r="O837" s="3" t="s">
        <v>2062</v>
      </c>
      <c r="P837" s="3" t="s">
        <v>143</v>
      </c>
      <c r="Q837" s="3"/>
      <c r="R837" s="3"/>
      <c r="S837" s="3"/>
      <c r="T837" s="3" t="s">
        <v>47</v>
      </c>
      <c r="U837" s="3" t="s">
        <v>49</v>
      </c>
      <c r="V837" s="3" t="s">
        <v>16</v>
      </c>
      <c r="W837" s="3" t="s">
        <v>1592</v>
      </c>
      <c r="X837" s="3" t="s">
        <v>53</v>
      </c>
      <c r="Y837" s="3" t="s">
        <v>2063</v>
      </c>
      <c r="Z837" s="280"/>
    </row>
    <row r="838" spans="3:26" x14ac:dyDescent="0.15">
      <c r="C838" s="286"/>
      <c r="D838" s="283">
        <v>835</v>
      </c>
      <c r="E838" s="3">
        <v>859</v>
      </c>
      <c r="F838" s="3">
        <v>8</v>
      </c>
      <c r="G838" s="3">
        <v>8</v>
      </c>
      <c r="H838" s="3" t="s">
        <v>1721</v>
      </c>
      <c r="I838" s="3" t="s">
        <v>140</v>
      </c>
      <c r="J838" s="3" t="s">
        <v>260</v>
      </c>
      <c r="K838" s="15" t="s">
        <v>378</v>
      </c>
      <c r="L838" s="3" t="s">
        <v>1528</v>
      </c>
      <c r="M838" s="3"/>
      <c r="N838" s="3" t="s">
        <v>29</v>
      </c>
      <c r="O838" s="3" t="s">
        <v>2136</v>
      </c>
      <c r="P838" s="3" t="s">
        <v>143</v>
      </c>
      <c r="Q838" s="3"/>
      <c r="R838" s="3"/>
      <c r="S838" s="3"/>
      <c r="T838" s="3" t="s">
        <v>49</v>
      </c>
      <c r="U838" s="3" t="s">
        <v>2137</v>
      </c>
      <c r="V838" s="3" t="s">
        <v>456</v>
      </c>
      <c r="W838" s="3" t="s">
        <v>2138</v>
      </c>
      <c r="X838" s="3" t="s">
        <v>53</v>
      </c>
      <c r="Y838" s="3" t="s">
        <v>2139</v>
      </c>
      <c r="Z838" s="280"/>
    </row>
    <row r="839" spans="3:26" x14ac:dyDescent="0.15">
      <c r="C839" s="286"/>
      <c r="D839" s="283">
        <v>836</v>
      </c>
      <c r="E839" s="3">
        <v>823</v>
      </c>
      <c r="F839" s="3">
        <v>8</v>
      </c>
      <c r="G839" s="3">
        <v>8</v>
      </c>
      <c r="H839" s="3" t="s">
        <v>1646</v>
      </c>
      <c r="I839" s="3" t="s">
        <v>137</v>
      </c>
      <c r="J839" s="3" t="s">
        <v>463</v>
      </c>
      <c r="K839" s="15"/>
      <c r="L839" s="3" t="s">
        <v>2064</v>
      </c>
      <c r="M839" s="3"/>
      <c r="N839" s="3" t="s">
        <v>144</v>
      </c>
      <c r="O839" s="3"/>
      <c r="P839" s="3" t="s">
        <v>13</v>
      </c>
      <c r="Q839" s="3" t="s">
        <v>36</v>
      </c>
      <c r="R839" s="3" t="s">
        <v>2065</v>
      </c>
      <c r="S839" s="3" t="s">
        <v>43</v>
      </c>
      <c r="T839" s="3"/>
      <c r="U839" s="3"/>
      <c r="V839" s="3" t="s">
        <v>50</v>
      </c>
      <c r="W839" s="3" t="s">
        <v>1592</v>
      </c>
      <c r="X839" s="3" t="s">
        <v>53</v>
      </c>
      <c r="Y839" s="3"/>
      <c r="Z839" s="280"/>
    </row>
    <row r="840" spans="3:26" x14ac:dyDescent="0.15">
      <c r="C840" s="286"/>
      <c r="D840" s="283">
        <v>837</v>
      </c>
      <c r="E840" s="3">
        <v>833</v>
      </c>
      <c r="F840" s="3">
        <v>8</v>
      </c>
      <c r="G840" s="3">
        <v>8</v>
      </c>
      <c r="H840" s="3" t="s">
        <v>1840</v>
      </c>
      <c r="I840" s="3" t="s">
        <v>137</v>
      </c>
      <c r="J840" s="3" t="s">
        <v>152</v>
      </c>
      <c r="K840" s="15"/>
      <c r="L840" s="3" t="s">
        <v>2089</v>
      </c>
      <c r="M840" s="3"/>
      <c r="N840" s="3" t="s">
        <v>31</v>
      </c>
      <c r="O840" s="3" t="s">
        <v>649</v>
      </c>
      <c r="P840" s="3" t="s">
        <v>143</v>
      </c>
      <c r="Q840" s="3"/>
      <c r="R840" s="3"/>
      <c r="S840" s="3" t="s">
        <v>43</v>
      </c>
      <c r="T840" s="3"/>
      <c r="U840" s="3" t="s">
        <v>514</v>
      </c>
      <c r="V840" s="3" t="s">
        <v>1976</v>
      </c>
      <c r="W840" s="3"/>
      <c r="X840" s="3" t="s">
        <v>53</v>
      </c>
      <c r="Y840" s="3"/>
      <c r="Z840" s="280"/>
    </row>
    <row r="841" spans="3:26" x14ac:dyDescent="0.15">
      <c r="C841" s="286"/>
      <c r="D841" s="283">
        <v>838</v>
      </c>
      <c r="E841" s="3">
        <v>824</v>
      </c>
      <c r="F841" s="3">
        <v>8</v>
      </c>
      <c r="G841" s="3">
        <v>8</v>
      </c>
      <c r="H841" s="3" t="s">
        <v>1650</v>
      </c>
      <c r="I841" s="3" t="s">
        <v>136</v>
      </c>
      <c r="J841" s="3" t="s">
        <v>1569</v>
      </c>
      <c r="K841" s="15"/>
      <c r="L841" s="3" t="s">
        <v>2066</v>
      </c>
      <c r="M841" s="3"/>
      <c r="N841" s="3" t="s">
        <v>16</v>
      </c>
      <c r="O841" s="3"/>
      <c r="P841" s="3" t="s">
        <v>13</v>
      </c>
      <c r="Q841" s="3"/>
      <c r="R841" s="3"/>
      <c r="S841" s="3" t="s">
        <v>43</v>
      </c>
      <c r="T841" s="3"/>
      <c r="U841" s="3"/>
      <c r="V841" s="3" t="s">
        <v>50</v>
      </c>
      <c r="W841" s="3" t="s">
        <v>1592</v>
      </c>
      <c r="X841" s="3" t="s">
        <v>158</v>
      </c>
      <c r="Y841" s="3"/>
      <c r="Z841" s="280"/>
    </row>
    <row r="842" spans="3:26" x14ac:dyDescent="0.15">
      <c r="C842" s="286"/>
      <c r="D842" s="283">
        <v>839</v>
      </c>
      <c r="E842" s="3">
        <v>829</v>
      </c>
      <c r="F842" s="3">
        <v>8</v>
      </c>
      <c r="G842" s="3">
        <v>8</v>
      </c>
      <c r="H842" s="3" t="s">
        <v>1651</v>
      </c>
      <c r="I842" s="3" t="s">
        <v>140</v>
      </c>
      <c r="J842" s="3" t="s">
        <v>260</v>
      </c>
      <c r="K842" s="15" t="s">
        <v>356</v>
      </c>
      <c r="L842" s="3" t="s">
        <v>2078</v>
      </c>
      <c r="M842" s="3"/>
      <c r="N842" s="3" t="s">
        <v>16</v>
      </c>
      <c r="O842" s="3" t="s">
        <v>2079</v>
      </c>
      <c r="P842" s="3" t="s">
        <v>143</v>
      </c>
      <c r="Q842" s="3"/>
      <c r="R842" s="3"/>
      <c r="S842" s="3"/>
      <c r="T842" s="3" t="s">
        <v>46</v>
      </c>
      <c r="U842" s="3"/>
      <c r="V842" s="3" t="s">
        <v>52</v>
      </c>
      <c r="W842" s="3" t="s">
        <v>2080</v>
      </c>
      <c r="X842" s="3" t="s">
        <v>53</v>
      </c>
      <c r="Y842" s="3"/>
      <c r="Z842" s="280"/>
    </row>
    <row r="843" spans="3:26" x14ac:dyDescent="0.15">
      <c r="C843" s="286"/>
      <c r="D843" s="283">
        <v>840</v>
      </c>
      <c r="E843" s="3">
        <v>831</v>
      </c>
      <c r="F843" s="3">
        <v>8</v>
      </c>
      <c r="G843" s="3">
        <v>8</v>
      </c>
      <c r="H843" s="3" t="s">
        <v>1642</v>
      </c>
      <c r="I843" s="3" t="s">
        <v>138</v>
      </c>
      <c r="J843" s="3" t="s">
        <v>274</v>
      </c>
      <c r="K843" s="15" t="s">
        <v>380</v>
      </c>
      <c r="L843" s="3" t="s">
        <v>833</v>
      </c>
      <c r="M843" s="3"/>
      <c r="N843" s="3" t="s">
        <v>31</v>
      </c>
      <c r="O843" s="3" t="s">
        <v>2084</v>
      </c>
      <c r="P843" s="3" t="s">
        <v>11</v>
      </c>
      <c r="Q843" s="3"/>
      <c r="R843" s="3"/>
      <c r="S843" s="3" t="s">
        <v>43</v>
      </c>
      <c r="T843" s="3"/>
      <c r="U843" s="3" t="s">
        <v>308</v>
      </c>
      <c r="V843" s="3" t="s">
        <v>50</v>
      </c>
      <c r="W843" s="3" t="s">
        <v>663</v>
      </c>
      <c r="X843" s="3" t="s">
        <v>53</v>
      </c>
      <c r="Y843" s="3"/>
      <c r="Z843" s="280"/>
    </row>
    <row r="844" spans="3:26" x14ac:dyDescent="0.15">
      <c r="C844" s="286"/>
      <c r="D844" s="283">
        <v>841</v>
      </c>
      <c r="E844" s="3">
        <v>844</v>
      </c>
      <c r="F844" s="3">
        <v>8</v>
      </c>
      <c r="G844" s="3">
        <v>8</v>
      </c>
      <c r="H844" s="3" t="s">
        <v>1794</v>
      </c>
      <c r="I844" s="3" t="s">
        <v>137</v>
      </c>
      <c r="J844" s="3" t="s">
        <v>368</v>
      </c>
      <c r="K844" s="15"/>
      <c r="L844" s="3" t="s">
        <v>2104</v>
      </c>
      <c r="M844" s="3"/>
      <c r="N844" s="3" t="s">
        <v>144</v>
      </c>
      <c r="O844" s="3" t="s">
        <v>2105</v>
      </c>
      <c r="P844" s="3" t="s">
        <v>13</v>
      </c>
      <c r="Q844" s="3"/>
      <c r="R844" s="3"/>
      <c r="S844" s="3" t="s">
        <v>43</v>
      </c>
      <c r="T844" s="3"/>
      <c r="U844" s="3"/>
      <c r="V844" s="3" t="s">
        <v>310</v>
      </c>
      <c r="W844" s="3" t="s">
        <v>1312</v>
      </c>
      <c r="X844" s="3" t="s">
        <v>53</v>
      </c>
      <c r="Y844" s="3"/>
      <c r="Z844" s="280"/>
    </row>
    <row r="845" spans="3:26" x14ac:dyDescent="0.15">
      <c r="C845" s="286"/>
      <c r="D845" s="283">
        <v>842</v>
      </c>
      <c r="E845" s="3">
        <v>832</v>
      </c>
      <c r="F845" s="3">
        <v>8</v>
      </c>
      <c r="G845" s="3">
        <v>8</v>
      </c>
      <c r="H845" s="3" t="s">
        <v>2085</v>
      </c>
      <c r="I845" s="3" t="s">
        <v>138</v>
      </c>
      <c r="J845" s="3" t="s">
        <v>274</v>
      </c>
      <c r="K845" s="15" t="s">
        <v>380</v>
      </c>
      <c r="L845" s="3" t="s">
        <v>2086</v>
      </c>
      <c r="M845" s="3"/>
      <c r="N845" s="3" t="s">
        <v>29</v>
      </c>
      <c r="O845" s="3" t="s">
        <v>2087</v>
      </c>
      <c r="P845" s="3" t="s">
        <v>13</v>
      </c>
      <c r="Q845" s="3"/>
      <c r="R845" s="3"/>
      <c r="S845" s="3" t="s">
        <v>44</v>
      </c>
      <c r="T845" s="3" t="s">
        <v>49</v>
      </c>
      <c r="U845" s="3" t="s">
        <v>1529</v>
      </c>
      <c r="V845" s="3" t="s">
        <v>50</v>
      </c>
      <c r="W845" s="3" t="s">
        <v>2088</v>
      </c>
      <c r="X845" s="3" t="s">
        <v>158</v>
      </c>
      <c r="Y845" s="3"/>
      <c r="Z845" s="280"/>
    </row>
    <row r="846" spans="3:26" x14ac:dyDescent="0.15">
      <c r="C846" s="286"/>
      <c r="D846" s="283">
        <v>843</v>
      </c>
      <c r="E846" s="3">
        <v>825</v>
      </c>
      <c r="F846" s="3">
        <v>8</v>
      </c>
      <c r="G846" s="3">
        <v>8</v>
      </c>
      <c r="H846" s="3" t="s">
        <v>143</v>
      </c>
      <c r="I846" s="3" t="s">
        <v>140</v>
      </c>
      <c r="J846" s="3" t="s">
        <v>260</v>
      </c>
      <c r="K846" s="15" t="s">
        <v>644</v>
      </c>
      <c r="L846" s="3" t="s">
        <v>2067</v>
      </c>
      <c r="M846" s="3"/>
      <c r="N846" s="3" t="s">
        <v>16</v>
      </c>
      <c r="O846" s="3" t="s">
        <v>2068</v>
      </c>
      <c r="P846" s="3" t="s">
        <v>143</v>
      </c>
      <c r="Q846" s="3"/>
      <c r="R846" s="3"/>
      <c r="S846" s="3"/>
      <c r="T846" s="3" t="s">
        <v>46</v>
      </c>
      <c r="U846" s="3" t="s">
        <v>2069</v>
      </c>
      <c r="V846" s="3" t="s">
        <v>51</v>
      </c>
      <c r="W846" s="3" t="s">
        <v>1005</v>
      </c>
      <c r="X846" s="3" t="s">
        <v>157</v>
      </c>
      <c r="Y846" s="3"/>
      <c r="Z846" s="280"/>
    </row>
    <row r="847" spans="3:26" x14ac:dyDescent="0.15">
      <c r="C847" s="286"/>
      <c r="D847" s="283">
        <v>844</v>
      </c>
      <c r="E847" s="3">
        <v>842</v>
      </c>
      <c r="F847" s="3">
        <v>8</v>
      </c>
      <c r="G847" s="3">
        <v>8</v>
      </c>
      <c r="H847" s="3" t="s">
        <v>143</v>
      </c>
      <c r="I847" s="3" t="s">
        <v>138</v>
      </c>
      <c r="J847" s="3" t="s">
        <v>274</v>
      </c>
      <c r="K847" s="15" t="s">
        <v>376</v>
      </c>
      <c r="L847" s="3" t="s">
        <v>2099</v>
      </c>
      <c r="M847" s="3"/>
      <c r="N847" s="3" t="s">
        <v>28</v>
      </c>
      <c r="O847" s="3" t="s">
        <v>1671</v>
      </c>
      <c r="P847" s="3" t="s">
        <v>143</v>
      </c>
      <c r="Q847" s="3"/>
      <c r="R847" s="3"/>
      <c r="S847" s="3"/>
      <c r="T847" s="3" t="s">
        <v>49</v>
      </c>
      <c r="U847" s="3" t="s">
        <v>2100</v>
      </c>
      <c r="V847" s="3" t="s">
        <v>16</v>
      </c>
      <c r="W847" s="3" t="s">
        <v>1699</v>
      </c>
      <c r="X847" s="3" t="s">
        <v>157</v>
      </c>
      <c r="Y847" s="3"/>
      <c r="Z847" s="280"/>
    </row>
    <row r="848" spans="3:26" x14ac:dyDescent="0.15">
      <c r="C848" s="286"/>
      <c r="D848" s="283">
        <v>845</v>
      </c>
      <c r="E848" s="3">
        <v>843</v>
      </c>
      <c r="F848" s="3">
        <v>8</v>
      </c>
      <c r="G848" s="3">
        <v>8</v>
      </c>
      <c r="H848" s="3" t="s">
        <v>143</v>
      </c>
      <c r="I848" s="3" t="s">
        <v>138</v>
      </c>
      <c r="J848" s="3" t="s">
        <v>274</v>
      </c>
      <c r="K848" s="15" t="s">
        <v>376</v>
      </c>
      <c r="L848" s="3" t="s">
        <v>2101</v>
      </c>
      <c r="M848" s="3"/>
      <c r="N848" s="3" t="s">
        <v>28</v>
      </c>
      <c r="O848" s="3" t="s">
        <v>1671</v>
      </c>
      <c r="P848" s="3" t="s">
        <v>143</v>
      </c>
      <c r="Q848" s="3"/>
      <c r="R848" s="3"/>
      <c r="S848" s="3"/>
      <c r="T848" s="3" t="s">
        <v>49</v>
      </c>
      <c r="U848" s="3" t="s">
        <v>2102</v>
      </c>
      <c r="V848" s="3" t="s">
        <v>52</v>
      </c>
      <c r="W848" s="3" t="s">
        <v>2103</v>
      </c>
      <c r="X848" s="3" t="s">
        <v>53</v>
      </c>
      <c r="Y848" s="3"/>
      <c r="Z848" s="280"/>
    </row>
    <row r="849" spans="3:26" x14ac:dyDescent="0.15">
      <c r="C849" s="286"/>
      <c r="D849" s="283">
        <v>846</v>
      </c>
      <c r="E849" s="3">
        <v>830</v>
      </c>
      <c r="F849" s="3">
        <v>8</v>
      </c>
      <c r="G849" s="3">
        <v>8</v>
      </c>
      <c r="H849" s="3" t="s">
        <v>257</v>
      </c>
      <c r="I849" s="3" t="s">
        <v>140</v>
      </c>
      <c r="J849" s="3" t="s">
        <v>260</v>
      </c>
      <c r="K849" s="15" t="s">
        <v>356</v>
      </c>
      <c r="L849" s="3" t="s">
        <v>2081</v>
      </c>
      <c r="M849" s="3"/>
      <c r="N849" s="3" t="s">
        <v>28</v>
      </c>
      <c r="O849" s="3" t="s">
        <v>1845</v>
      </c>
      <c r="P849" s="3" t="s">
        <v>143</v>
      </c>
      <c r="Q849" s="3"/>
      <c r="R849" s="3"/>
      <c r="S849" s="3"/>
      <c r="T849" s="3" t="s">
        <v>47</v>
      </c>
      <c r="U849" s="3" t="s">
        <v>2082</v>
      </c>
      <c r="V849" s="3" t="s">
        <v>51</v>
      </c>
      <c r="W849" s="3" t="s">
        <v>2083</v>
      </c>
      <c r="X849" s="3" t="s">
        <v>53</v>
      </c>
      <c r="Y849" s="3"/>
      <c r="Z849" s="280"/>
    </row>
    <row r="850" spans="3:26" x14ac:dyDescent="0.15">
      <c r="C850" s="286"/>
      <c r="D850" s="283">
        <v>847</v>
      </c>
      <c r="E850" s="3">
        <v>858</v>
      </c>
      <c r="F850" s="3">
        <v>8</v>
      </c>
      <c r="G850" s="3">
        <v>8</v>
      </c>
      <c r="H850" s="3" t="s">
        <v>257</v>
      </c>
      <c r="I850" s="3" t="s">
        <v>140</v>
      </c>
      <c r="J850" s="3" t="s">
        <v>260</v>
      </c>
      <c r="K850" s="15" t="s">
        <v>356</v>
      </c>
      <c r="L850" s="3" t="s">
        <v>2134</v>
      </c>
      <c r="M850" s="3"/>
      <c r="N850" s="3" t="s">
        <v>16</v>
      </c>
      <c r="O850" s="3" t="s">
        <v>1517</v>
      </c>
      <c r="P850" s="3" t="s">
        <v>143</v>
      </c>
      <c r="Q850" s="3"/>
      <c r="R850" s="3"/>
      <c r="S850" s="3"/>
      <c r="T850" s="3" t="s">
        <v>49</v>
      </c>
      <c r="U850" s="3" t="s">
        <v>1557</v>
      </c>
      <c r="V850" s="3" t="s">
        <v>456</v>
      </c>
      <c r="W850" s="3" t="s">
        <v>2135</v>
      </c>
      <c r="X850" s="3" t="s">
        <v>158</v>
      </c>
      <c r="Y850" s="3"/>
      <c r="Z850" s="280"/>
    </row>
    <row r="851" spans="3:26" x14ac:dyDescent="0.15">
      <c r="C851" s="286"/>
      <c r="D851" s="283">
        <v>848</v>
      </c>
      <c r="E851" s="3">
        <v>834</v>
      </c>
      <c r="F851" s="3">
        <v>8</v>
      </c>
      <c r="G851" s="3">
        <v>9</v>
      </c>
      <c r="H851" s="3" t="s">
        <v>1689</v>
      </c>
      <c r="I851" s="3" t="s">
        <v>140</v>
      </c>
      <c r="J851" s="3" t="s">
        <v>260</v>
      </c>
      <c r="K851" s="15" t="s">
        <v>378</v>
      </c>
      <c r="L851" s="3" t="s">
        <v>893</v>
      </c>
      <c r="M851" s="3"/>
      <c r="N851" s="3" t="s">
        <v>29</v>
      </c>
      <c r="O851" s="3"/>
      <c r="P851" s="3" t="s">
        <v>143</v>
      </c>
      <c r="Q851" s="3"/>
      <c r="R851" s="3"/>
      <c r="S851" s="3"/>
      <c r="T851" s="3" t="s">
        <v>49</v>
      </c>
      <c r="U851" s="3" t="s">
        <v>1529</v>
      </c>
      <c r="V851" s="3" t="s">
        <v>310</v>
      </c>
      <c r="W851" s="3"/>
      <c r="X851" s="3" t="s">
        <v>53</v>
      </c>
      <c r="Y851" s="3"/>
      <c r="Z851" s="280"/>
    </row>
    <row r="852" spans="3:26" x14ac:dyDescent="0.15">
      <c r="C852" s="286"/>
      <c r="D852" s="283">
        <v>849</v>
      </c>
      <c r="E852" s="3">
        <v>848</v>
      </c>
      <c r="F852" s="3">
        <v>8</v>
      </c>
      <c r="G852" s="3">
        <v>9</v>
      </c>
      <c r="H852" s="3" t="s">
        <v>1632</v>
      </c>
      <c r="I852" s="3" t="s">
        <v>138</v>
      </c>
      <c r="J852" s="3" t="s">
        <v>265</v>
      </c>
      <c r="K852" s="15"/>
      <c r="L852" s="3" t="s">
        <v>2114</v>
      </c>
      <c r="M852" s="3"/>
      <c r="N852" s="3" t="s">
        <v>16</v>
      </c>
      <c r="O852" s="3" t="s">
        <v>254</v>
      </c>
      <c r="P852" s="3" t="s">
        <v>12</v>
      </c>
      <c r="Q852" s="3"/>
      <c r="R852" s="3"/>
      <c r="S852" s="3" t="s">
        <v>43</v>
      </c>
      <c r="T852" s="3"/>
      <c r="U852" s="3" t="s">
        <v>308</v>
      </c>
      <c r="V852" s="3" t="s">
        <v>50</v>
      </c>
      <c r="W852" s="3" t="s">
        <v>841</v>
      </c>
      <c r="X852" s="3" t="s">
        <v>53</v>
      </c>
      <c r="Y852" s="3"/>
      <c r="Z852" s="280"/>
    </row>
    <row r="853" spans="3:26" x14ac:dyDescent="0.15">
      <c r="C853" s="286"/>
      <c r="D853" s="283">
        <v>850</v>
      </c>
      <c r="E853" s="3">
        <v>835</v>
      </c>
      <c r="F853" s="3">
        <v>8</v>
      </c>
      <c r="G853" s="3">
        <v>9</v>
      </c>
      <c r="H853" s="3" t="s">
        <v>1641</v>
      </c>
      <c r="I853" s="3" t="s">
        <v>140</v>
      </c>
      <c r="J853" s="3" t="s">
        <v>260</v>
      </c>
      <c r="K853" s="15" t="s">
        <v>356</v>
      </c>
      <c r="L853" s="3" t="s">
        <v>2090</v>
      </c>
      <c r="M853" s="3"/>
      <c r="N853" s="3" t="s">
        <v>31</v>
      </c>
      <c r="O853" s="3"/>
      <c r="P853" s="3" t="s">
        <v>11</v>
      </c>
      <c r="Q853" s="3"/>
      <c r="R853" s="3"/>
      <c r="S853" s="3" t="s">
        <v>43</v>
      </c>
      <c r="T853" s="3"/>
      <c r="U853" s="3" t="s">
        <v>308</v>
      </c>
      <c r="V853" s="3" t="s">
        <v>50</v>
      </c>
      <c r="W853" s="3"/>
      <c r="X853" s="3" t="s">
        <v>53</v>
      </c>
      <c r="Y853" s="3"/>
      <c r="Z853" s="280"/>
    </row>
    <row r="854" spans="3:26" x14ac:dyDescent="0.15">
      <c r="C854" s="286"/>
      <c r="D854" s="283">
        <v>851</v>
      </c>
      <c r="E854" s="3">
        <v>849</v>
      </c>
      <c r="F854" s="3">
        <v>8</v>
      </c>
      <c r="G854" s="3">
        <v>9</v>
      </c>
      <c r="H854" s="3" t="s">
        <v>1633</v>
      </c>
      <c r="I854" s="3" t="s">
        <v>138</v>
      </c>
      <c r="J854" s="3" t="s">
        <v>274</v>
      </c>
      <c r="K854" s="15" t="s">
        <v>376</v>
      </c>
      <c r="L854" s="3" t="s">
        <v>2115</v>
      </c>
      <c r="M854" s="3"/>
      <c r="N854" s="3" t="s">
        <v>31</v>
      </c>
      <c r="O854" s="3" t="s">
        <v>649</v>
      </c>
      <c r="P854" s="3" t="s">
        <v>12</v>
      </c>
      <c r="Q854" s="3"/>
      <c r="R854" s="3"/>
      <c r="S854" s="3" t="s">
        <v>43</v>
      </c>
      <c r="T854" s="3"/>
      <c r="U854" s="3" t="s">
        <v>514</v>
      </c>
      <c r="V854" s="3" t="s">
        <v>50</v>
      </c>
      <c r="W854" s="3" t="s">
        <v>1211</v>
      </c>
      <c r="X854" s="3" t="s">
        <v>53</v>
      </c>
      <c r="Y854" s="3"/>
      <c r="Z854" s="280"/>
    </row>
    <row r="855" spans="3:26" x14ac:dyDescent="0.15">
      <c r="C855" s="286"/>
      <c r="D855" s="283">
        <v>852</v>
      </c>
      <c r="E855" s="3">
        <v>836</v>
      </c>
      <c r="F855" s="3">
        <v>8</v>
      </c>
      <c r="G855" s="3">
        <v>9</v>
      </c>
      <c r="H855" s="3" t="s">
        <v>1796</v>
      </c>
      <c r="I855" s="3" t="s">
        <v>140</v>
      </c>
      <c r="J855" s="3" t="s">
        <v>260</v>
      </c>
      <c r="K855" s="15" t="s">
        <v>612</v>
      </c>
      <c r="L855" s="3" t="s">
        <v>2091</v>
      </c>
      <c r="M855" s="3"/>
      <c r="N855" s="3" t="s">
        <v>31</v>
      </c>
      <c r="O855" s="3" t="s">
        <v>2092</v>
      </c>
      <c r="P855" s="3"/>
      <c r="Q855" s="3" t="s">
        <v>36</v>
      </c>
      <c r="R855" s="3"/>
      <c r="S855" s="3" t="s">
        <v>43</v>
      </c>
      <c r="T855" s="3"/>
      <c r="U855" s="3" t="s">
        <v>308</v>
      </c>
      <c r="V855" s="3" t="s">
        <v>456</v>
      </c>
      <c r="W855" s="3"/>
      <c r="X855" s="3" t="s">
        <v>53</v>
      </c>
      <c r="Y855" s="3"/>
      <c r="Z855" s="280"/>
    </row>
    <row r="856" spans="3:26" x14ac:dyDescent="0.15">
      <c r="C856" s="286"/>
      <c r="D856" s="283">
        <v>853</v>
      </c>
      <c r="E856" s="3">
        <v>892</v>
      </c>
      <c r="F856" s="3">
        <v>8</v>
      </c>
      <c r="G856" s="3">
        <v>9</v>
      </c>
      <c r="H856" s="3" t="s">
        <v>1651</v>
      </c>
      <c r="I856" s="3" t="s">
        <v>137</v>
      </c>
      <c r="J856" s="3" t="s">
        <v>463</v>
      </c>
      <c r="K856" s="15"/>
      <c r="L856" s="3" t="s">
        <v>2197</v>
      </c>
      <c r="M856" s="3"/>
      <c r="N856" s="3" t="s">
        <v>144</v>
      </c>
      <c r="O856" s="3"/>
      <c r="P856" s="3" t="s">
        <v>11</v>
      </c>
      <c r="Q856" s="3"/>
      <c r="R856" s="3"/>
      <c r="S856" s="3" t="s">
        <v>43</v>
      </c>
      <c r="T856" s="3"/>
      <c r="U856" s="3"/>
      <c r="V856" s="3" t="s">
        <v>310</v>
      </c>
      <c r="W856" s="3" t="s">
        <v>2198</v>
      </c>
      <c r="X856" s="3" t="s">
        <v>53</v>
      </c>
      <c r="Y856" s="3"/>
      <c r="Z856" s="280"/>
    </row>
    <row r="857" spans="3:26" x14ac:dyDescent="0.15">
      <c r="C857" s="286"/>
      <c r="D857" s="283">
        <v>854</v>
      </c>
      <c r="E857" s="3">
        <v>860</v>
      </c>
      <c r="F857" s="3">
        <v>8</v>
      </c>
      <c r="G857" s="3">
        <v>9</v>
      </c>
      <c r="H857" s="3" t="s">
        <v>1656</v>
      </c>
      <c r="I857" s="3" t="s">
        <v>142</v>
      </c>
      <c r="J857" s="3" t="s">
        <v>280</v>
      </c>
      <c r="K857" s="15"/>
      <c r="L857" s="3" t="s">
        <v>2140</v>
      </c>
      <c r="M857" s="3"/>
      <c r="N857" s="3" t="s">
        <v>31</v>
      </c>
      <c r="O857" s="3"/>
      <c r="P857" s="3" t="s">
        <v>13</v>
      </c>
      <c r="Q857" s="3"/>
      <c r="R857" s="3"/>
      <c r="S857" s="3" t="s">
        <v>43</v>
      </c>
      <c r="T857" s="3"/>
      <c r="U857" s="3" t="s">
        <v>514</v>
      </c>
      <c r="V857" s="3" t="s">
        <v>50</v>
      </c>
      <c r="W857" s="3" t="s">
        <v>738</v>
      </c>
      <c r="X857" s="3" t="s">
        <v>53</v>
      </c>
      <c r="Y857" s="3"/>
      <c r="Z857" s="280"/>
    </row>
    <row r="858" spans="3:26" x14ac:dyDescent="0.15">
      <c r="C858" s="286"/>
      <c r="D858" s="283">
        <v>855</v>
      </c>
      <c r="E858" s="3">
        <v>846</v>
      </c>
      <c r="F858" s="3">
        <v>8</v>
      </c>
      <c r="G858" s="3">
        <v>9</v>
      </c>
      <c r="H858" s="3" t="s">
        <v>255</v>
      </c>
      <c r="I858" s="3" t="s">
        <v>137</v>
      </c>
      <c r="J858" s="3" t="s">
        <v>152</v>
      </c>
      <c r="K858" s="15"/>
      <c r="L858" s="3" t="s">
        <v>2108</v>
      </c>
      <c r="M858" s="3"/>
      <c r="N858" s="3" t="s">
        <v>28</v>
      </c>
      <c r="O858" s="3"/>
      <c r="P858" s="3" t="s">
        <v>143</v>
      </c>
      <c r="Q858" s="3"/>
      <c r="R858" s="3"/>
      <c r="S858" s="3"/>
      <c r="T858" s="3" t="s">
        <v>49</v>
      </c>
      <c r="U858" s="3" t="s">
        <v>2109</v>
      </c>
      <c r="V858" s="3" t="s">
        <v>310</v>
      </c>
      <c r="W858" s="3" t="s">
        <v>2107</v>
      </c>
      <c r="X858" s="3" t="s">
        <v>53</v>
      </c>
      <c r="Y858" s="3"/>
      <c r="Z858" s="280"/>
    </row>
    <row r="859" spans="3:26" x14ac:dyDescent="0.15">
      <c r="C859" s="286"/>
      <c r="D859" s="283">
        <v>856</v>
      </c>
      <c r="E859" s="3">
        <v>847</v>
      </c>
      <c r="F859" s="3">
        <v>8</v>
      </c>
      <c r="G859" s="3">
        <v>9</v>
      </c>
      <c r="H859" s="3" t="s">
        <v>255</v>
      </c>
      <c r="I859" s="3" t="s">
        <v>137</v>
      </c>
      <c r="J859" s="3" t="s">
        <v>368</v>
      </c>
      <c r="K859" s="15"/>
      <c r="L859" s="3" t="s">
        <v>2110</v>
      </c>
      <c r="M859" s="3"/>
      <c r="N859" s="3" t="s">
        <v>28</v>
      </c>
      <c r="O859" s="3" t="s">
        <v>2111</v>
      </c>
      <c r="P859" s="3" t="s">
        <v>143</v>
      </c>
      <c r="Q859" s="3"/>
      <c r="R859" s="3"/>
      <c r="S859" s="3"/>
      <c r="T859" s="3" t="s">
        <v>49</v>
      </c>
      <c r="U859" s="3" t="s">
        <v>2112</v>
      </c>
      <c r="V859" s="3" t="s">
        <v>310</v>
      </c>
      <c r="W859" s="3" t="s">
        <v>1312</v>
      </c>
      <c r="X859" s="3" t="s">
        <v>53</v>
      </c>
      <c r="Y859" s="3" t="s">
        <v>2113</v>
      </c>
      <c r="Z859" s="280"/>
    </row>
    <row r="860" spans="3:26" x14ac:dyDescent="0.15">
      <c r="C860" s="286"/>
      <c r="D860" s="283">
        <v>857</v>
      </c>
      <c r="E860" s="3">
        <v>845</v>
      </c>
      <c r="F860" s="3">
        <v>8</v>
      </c>
      <c r="G860" s="3">
        <v>9</v>
      </c>
      <c r="H860" s="3" t="s">
        <v>143</v>
      </c>
      <c r="I860" s="3" t="s">
        <v>137</v>
      </c>
      <c r="J860" s="3" t="s">
        <v>152</v>
      </c>
      <c r="K860" s="15"/>
      <c r="L860" s="3" t="s">
        <v>2106</v>
      </c>
      <c r="M860" s="3"/>
      <c r="N860" s="3" t="s">
        <v>28</v>
      </c>
      <c r="O860" s="3"/>
      <c r="P860" s="3" t="s">
        <v>143</v>
      </c>
      <c r="Q860" s="3"/>
      <c r="R860" s="3"/>
      <c r="S860" s="3" t="s">
        <v>43</v>
      </c>
      <c r="T860" s="3" t="s">
        <v>47</v>
      </c>
      <c r="U860" s="3"/>
      <c r="V860" s="3" t="s">
        <v>52</v>
      </c>
      <c r="W860" s="3" t="s">
        <v>2107</v>
      </c>
      <c r="X860" s="3" t="s">
        <v>53</v>
      </c>
      <c r="Y860" s="3"/>
      <c r="Z860" s="280"/>
    </row>
    <row r="861" spans="3:26" x14ac:dyDescent="0.15">
      <c r="C861" s="286"/>
      <c r="D861" s="283">
        <v>858</v>
      </c>
      <c r="E861" s="3">
        <v>866</v>
      </c>
      <c r="F861" s="3">
        <v>8</v>
      </c>
      <c r="G861" s="3">
        <v>9</v>
      </c>
      <c r="H861" s="3" t="s">
        <v>143</v>
      </c>
      <c r="I861" s="3" t="s">
        <v>137</v>
      </c>
      <c r="J861" s="3" t="s">
        <v>368</v>
      </c>
      <c r="K861" s="15"/>
      <c r="L861" s="3" t="s">
        <v>1559</v>
      </c>
      <c r="M861" s="3"/>
      <c r="N861" s="3" t="s">
        <v>28</v>
      </c>
      <c r="O861" s="3" t="s">
        <v>2153</v>
      </c>
      <c r="P861" s="3" t="s">
        <v>143</v>
      </c>
      <c r="Q861" s="3"/>
      <c r="R861" s="3"/>
      <c r="S861" s="3"/>
      <c r="T861" s="3" t="s">
        <v>49</v>
      </c>
      <c r="U861" s="3" t="s">
        <v>2154</v>
      </c>
      <c r="V861" s="3" t="s">
        <v>310</v>
      </c>
      <c r="W861" s="3" t="s">
        <v>2155</v>
      </c>
      <c r="X861" s="3" t="s">
        <v>53</v>
      </c>
      <c r="Y861" s="3"/>
      <c r="Z861" s="280"/>
    </row>
    <row r="862" spans="3:26" x14ac:dyDescent="0.15">
      <c r="C862" s="286"/>
      <c r="D862" s="283">
        <v>859</v>
      </c>
      <c r="E862" s="3">
        <v>1173</v>
      </c>
      <c r="F862" s="3">
        <v>8</v>
      </c>
      <c r="G862" s="3">
        <v>9</v>
      </c>
      <c r="H862" s="3" t="s">
        <v>257</v>
      </c>
      <c r="I862" s="3" t="s">
        <v>140</v>
      </c>
      <c r="J862" s="3" t="s">
        <v>260</v>
      </c>
      <c r="K862" s="15"/>
      <c r="L862" s="3" t="s">
        <v>2689</v>
      </c>
      <c r="M862" s="3"/>
      <c r="N862" s="3" t="s">
        <v>28</v>
      </c>
      <c r="O862" s="3" t="s">
        <v>1671</v>
      </c>
      <c r="P862" s="3" t="s">
        <v>13</v>
      </c>
      <c r="Q862" s="3"/>
      <c r="R862" s="3"/>
      <c r="S862" s="3" t="s">
        <v>43</v>
      </c>
      <c r="T862" s="3" t="s">
        <v>46</v>
      </c>
      <c r="U862" s="3" t="s">
        <v>2690</v>
      </c>
      <c r="V862" s="3" t="s">
        <v>52</v>
      </c>
      <c r="W862" s="3"/>
      <c r="X862" s="3" t="s">
        <v>53</v>
      </c>
      <c r="Y862" s="3"/>
      <c r="Z862" s="280"/>
    </row>
    <row r="863" spans="3:26" x14ac:dyDescent="0.15">
      <c r="C863" s="286"/>
      <c r="D863" s="283">
        <v>860</v>
      </c>
      <c r="E863" s="3">
        <v>851</v>
      </c>
      <c r="F863" s="3">
        <v>8</v>
      </c>
      <c r="G863" s="3">
        <v>10</v>
      </c>
      <c r="H863" s="3" t="s">
        <v>1689</v>
      </c>
      <c r="I863" s="3" t="s">
        <v>140</v>
      </c>
      <c r="J863" s="3" t="s">
        <v>260</v>
      </c>
      <c r="K863" s="15" t="s">
        <v>378</v>
      </c>
      <c r="L863" s="3" t="s">
        <v>2120</v>
      </c>
      <c r="M863" s="3"/>
      <c r="N863" s="3" t="s">
        <v>28</v>
      </c>
      <c r="O863" s="3" t="s">
        <v>2121</v>
      </c>
      <c r="P863" s="3" t="s">
        <v>143</v>
      </c>
      <c r="Q863" s="3"/>
      <c r="R863" s="3"/>
      <c r="S863" s="3"/>
      <c r="T863" s="3" t="s">
        <v>49</v>
      </c>
      <c r="U863" s="3" t="s">
        <v>2122</v>
      </c>
      <c r="V863" s="3" t="s">
        <v>52</v>
      </c>
      <c r="W863" s="3" t="s">
        <v>2123</v>
      </c>
      <c r="X863" s="3" t="s">
        <v>53</v>
      </c>
      <c r="Y863" s="3"/>
      <c r="Z863" s="280"/>
    </row>
    <row r="864" spans="3:26" x14ac:dyDescent="0.15">
      <c r="C864" s="286"/>
      <c r="D864" s="283">
        <v>861</v>
      </c>
      <c r="E864" s="3">
        <v>852</v>
      </c>
      <c r="F864" s="3">
        <v>8</v>
      </c>
      <c r="G864" s="3">
        <v>10</v>
      </c>
      <c r="H864" s="3" t="s">
        <v>1689</v>
      </c>
      <c r="I864" s="3" t="s">
        <v>140</v>
      </c>
      <c r="J864" s="3" t="s">
        <v>260</v>
      </c>
      <c r="K864" s="15" t="s">
        <v>356</v>
      </c>
      <c r="L864" s="3" t="s">
        <v>2124</v>
      </c>
      <c r="M864" s="3"/>
      <c r="N864" s="3" t="s">
        <v>16</v>
      </c>
      <c r="O864" s="3" t="s">
        <v>327</v>
      </c>
      <c r="P864" s="3" t="s">
        <v>143</v>
      </c>
      <c r="Q864" s="3"/>
      <c r="R864" s="3"/>
      <c r="S864" s="3"/>
      <c r="T864" s="3" t="s">
        <v>49</v>
      </c>
      <c r="U864" s="3" t="s">
        <v>2125</v>
      </c>
      <c r="V864" s="3" t="s">
        <v>50</v>
      </c>
      <c r="W864" s="3"/>
      <c r="X864" s="3" t="s">
        <v>158</v>
      </c>
      <c r="Y864" s="3"/>
      <c r="Z864" s="280"/>
    </row>
    <row r="865" spans="3:26" x14ac:dyDescent="0.15">
      <c r="C865" s="286"/>
      <c r="D865" s="283">
        <v>862</v>
      </c>
      <c r="E865" s="3">
        <v>853</v>
      </c>
      <c r="F865" s="3">
        <v>8</v>
      </c>
      <c r="G865" s="3">
        <v>10</v>
      </c>
      <c r="H865" s="3" t="s">
        <v>1689</v>
      </c>
      <c r="I865" s="3" t="s">
        <v>140</v>
      </c>
      <c r="J865" s="3" t="s">
        <v>260</v>
      </c>
      <c r="K865" s="15" t="s">
        <v>378</v>
      </c>
      <c r="L865" s="3" t="s">
        <v>893</v>
      </c>
      <c r="M865" s="3"/>
      <c r="N865" s="3" t="s">
        <v>29</v>
      </c>
      <c r="O865" s="3"/>
      <c r="P865" s="3" t="s">
        <v>143</v>
      </c>
      <c r="Q865" s="3"/>
      <c r="R865" s="3"/>
      <c r="S865" s="3"/>
      <c r="T865" s="3" t="s">
        <v>16</v>
      </c>
      <c r="U865" s="3" t="s">
        <v>2126</v>
      </c>
      <c r="V865" s="3" t="s">
        <v>310</v>
      </c>
      <c r="W865" s="3"/>
      <c r="X865" s="3" t="s">
        <v>157</v>
      </c>
      <c r="Y865" s="3"/>
      <c r="Z865" s="280"/>
    </row>
    <row r="866" spans="3:26" x14ac:dyDescent="0.15">
      <c r="C866" s="286"/>
      <c r="D866" s="283">
        <v>863</v>
      </c>
      <c r="E866" s="3">
        <v>854</v>
      </c>
      <c r="F866" s="3">
        <v>8</v>
      </c>
      <c r="G866" s="3">
        <v>10</v>
      </c>
      <c r="H866" s="3" t="s">
        <v>1640</v>
      </c>
      <c r="I866" s="3" t="s">
        <v>140</v>
      </c>
      <c r="J866" s="3" t="s">
        <v>260</v>
      </c>
      <c r="K866" s="15" t="s">
        <v>469</v>
      </c>
      <c r="L866" s="3" t="s">
        <v>2127</v>
      </c>
      <c r="M866" s="3"/>
      <c r="N866" s="3" t="s">
        <v>27</v>
      </c>
      <c r="O866" s="3" t="s">
        <v>631</v>
      </c>
      <c r="P866" s="3" t="s">
        <v>13</v>
      </c>
      <c r="Q866" s="3"/>
      <c r="R866" s="3"/>
      <c r="S866" s="3" t="s">
        <v>43</v>
      </c>
      <c r="T866" s="3"/>
      <c r="U866" s="3" t="s">
        <v>514</v>
      </c>
      <c r="V866" s="3" t="s">
        <v>50</v>
      </c>
      <c r="W866" s="3"/>
      <c r="X866" s="3" t="s">
        <v>53</v>
      </c>
      <c r="Y866" s="3"/>
      <c r="Z866" s="280"/>
    </row>
    <row r="867" spans="3:26" x14ac:dyDescent="0.15">
      <c r="C867" s="286"/>
      <c r="D867" s="283">
        <v>864</v>
      </c>
      <c r="E867" s="3">
        <v>893</v>
      </c>
      <c r="F867" s="3">
        <v>8</v>
      </c>
      <c r="G867" s="3">
        <v>10</v>
      </c>
      <c r="H867" s="3" t="s">
        <v>2199</v>
      </c>
      <c r="I867" s="3" t="s">
        <v>137</v>
      </c>
      <c r="J867" s="3" t="s">
        <v>463</v>
      </c>
      <c r="K867" s="15"/>
      <c r="L867" s="3" t="s">
        <v>2200</v>
      </c>
      <c r="M867" s="3"/>
      <c r="N867" s="3" t="s">
        <v>144</v>
      </c>
      <c r="O867" s="3"/>
      <c r="P867" s="3" t="s">
        <v>143</v>
      </c>
      <c r="Q867" s="3"/>
      <c r="R867" s="3"/>
      <c r="S867" s="3" t="s">
        <v>43</v>
      </c>
      <c r="T867" s="3"/>
      <c r="U867" s="3"/>
      <c r="V867" s="3" t="s">
        <v>310</v>
      </c>
      <c r="W867" s="3" t="s">
        <v>2198</v>
      </c>
      <c r="X867" s="3" t="s">
        <v>53</v>
      </c>
      <c r="Y867" s="3"/>
      <c r="Z867" s="280"/>
    </row>
    <row r="868" spans="3:26" x14ac:dyDescent="0.15">
      <c r="C868" s="286"/>
      <c r="D868" s="283">
        <v>865</v>
      </c>
      <c r="E868" s="3">
        <v>867</v>
      </c>
      <c r="F868" s="3">
        <v>8</v>
      </c>
      <c r="G868" s="3">
        <v>10</v>
      </c>
      <c r="H868" s="3" t="s">
        <v>1637</v>
      </c>
      <c r="I868" s="3" t="s">
        <v>138</v>
      </c>
      <c r="J868" s="3" t="s">
        <v>265</v>
      </c>
      <c r="K868" s="15"/>
      <c r="L868" s="3" t="s">
        <v>2156</v>
      </c>
      <c r="M868" s="3"/>
      <c r="N868" s="3" t="s">
        <v>31</v>
      </c>
      <c r="O868" s="3"/>
      <c r="P868" s="3" t="s">
        <v>143</v>
      </c>
      <c r="Q868" s="3"/>
      <c r="R868" s="3"/>
      <c r="S868" s="3" t="s">
        <v>43</v>
      </c>
      <c r="T868" s="3"/>
      <c r="U868" s="3"/>
      <c r="V868" s="3" t="s">
        <v>456</v>
      </c>
      <c r="W868" s="3"/>
      <c r="X868" s="3" t="s">
        <v>53</v>
      </c>
      <c r="Y868" s="3"/>
      <c r="Z868" s="280"/>
    </row>
    <row r="869" spans="3:26" x14ac:dyDescent="0.15">
      <c r="C869" s="286"/>
      <c r="D869" s="283">
        <v>866</v>
      </c>
      <c r="E869" s="3">
        <v>917</v>
      </c>
      <c r="F869" s="3">
        <v>8</v>
      </c>
      <c r="G869" s="3">
        <v>10</v>
      </c>
      <c r="H869" s="3" t="s">
        <v>1637</v>
      </c>
      <c r="I869" s="3" t="s">
        <v>142</v>
      </c>
      <c r="J869" s="3" t="s">
        <v>299</v>
      </c>
      <c r="K869" s="15" t="s">
        <v>1199</v>
      </c>
      <c r="L869" s="3" t="s">
        <v>2240</v>
      </c>
      <c r="M869" s="3"/>
      <c r="N869" s="3" t="s">
        <v>28</v>
      </c>
      <c r="O869" s="3" t="s">
        <v>2241</v>
      </c>
      <c r="P869" s="3" t="s">
        <v>143</v>
      </c>
      <c r="Q869" s="3"/>
      <c r="R869" s="3"/>
      <c r="S869" s="3"/>
      <c r="T869" s="3" t="s">
        <v>47</v>
      </c>
      <c r="U869" s="3" t="s">
        <v>2242</v>
      </c>
      <c r="V869" s="3" t="s">
        <v>310</v>
      </c>
      <c r="W869" s="3"/>
      <c r="X869" s="3" t="s">
        <v>53</v>
      </c>
      <c r="Y869" s="3"/>
      <c r="Z869" s="280"/>
    </row>
    <row r="870" spans="3:26" x14ac:dyDescent="0.15">
      <c r="C870" s="286"/>
      <c r="D870" s="283">
        <v>867</v>
      </c>
      <c r="E870" s="3">
        <v>855</v>
      </c>
      <c r="F870" s="3">
        <v>8</v>
      </c>
      <c r="G870" s="3">
        <v>10</v>
      </c>
      <c r="H870" s="3" t="s">
        <v>1645</v>
      </c>
      <c r="I870" s="3" t="s">
        <v>138</v>
      </c>
      <c r="J870" s="3" t="s">
        <v>274</v>
      </c>
      <c r="K870" s="15" t="s">
        <v>376</v>
      </c>
      <c r="L870" s="3" t="s">
        <v>1521</v>
      </c>
      <c r="M870" s="3"/>
      <c r="N870" s="3" t="s">
        <v>16</v>
      </c>
      <c r="O870" s="3" t="s">
        <v>2128</v>
      </c>
      <c r="P870" s="3" t="s">
        <v>13</v>
      </c>
      <c r="Q870" s="3"/>
      <c r="R870" s="3"/>
      <c r="S870" s="3" t="s">
        <v>43</v>
      </c>
      <c r="T870" s="3"/>
      <c r="U870" s="3" t="s">
        <v>2129</v>
      </c>
      <c r="V870" s="3" t="s">
        <v>50</v>
      </c>
      <c r="W870" s="3" t="s">
        <v>1102</v>
      </c>
      <c r="X870" s="3" t="s">
        <v>53</v>
      </c>
      <c r="Y870" s="3"/>
      <c r="Z870" s="280"/>
    </row>
    <row r="871" spans="3:26" x14ac:dyDescent="0.15">
      <c r="C871" s="286"/>
      <c r="D871" s="283">
        <v>868</v>
      </c>
      <c r="E871" s="3">
        <v>868</v>
      </c>
      <c r="F871" s="3">
        <v>8</v>
      </c>
      <c r="G871" s="3">
        <v>10</v>
      </c>
      <c r="H871" s="3" t="s">
        <v>1773</v>
      </c>
      <c r="I871" s="3" t="s">
        <v>141</v>
      </c>
      <c r="J871" s="3" t="s">
        <v>565</v>
      </c>
      <c r="K871" s="15" t="s">
        <v>520</v>
      </c>
      <c r="L871" s="3" t="s">
        <v>2157</v>
      </c>
      <c r="M871" s="3"/>
      <c r="N871" s="3" t="s">
        <v>31</v>
      </c>
      <c r="O871" s="3"/>
      <c r="P871" s="3" t="s">
        <v>11</v>
      </c>
      <c r="Q871" s="3"/>
      <c r="R871" s="3"/>
      <c r="S871" s="3" t="s">
        <v>43</v>
      </c>
      <c r="T871" s="3"/>
      <c r="U871" s="3" t="s">
        <v>308</v>
      </c>
      <c r="V871" s="3" t="s">
        <v>50</v>
      </c>
      <c r="W871" s="3"/>
      <c r="X871" s="3" t="s">
        <v>53</v>
      </c>
      <c r="Y871" s="3"/>
      <c r="Z871" s="280"/>
    </row>
    <row r="872" spans="3:26" x14ac:dyDescent="0.15">
      <c r="C872" s="286"/>
      <c r="D872" s="283">
        <v>869</v>
      </c>
      <c r="E872" s="3">
        <v>862</v>
      </c>
      <c r="F872" s="3">
        <v>8</v>
      </c>
      <c r="G872" s="3">
        <v>10</v>
      </c>
      <c r="H872" s="3" t="s">
        <v>1709</v>
      </c>
      <c r="I872" s="3" t="s">
        <v>137</v>
      </c>
      <c r="J872" s="3" t="s">
        <v>368</v>
      </c>
      <c r="K872" s="15"/>
      <c r="L872" s="3" t="s">
        <v>2143</v>
      </c>
      <c r="M872" s="3"/>
      <c r="N872" s="3" t="s">
        <v>144</v>
      </c>
      <c r="O872" s="3"/>
      <c r="P872" s="3" t="s">
        <v>143</v>
      </c>
      <c r="Q872" s="3"/>
      <c r="R872" s="3"/>
      <c r="S872" s="3" t="s">
        <v>43</v>
      </c>
      <c r="T872" s="3" t="s">
        <v>49</v>
      </c>
      <c r="U872" s="3" t="s">
        <v>2144</v>
      </c>
      <c r="V872" s="3" t="s">
        <v>52</v>
      </c>
      <c r="W872" s="3" t="s">
        <v>1312</v>
      </c>
      <c r="X872" s="3" t="s">
        <v>53</v>
      </c>
      <c r="Y872" s="3"/>
      <c r="Z872" s="280" t="s">
        <v>2145</v>
      </c>
    </row>
    <row r="873" spans="3:26" x14ac:dyDescent="0.15">
      <c r="C873" s="286"/>
      <c r="D873" s="283">
        <v>870</v>
      </c>
      <c r="E873" s="3">
        <v>861</v>
      </c>
      <c r="F873" s="3">
        <v>8</v>
      </c>
      <c r="G873" s="3">
        <v>10</v>
      </c>
      <c r="H873" s="3" t="s">
        <v>255</v>
      </c>
      <c r="I873" s="3" t="s">
        <v>137</v>
      </c>
      <c r="J873" s="3" t="s">
        <v>368</v>
      </c>
      <c r="K873" s="15"/>
      <c r="L873" s="3" t="s">
        <v>988</v>
      </c>
      <c r="M873" s="3"/>
      <c r="N873" s="3" t="s">
        <v>28</v>
      </c>
      <c r="O873" s="3" t="s">
        <v>2141</v>
      </c>
      <c r="P873" s="3" t="s">
        <v>143</v>
      </c>
      <c r="Q873" s="3"/>
      <c r="R873" s="3"/>
      <c r="S873" s="3"/>
      <c r="T873" s="3" t="s">
        <v>49</v>
      </c>
      <c r="U873" s="3" t="s">
        <v>2142</v>
      </c>
      <c r="V873" s="3" t="s">
        <v>310</v>
      </c>
      <c r="W873" s="3" t="s">
        <v>1312</v>
      </c>
      <c r="X873" s="3" t="s">
        <v>53</v>
      </c>
      <c r="Y873" s="3"/>
      <c r="Z873" s="280"/>
    </row>
    <row r="874" spans="3:26" x14ac:dyDescent="0.15">
      <c r="C874" s="286"/>
      <c r="D874" s="283">
        <v>871</v>
      </c>
      <c r="E874" s="3">
        <v>850</v>
      </c>
      <c r="F874" s="3">
        <v>8</v>
      </c>
      <c r="G874" s="3">
        <v>10</v>
      </c>
      <c r="H874" s="3" t="s">
        <v>257</v>
      </c>
      <c r="I874" s="3" t="s">
        <v>140</v>
      </c>
      <c r="J874" s="3" t="s">
        <v>260</v>
      </c>
      <c r="K874" s="15" t="s">
        <v>469</v>
      </c>
      <c r="L874" s="3" t="s">
        <v>2116</v>
      </c>
      <c r="M874" s="3"/>
      <c r="N874" s="3" t="s">
        <v>16</v>
      </c>
      <c r="O874" s="3" t="s">
        <v>2117</v>
      </c>
      <c r="P874" s="3" t="s">
        <v>143</v>
      </c>
      <c r="Q874" s="3"/>
      <c r="R874" s="3"/>
      <c r="S874" s="3"/>
      <c r="T874" s="3" t="s">
        <v>49</v>
      </c>
      <c r="U874" s="3" t="s">
        <v>2118</v>
      </c>
      <c r="V874" s="3" t="s">
        <v>52</v>
      </c>
      <c r="W874" s="3" t="s">
        <v>2119</v>
      </c>
      <c r="X874" s="3" t="s">
        <v>53</v>
      </c>
      <c r="Y874" s="3"/>
      <c r="Z874" s="280"/>
    </row>
    <row r="875" spans="3:26" x14ac:dyDescent="0.15">
      <c r="C875" s="286"/>
      <c r="D875" s="283">
        <v>872</v>
      </c>
      <c r="E875" s="3">
        <v>869</v>
      </c>
      <c r="F875" s="3">
        <v>8</v>
      </c>
      <c r="G875" s="3">
        <v>11</v>
      </c>
      <c r="H875" s="3" t="s">
        <v>1775</v>
      </c>
      <c r="I875" s="3" t="s">
        <v>141</v>
      </c>
      <c r="J875" s="3" t="s">
        <v>565</v>
      </c>
      <c r="K875" s="15" t="s">
        <v>1170</v>
      </c>
      <c r="L875" s="3" t="s">
        <v>2158</v>
      </c>
      <c r="M875" s="3"/>
      <c r="N875" s="3" t="s">
        <v>31</v>
      </c>
      <c r="O875" s="3"/>
      <c r="P875" s="3" t="s">
        <v>13</v>
      </c>
      <c r="Q875" s="3"/>
      <c r="R875" s="3"/>
      <c r="S875" s="3" t="s">
        <v>43</v>
      </c>
      <c r="T875" s="3"/>
      <c r="U875" s="3" t="s">
        <v>308</v>
      </c>
      <c r="V875" s="3" t="s">
        <v>50</v>
      </c>
      <c r="W875" s="3"/>
      <c r="X875" s="3" t="s">
        <v>53</v>
      </c>
      <c r="Y875" s="3"/>
      <c r="Z875" s="280"/>
    </row>
    <row r="876" spans="3:26" x14ac:dyDescent="0.15">
      <c r="C876" s="286"/>
      <c r="D876" s="283">
        <v>873</v>
      </c>
      <c r="E876" s="3">
        <v>870</v>
      </c>
      <c r="F876" s="3">
        <v>8</v>
      </c>
      <c r="G876" s="3">
        <v>11</v>
      </c>
      <c r="H876" s="3" t="s">
        <v>1652</v>
      </c>
      <c r="I876" s="3" t="s">
        <v>138</v>
      </c>
      <c r="J876" s="3" t="s">
        <v>265</v>
      </c>
      <c r="K876" s="15"/>
      <c r="L876" s="3" t="s">
        <v>2159</v>
      </c>
      <c r="M876" s="3"/>
      <c r="N876" s="3" t="s">
        <v>31</v>
      </c>
      <c r="O876" s="3"/>
      <c r="P876" s="3" t="s">
        <v>143</v>
      </c>
      <c r="Q876" s="3"/>
      <c r="R876" s="3"/>
      <c r="S876" s="3" t="s">
        <v>43</v>
      </c>
      <c r="T876" s="3"/>
      <c r="U876" s="3"/>
      <c r="V876" s="3" t="s">
        <v>456</v>
      </c>
      <c r="W876" s="3"/>
      <c r="X876" s="3" t="s">
        <v>53</v>
      </c>
      <c r="Y876" s="3"/>
      <c r="Z876" s="280"/>
    </row>
    <row r="877" spans="3:26" x14ac:dyDescent="0.15">
      <c r="C877" s="286"/>
      <c r="D877" s="283">
        <v>874</v>
      </c>
      <c r="E877" s="3">
        <v>871</v>
      </c>
      <c r="F877" s="3">
        <v>8</v>
      </c>
      <c r="G877" s="3">
        <v>11</v>
      </c>
      <c r="H877" s="3" t="s">
        <v>1651</v>
      </c>
      <c r="I877" s="3" t="s">
        <v>138</v>
      </c>
      <c r="J877" s="3" t="s">
        <v>265</v>
      </c>
      <c r="K877" s="15" t="s">
        <v>2160</v>
      </c>
      <c r="L877" s="3" t="s">
        <v>2161</v>
      </c>
      <c r="M877" s="3"/>
      <c r="N877" s="3" t="s">
        <v>16</v>
      </c>
      <c r="O877" s="3" t="s">
        <v>261</v>
      </c>
      <c r="P877" s="3" t="s">
        <v>143</v>
      </c>
      <c r="Q877" s="3"/>
      <c r="R877" s="3"/>
      <c r="S877" s="3" t="s">
        <v>43</v>
      </c>
      <c r="T877" s="3"/>
      <c r="U877" s="3"/>
      <c r="V877" s="3" t="s">
        <v>310</v>
      </c>
      <c r="W877" s="3" t="s">
        <v>302</v>
      </c>
      <c r="X877" s="3" t="s">
        <v>53</v>
      </c>
      <c r="Y877" s="3"/>
      <c r="Z877" s="280"/>
    </row>
    <row r="878" spans="3:26" x14ac:dyDescent="0.15">
      <c r="C878" s="286"/>
      <c r="D878" s="283">
        <v>875</v>
      </c>
      <c r="E878" s="3">
        <v>895</v>
      </c>
      <c r="F878" s="3">
        <v>8</v>
      </c>
      <c r="G878" s="3">
        <v>12</v>
      </c>
      <c r="H878" s="3">
        <v>1000</v>
      </c>
      <c r="I878" s="3" t="s">
        <v>137</v>
      </c>
      <c r="J878" s="3" t="s">
        <v>463</v>
      </c>
      <c r="K878" s="15"/>
      <c r="L878" s="3" t="s">
        <v>2202</v>
      </c>
      <c r="M878" s="3"/>
      <c r="N878" s="3" t="s">
        <v>144</v>
      </c>
      <c r="O878" s="3"/>
      <c r="P878" s="3" t="s">
        <v>143</v>
      </c>
      <c r="Q878" s="3"/>
      <c r="R878" s="3"/>
      <c r="S878" s="3" t="s">
        <v>43</v>
      </c>
      <c r="T878" s="3"/>
      <c r="U878" s="3"/>
      <c r="V878" s="3" t="s">
        <v>310</v>
      </c>
      <c r="W878" s="3" t="s">
        <v>2198</v>
      </c>
      <c r="X878" s="3" t="s">
        <v>53</v>
      </c>
      <c r="Y878" s="3"/>
      <c r="Z878" s="280"/>
    </row>
    <row r="879" spans="3:26" x14ac:dyDescent="0.15">
      <c r="C879" s="286"/>
      <c r="D879" s="283">
        <v>876</v>
      </c>
      <c r="E879" s="3">
        <v>896</v>
      </c>
      <c r="F879" s="3">
        <v>8</v>
      </c>
      <c r="G879" s="3">
        <v>12</v>
      </c>
      <c r="H879" s="3">
        <v>1600</v>
      </c>
      <c r="I879" s="3" t="s">
        <v>138</v>
      </c>
      <c r="J879" s="3" t="s">
        <v>265</v>
      </c>
      <c r="K879" s="15" t="s">
        <v>2160</v>
      </c>
      <c r="L879" s="3" t="s">
        <v>2203</v>
      </c>
      <c r="M879" s="3"/>
      <c r="N879" s="3" t="s">
        <v>31</v>
      </c>
      <c r="O879" s="3"/>
      <c r="P879" s="3" t="s">
        <v>12</v>
      </c>
      <c r="Q879" s="3"/>
      <c r="R879" s="3"/>
      <c r="S879" s="3" t="s">
        <v>43</v>
      </c>
      <c r="T879" s="3"/>
      <c r="U879" s="3" t="s">
        <v>514</v>
      </c>
      <c r="V879" s="3" t="s">
        <v>310</v>
      </c>
      <c r="W879" s="3"/>
      <c r="X879" s="3" t="s">
        <v>53</v>
      </c>
      <c r="Y879" s="3"/>
      <c r="Z879" s="280"/>
    </row>
    <row r="880" spans="3:26" x14ac:dyDescent="0.15">
      <c r="C880" s="286"/>
      <c r="D880" s="283">
        <v>877</v>
      </c>
      <c r="E880" s="3">
        <v>881</v>
      </c>
      <c r="F880" s="3">
        <v>8</v>
      </c>
      <c r="G880" s="3">
        <v>12</v>
      </c>
      <c r="H880" s="3" t="s">
        <v>1686</v>
      </c>
      <c r="I880" s="3" t="s">
        <v>137</v>
      </c>
      <c r="J880" s="3" t="s">
        <v>368</v>
      </c>
      <c r="K880" s="15"/>
      <c r="L880" s="3" t="s">
        <v>2177</v>
      </c>
      <c r="M880" s="3"/>
      <c r="N880" s="3" t="s">
        <v>144</v>
      </c>
      <c r="O880" s="3"/>
      <c r="P880" s="3" t="s">
        <v>143</v>
      </c>
      <c r="Q880" s="3"/>
      <c r="R880" s="3"/>
      <c r="S880" s="3" t="s">
        <v>43</v>
      </c>
      <c r="T880" s="3" t="s">
        <v>49</v>
      </c>
      <c r="U880" s="3" t="s">
        <v>1185</v>
      </c>
      <c r="V880" s="3" t="s">
        <v>52</v>
      </c>
      <c r="W880" s="3" t="s">
        <v>1312</v>
      </c>
      <c r="X880" s="3" t="s">
        <v>53</v>
      </c>
      <c r="Y880" s="3"/>
      <c r="Z880" s="280"/>
    </row>
    <row r="881" spans="3:26" x14ac:dyDescent="0.15">
      <c r="C881" s="286"/>
      <c r="D881" s="283">
        <v>878</v>
      </c>
      <c r="E881" s="3">
        <v>894</v>
      </c>
      <c r="F881" s="3">
        <v>8</v>
      </c>
      <c r="G881" s="3">
        <v>12</v>
      </c>
      <c r="H881" s="3" t="s">
        <v>1772</v>
      </c>
      <c r="I881" s="3" t="s">
        <v>138</v>
      </c>
      <c r="J881" s="3" t="s">
        <v>265</v>
      </c>
      <c r="K881" s="15" t="s">
        <v>2160</v>
      </c>
      <c r="L881" s="3" t="s">
        <v>2201</v>
      </c>
      <c r="M881" s="3"/>
      <c r="N881" s="3" t="s">
        <v>23</v>
      </c>
      <c r="O881" s="3"/>
      <c r="P881" s="3" t="s">
        <v>143</v>
      </c>
      <c r="Q881" s="3"/>
      <c r="R881" s="3"/>
      <c r="S881" s="3" t="s">
        <v>43</v>
      </c>
      <c r="T881" s="3"/>
      <c r="U881" s="3"/>
      <c r="V881" s="3" t="s">
        <v>50</v>
      </c>
      <c r="W881" s="3"/>
      <c r="X881" s="3" t="s">
        <v>53</v>
      </c>
      <c r="Y881" s="3"/>
      <c r="Z881" s="280"/>
    </row>
    <row r="882" spans="3:26" x14ac:dyDescent="0.15">
      <c r="C882" s="286"/>
      <c r="D882" s="283">
        <v>879</v>
      </c>
      <c r="E882" s="3">
        <v>872</v>
      </c>
      <c r="F882" s="3">
        <v>8</v>
      </c>
      <c r="G882" s="3">
        <v>12</v>
      </c>
      <c r="H882" s="3" t="s">
        <v>1721</v>
      </c>
      <c r="I882" s="3" t="s">
        <v>138</v>
      </c>
      <c r="J882" s="3" t="s">
        <v>265</v>
      </c>
      <c r="K882" s="15" t="s">
        <v>2160</v>
      </c>
      <c r="L882" s="3" t="s">
        <v>2161</v>
      </c>
      <c r="M882" s="3"/>
      <c r="N882" s="3" t="s">
        <v>31</v>
      </c>
      <c r="O882" s="3"/>
      <c r="P882" s="3" t="s">
        <v>143</v>
      </c>
      <c r="Q882" s="3"/>
      <c r="R882" s="3"/>
      <c r="S882" s="3" t="s">
        <v>43</v>
      </c>
      <c r="T882" s="3"/>
      <c r="U882" s="3"/>
      <c r="V882" s="3" t="s">
        <v>50</v>
      </c>
      <c r="W882" s="3"/>
      <c r="X882" s="3" t="s">
        <v>53</v>
      </c>
      <c r="Y882" s="3"/>
      <c r="Z882" s="280"/>
    </row>
    <row r="883" spans="3:26" x14ac:dyDescent="0.15">
      <c r="C883" s="286"/>
      <c r="D883" s="283">
        <v>880</v>
      </c>
      <c r="E883" s="3">
        <v>883</v>
      </c>
      <c r="F883" s="3">
        <v>8</v>
      </c>
      <c r="G883" s="3">
        <v>12</v>
      </c>
      <c r="H883" s="3" t="s">
        <v>1659</v>
      </c>
      <c r="I883" s="3" t="s">
        <v>140</v>
      </c>
      <c r="J883" s="3" t="s">
        <v>260</v>
      </c>
      <c r="K883" s="15" t="s">
        <v>612</v>
      </c>
      <c r="L883" s="3" t="s">
        <v>2180</v>
      </c>
      <c r="M883" s="3"/>
      <c r="N883" s="3" t="s">
        <v>31</v>
      </c>
      <c r="O883" s="3"/>
      <c r="P883" s="3" t="s">
        <v>13</v>
      </c>
      <c r="Q883" s="3"/>
      <c r="R883" s="3"/>
      <c r="S883" s="3" t="s">
        <v>43</v>
      </c>
      <c r="T883" s="3"/>
      <c r="U883" s="3" t="s">
        <v>2181</v>
      </c>
      <c r="V883" s="3" t="s">
        <v>50</v>
      </c>
      <c r="W883" s="3"/>
      <c r="X883" s="3" t="s">
        <v>53</v>
      </c>
      <c r="Y883" s="3"/>
      <c r="Z883" s="280"/>
    </row>
    <row r="884" spans="3:26" x14ac:dyDescent="0.15">
      <c r="C884" s="286"/>
      <c r="D884" s="283">
        <v>881</v>
      </c>
      <c r="E884" s="3">
        <v>884</v>
      </c>
      <c r="F884" s="3">
        <v>8</v>
      </c>
      <c r="G884" s="3">
        <v>12</v>
      </c>
      <c r="H884" s="3" t="s">
        <v>1689</v>
      </c>
      <c r="I884" s="3" t="s">
        <v>140</v>
      </c>
      <c r="J884" s="3" t="s">
        <v>260</v>
      </c>
      <c r="K884" s="15" t="s">
        <v>378</v>
      </c>
      <c r="L884" s="3" t="s">
        <v>893</v>
      </c>
      <c r="M884" s="3"/>
      <c r="N884" s="3" t="s">
        <v>29</v>
      </c>
      <c r="O884" s="3"/>
      <c r="P884" s="3" t="s">
        <v>143</v>
      </c>
      <c r="Q884" s="3"/>
      <c r="R884" s="3"/>
      <c r="S884" s="3"/>
      <c r="T884" s="3" t="s">
        <v>49</v>
      </c>
      <c r="U884" s="3" t="s">
        <v>1529</v>
      </c>
      <c r="V884" s="3" t="s">
        <v>310</v>
      </c>
      <c r="W884" s="3"/>
      <c r="X884" s="3" t="s">
        <v>158</v>
      </c>
      <c r="Y884" s="3"/>
      <c r="Z884" s="280"/>
    </row>
    <row r="885" spans="3:26" x14ac:dyDescent="0.15">
      <c r="C885" s="286"/>
      <c r="D885" s="283">
        <v>882</v>
      </c>
      <c r="E885" s="3">
        <v>864</v>
      </c>
      <c r="F885" s="3">
        <v>8</v>
      </c>
      <c r="G885" s="3">
        <v>12</v>
      </c>
      <c r="H885" s="3" t="s">
        <v>1674</v>
      </c>
      <c r="I885" s="3" t="s">
        <v>136</v>
      </c>
      <c r="J885" s="3" t="s">
        <v>1569</v>
      </c>
      <c r="K885" s="15"/>
      <c r="L885" s="3" t="s">
        <v>2149</v>
      </c>
      <c r="M885" s="3"/>
      <c r="N885" s="3" t="s">
        <v>31</v>
      </c>
      <c r="O885" s="3" t="s">
        <v>309</v>
      </c>
      <c r="P885" s="3" t="s">
        <v>13</v>
      </c>
      <c r="Q885" s="3"/>
      <c r="R885" s="3"/>
      <c r="S885" s="3" t="s">
        <v>43</v>
      </c>
      <c r="T885" s="3"/>
      <c r="U885" s="3" t="s">
        <v>514</v>
      </c>
      <c r="V885" s="3" t="s">
        <v>50</v>
      </c>
      <c r="W885" s="3" t="s">
        <v>1005</v>
      </c>
      <c r="X885" s="3" t="s">
        <v>53</v>
      </c>
      <c r="Y885" s="3"/>
      <c r="Z885" s="280"/>
    </row>
    <row r="886" spans="3:26" x14ac:dyDescent="0.15">
      <c r="C886" s="286"/>
      <c r="D886" s="283">
        <v>883</v>
      </c>
      <c r="E886" s="3">
        <v>865</v>
      </c>
      <c r="F886" s="3">
        <v>8</v>
      </c>
      <c r="G886" s="3">
        <v>12</v>
      </c>
      <c r="H886" s="3" t="s">
        <v>1674</v>
      </c>
      <c r="I886" s="3" t="s">
        <v>136</v>
      </c>
      <c r="J886" s="3" t="s">
        <v>1569</v>
      </c>
      <c r="K886" s="15"/>
      <c r="L886" s="3" t="s">
        <v>2150</v>
      </c>
      <c r="M886" s="3"/>
      <c r="N886" s="3" t="s">
        <v>28</v>
      </c>
      <c r="O886" s="3"/>
      <c r="P886" s="3" t="s">
        <v>143</v>
      </c>
      <c r="Q886" s="3"/>
      <c r="R886" s="3"/>
      <c r="S886" s="3"/>
      <c r="T886" s="3" t="s">
        <v>49</v>
      </c>
      <c r="U886" s="3" t="s">
        <v>2151</v>
      </c>
      <c r="V886" s="3" t="s">
        <v>50</v>
      </c>
      <c r="W886" s="3" t="s">
        <v>1005</v>
      </c>
      <c r="X886" s="3" t="s">
        <v>53</v>
      </c>
      <c r="Y886" s="3" t="s">
        <v>2152</v>
      </c>
      <c r="Z886" s="280"/>
    </row>
    <row r="887" spans="3:26" x14ac:dyDescent="0.15">
      <c r="C887" s="286"/>
      <c r="D887" s="283">
        <v>884</v>
      </c>
      <c r="E887" s="3">
        <v>885</v>
      </c>
      <c r="F887" s="3">
        <v>8</v>
      </c>
      <c r="G887" s="3">
        <v>12</v>
      </c>
      <c r="H887" s="3" t="s">
        <v>1646</v>
      </c>
      <c r="I887" s="3" t="s">
        <v>140</v>
      </c>
      <c r="J887" s="3" t="s">
        <v>260</v>
      </c>
      <c r="K887" s="15" t="s">
        <v>378</v>
      </c>
      <c r="L887" s="3" t="s">
        <v>2182</v>
      </c>
      <c r="M887" s="3"/>
      <c r="N887" s="3" t="s">
        <v>30</v>
      </c>
      <c r="O887" s="3" t="s">
        <v>2183</v>
      </c>
      <c r="P887" s="3" t="s">
        <v>13</v>
      </c>
      <c r="Q887" s="3"/>
      <c r="R887" s="3"/>
      <c r="S887" s="3" t="s">
        <v>16</v>
      </c>
      <c r="T887" s="3"/>
      <c r="U887" s="3" t="s">
        <v>2184</v>
      </c>
      <c r="V887" s="3" t="s">
        <v>52</v>
      </c>
      <c r="W887" s="3" t="s">
        <v>2185</v>
      </c>
      <c r="X887" s="3" t="s">
        <v>53</v>
      </c>
      <c r="Y887" s="3"/>
      <c r="Z887" s="280"/>
    </row>
    <row r="888" spans="3:26" x14ac:dyDescent="0.15">
      <c r="C888" s="286"/>
      <c r="D888" s="283">
        <v>885</v>
      </c>
      <c r="E888" s="3">
        <v>863</v>
      </c>
      <c r="F888" s="3">
        <v>8</v>
      </c>
      <c r="G888" s="3">
        <v>12</v>
      </c>
      <c r="H888" s="3" t="s">
        <v>255</v>
      </c>
      <c r="I888" s="3" t="s">
        <v>136</v>
      </c>
      <c r="J888" s="3" t="s">
        <v>1121</v>
      </c>
      <c r="K888" s="15"/>
      <c r="L888" s="3" t="s">
        <v>2146</v>
      </c>
      <c r="M888" s="3"/>
      <c r="N888" s="3" t="s">
        <v>28</v>
      </c>
      <c r="O888" s="3" t="s">
        <v>1846</v>
      </c>
      <c r="P888" s="3" t="s">
        <v>143</v>
      </c>
      <c r="Q888" s="3"/>
      <c r="R888" s="3"/>
      <c r="S888" s="3"/>
      <c r="T888" s="3" t="s">
        <v>49</v>
      </c>
      <c r="U888" s="3" t="s">
        <v>2147</v>
      </c>
      <c r="V888" s="3" t="s">
        <v>52</v>
      </c>
      <c r="W888" s="3" t="s">
        <v>2148</v>
      </c>
      <c r="X888" s="3" t="s">
        <v>53</v>
      </c>
      <c r="Y888" s="3"/>
      <c r="Z888" s="280"/>
    </row>
    <row r="889" spans="3:26" x14ac:dyDescent="0.15">
      <c r="C889" s="286"/>
      <c r="D889" s="283">
        <v>886</v>
      </c>
      <c r="E889" s="3">
        <v>882</v>
      </c>
      <c r="F889" s="3">
        <v>8</v>
      </c>
      <c r="G889" s="3">
        <v>12</v>
      </c>
      <c r="H889" s="3" t="s">
        <v>257</v>
      </c>
      <c r="I889" s="3" t="s">
        <v>140</v>
      </c>
      <c r="J889" s="3" t="s">
        <v>260</v>
      </c>
      <c r="K889" s="15" t="s">
        <v>469</v>
      </c>
      <c r="L889" s="3" t="s">
        <v>2178</v>
      </c>
      <c r="M889" s="3"/>
      <c r="N889" s="3" t="s">
        <v>28</v>
      </c>
      <c r="O889" s="3" t="s">
        <v>1671</v>
      </c>
      <c r="P889" s="3" t="s">
        <v>143</v>
      </c>
      <c r="Q889" s="3"/>
      <c r="R889" s="3"/>
      <c r="S889" s="3"/>
      <c r="T889" s="3" t="s">
        <v>49</v>
      </c>
      <c r="U889" s="3" t="s">
        <v>2179</v>
      </c>
      <c r="V889" s="3" t="s">
        <v>16</v>
      </c>
      <c r="W889" s="3" t="s">
        <v>302</v>
      </c>
      <c r="X889" s="3" t="s">
        <v>158</v>
      </c>
      <c r="Y889" s="3"/>
      <c r="Z889" s="280"/>
    </row>
    <row r="890" spans="3:26" x14ac:dyDescent="0.15">
      <c r="C890" s="286"/>
      <c r="D890" s="283">
        <v>887</v>
      </c>
      <c r="E890" s="3">
        <v>897</v>
      </c>
      <c r="F890" s="3">
        <v>8</v>
      </c>
      <c r="G890" s="3">
        <v>13</v>
      </c>
      <c r="H890" s="3" t="s">
        <v>2199</v>
      </c>
      <c r="I890" s="3" t="s">
        <v>138</v>
      </c>
      <c r="J890" s="3" t="s">
        <v>274</v>
      </c>
      <c r="K890" s="15" t="s">
        <v>754</v>
      </c>
      <c r="L890" s="3" t="s">
        <v>2204</v>
      </c>
      <c r="M890" s="3"/>
      <c r="N890" s="3" t="s">
        <v>31</v>
      </c>
      <c r="O890" s="3"/>
      <c r="P890" s="3" t="s">
        <v>13</v>
      </c>
      <c r="Q890" s="3"/>
      <c r="R890" s="3"/>
      <c r="S890" s="3" t="s">
        <v>43</v>
      </c>
      <c r="T890" s="3"/>
      <c r="U890" s="3"/>
      <c r="V890" s="3" t="s">
        <v>50</v>
      </c>
      <c r="W890" s="3" t="s">
        <v>738</v>
      </c>
      <c r="X890" s="3" t="s">
        <v>53</v>
      </c>
      <c r="Y890" s="3"/>
      <c r="Z890" s="280"/>
    </row>
    <row r="891" spans="3:26" x14ac:dyDescent="0.15">
      <c r="C891" s="286"/>
      <c r="D891" s="283">
        <v>888</v>
      </c>
      <c r="E891" s="3">
        <v>873</v>
      </c>
      <c r="F891" s="3">
        <v>8</v>
      </c>
      <c r="G891" s="3">
        <v>13</v>
      </c>
      <c r="H891" s="3" t="s">
        <v>1646</v>
      </c>
      <c r="I891" s="3" t="s">
        <v>141</v>
      </c>
      <c r="J891" s="3" t="s">
        <v>565</v>
      </c>
      <c r="K891" s="15" t="s">
        <v>559</v>
      </c>
      <c r="L891" s="3" t="s">
        <v>2162</v>
      </c>
      <c r="M891" s="3"/>
      <c r="N891" s="3" t="s">
        <v>28</v>
      </c>
      <c r="O891" s="3" t="s">
        <v>1844</v>
      </c>
      <c r="P891" s="3" t="s">
        <v>143</v>
      </c>
      <c r="Q891" s="3"/>
      <c r="R891" s="3"/>
      <c r="S891" s="3"/>
      <c r="T891" s="3" t="s">
        <v>47</v>
      </c>
      <c r="U891" s="3" t="s">
        <v>2163</v>
      </c>
      <c r="V891" s="3" t="s">
        <v>52</v>
      </c>
      <c r="W891" s="3"/>
      <c r="X891" s="3" t="s">
        <v>53</v>
      </c>
      <c r="Y891" s="3"/>
      <c r="Z891" s="280"/>
    </row>
    <row r="892" spans="3:26" x14ac:dyDescent="0.15">
      <c r="C892" s="286"/>
      <c r="D892" s="283">
        <v>889</v>
      </c>
      <c r="E892" s="3">
        <v>888</v>
      </c>
      <c r="F892" s="3">
        <v>8</v>
      </c>
      <c r="G892" s="3">
        <v>13</v>
      </c>
      <c r="H892" s="3" t="s">
        <v>1662</v>
      </c>
      <c r="I892" s="3" t="s">
        <v>140</v>
      </c>
      <c r="J892" s="3" t="s">
        <v>260</v>
      </c>
      <c r="K892" s="15" t="s">
        <v>356</v>
      </c>
      <c r="L892" s="3" t="s">
        <v>2191</v>
      </c>
      <c r="M892" s="3"/>
      <c r="N892" s="3" t="s">
        <v>144</v>
      </c>
      <c r="O892" s="3"/>
      <c r="P892" s="3" t="s">
        <v>143</v>
      </c>
      <c r="Q892" s="3"/>
      <c r="R892" s="3"/>
      <c r="S892" s="3" t="s">
        <v>43</v>
      </c>
      <c r="T892" s="3"/>
      <c r="U892" s="3"/>
      <c r="V892" s="3" t="s">
        <v>50</v>
      </c>
      <c r="W892" s="3"/>
      <c r="X892" s="3" t="s">
        <v>53</v>
      </c>
      <c r="Y892" s="3"/>
      <c r="Z892" s="280"/>
    </row>
    <row r="893" spans="3:26" x14ac:dyDescent="0.15">
      <c r="C893" s="286"/>
      <c r="D893" s="283">
        <v>890</v>
      </c>
      <c r="E893" s="3">
        <v>874</v>
      </c>
      <c r="F893" s="3">
        <v>8</v>
      </c>
      <c r="G893" s="3">
        <v>13</v>
      </c>
      <c r="H893" s="3" t="s">
        <v>1738</v>
      </c>
      <c r="I893" s="3" t="s">
        <v>138</v>
      </c>
      <c r="J893" s="3" t="s">
        <v>274</v>
      </c>
      <c r="K893" s="15" t="s">
        <v>380</v>
      </c>
      <c r="L893" s="3" t="s">
        <v>2164</v>
      </c>
      <c r="M893" s="3"/>
      <c r="N893" s="3" t="s">
        <v>16</v>
      </c>
      <c r="O893" s="3" t="s">
        <v>2165</v>
      </c>
      <c r="P893" s="3" t="s">
        <v>13</v>
      </c>
      <c r="Q893" s="3"/>
      <c r="R893" s="3"/>
      <c r="S893" s="3"/>
      <c r="T893" s="3" t="s">
        <v>47</v>
      </c>
      <c r="U893" s="3" t="s">
        <v>2166</v>
      </c>
      <c r="V893" s="3" t="s">
        <v>52</v>
      </c>
      <c r="W893" s="3" t="s">
        <v>2167</v>
      </c>
      <c r="X893" s="3" t="s">
        <v>53</v>
      </c>
      <c r="Y893" s="3"/>
      <c r="Z893" s="280"/>
    </row>
    <row r="894" spans="3:26" x14ac:dyDescent="0.15">
      <c r="C894" s="286"/>
      <c r="D894" s="283">
        <v>891</v>
      </c>
      <c r="E894" s="3">
        <v>886</v>
      </c>
      <c r="F894" s="3">
        <v>8</v>
      </c>
      <c r="G894" s="3">
        <v>13</v>
      </c>
      <c r="H894" s="3" t="s">
        <v>2186</v>
      </c>
      <c r="I894" s="3" t="s">
        <v>136</v>
      </c>
      <c r="J894" s="3" t="s">
        <v>153</v>
      </c>
      <c r="K894" s="15"/>
      <c r="L894" s="3" t="s">
        <v>2187</v>
      </c>
      <c r="M894" s="3"/>
      <c r="N894" s="3" t="s">
        <v>31</v>
      </c>
      <c r="O894" s="3"/>
      <c r="P894" s="3"/>
      <c r="Q894" s="3" t="s">
        <v>37</v>
      </c>
      <c r="R894" s="3" t="s">
        <v>301</v>
      </c>
      <c r="S894" s="3" t="s">
        <v>43</v>
      </c>
      <c r="T894" s="3"/>
      <c r="U894" s="3" t="s">
        <v>514</v>
      </c>
      <c r="V894" s="3" t="s">
        <v>50</v>
      </c>
      <c r="W894" s="3"/>
      <c r="X894" s="3" t="s">
        <v>53</v>
      </c>
      <c r="Y894" s="3"/>
      <c r="Z894" s="280"/>
    </row>
    <row r="895" spans="3:26" x14ac:dyDescent="0.15">
      <c r="C895" s="286"/>
      <c r="D895" s="283">
        <v>892</v>
      </c>
      <c r="E895" s="3">
        <v>887</v>
      </c>
      <c r="F895" s="3">
        <v>8</v>
      </c>
      <c r="G895" s="3">
        <v>13</v>
      </c>
      <c r="H895" s="3" t="s">
        <v>257</v>
      </c>
      <c r="I895" s="3" t="s">
        <v>136</v>
      </c>
      <c r="J895" s="3" t="s">
        <v>153</v>
      </c>
      <c r="K895" s="15"/>
      <c r="L895" s="3" t="s">
        <v>2188</v>
      </c>
      <c r="M895" s="3"/>
      <c r="N895" s="3" t="s">
        <v>30</v>
      </c>
      <c r="O895" s="3" t="s">
        <v>2189</v>
      </c>
      <c r="P895" s="3" t="s">
        <v>143</v>
      </c>
      <c r="Q895" s="3"/>
      <c r="R895" s="3"/>
      <c r="S895" s="3"/>
      <c r="T895" s="3" t="s">
        <v>49</v>
      </c>
      <c r="U895" s="3" t="s">
        <v>2190</v>
      </c>
      <c r="V895" s="3" t="s">
        <v>52</v>
      </c>
      <c r="W895" s="3" t="s">
        <v>1592</v>
      </c>
      <c r="X895" s="3" t="s">
        <v>158</v>
      </c>
      <c r="Y895" s="3"/>
      <c r="Z895" s="280"/>
    </row>
    <row r="896" spans="3:26" x14ac:dyDescent="0.15">
      <c r="C896" s="286"/>
      <c r="D896" s="283">
        <v>893</v>
      </c>
      <c r="E896" s="3">
        <v>875</v>
      </c>
      <c r="F896" s="3">
        <v>8</v>
      </c>
      <c r="G896" s="3">
        <v>14</v>
      </c>
      <c r="H896" s="3" t="s">
        <v>2168</v>
      </c>
      <c r="I896" s="3" t="s">
        <v>137</v>
      </c>
      <c r="J896" s="3" t="s">
        <v>655</v>
      </c>
      <c r="K896" s="15"/>
      <c r="L896" s="3" t="s">
        <v>2169</v>
      </c>
      <c r="M896" s="3"/>
      <c r="N896" s="3" t="s">
        <v>31</v>
      </c>
      <c r="O896" s="3" t="s">
        <v>649</v>
      </c>
      <c r="P896" s="3" t="s">
        <v>13</v>
      </c>
      <c r="Q896" s="3"/>
      <c r="R896" s="3"/>
      <c r="S896" s="3" t="s">
        <v>43</v>
      </c>
      <c r="T896" s="3"/>
      <c r="U896" s="3" t="s">
        <v>514</v>
      </c>
      <c r="V896" s="3" t="s">
        <v>456</v>
      </c>
      <c r="W896" s="3" t="s">
        <v>1699</v>
      </c>
      <c r="X896" s="3" t="s">
        <v>53</v>
      </c>
      <c r="Y896" s="3" t="s">
        <v>1097</v>
      </c>
      <c r="Z896" s="280"/>
    </row>
    <row r="897" spans="3:26" x14ac:dyDescent="0.15">
      <c r="C897" s="286"/>
      <c r="D897" s="283">
        <v>894</v>
      </c>
      <c r="E897" s="3">
        <v>889</v>
      </c>
      <c r="F897" s="3">
        <v>8</v>
      </c>
      <c r="G897" s="3">
        <v>14</v>
      </c>
      <c r="H897" s="3" t="s">
        <v>1698</v>
      </c>
      <c r="I897" s="3" t="s">
        <v>140</v>
      </c>
      <c r="J897" s="3" t="s">
        <v>260</v>
      </c>
      <c r="K897" s="15" t="s">
        <v>612</v>
      </c>
      <c r="L897" s="3" t="s">
        <v>1182</v>
      </c>
      <c r="M897" s="3"/>
      <c r="N897" s="3" t="s">
        <v>31</v>
      </c>
      <c r="O897" s="3"/>
      <c r="P897" s="3" t="s">
        <v>12</v>
      </c>
      <c r="Q897" s="3"/>
      <c r="R897" s="3"/>
      <c r="S897" s="3" t="s">
        <v>43</v>
      </c>
      <c r="T897" s="3"/>
      <c r="U897" s="3"/>
      <c r="V897" s="3" t="s">
        <v>50</v>
      </c>
      <c r="W897" s="3"/>
      <c r="X897" s="3" t="s">
        <v>53</v>
      </c>
      <c r="Y897" s="3"/>
      <c r="Z897" s="280"/>
    </row>
    <row r="898" spans="3:26" x14ac:dyDescent="0.15">
      <c r="C898" s="286"/>
      <c r="D898" s="283">
        <v>895</v>
      </c>
      <c r="E898" s="3">
        <v>876</v>
      </c>
      <c r="F898" s="3">
        <v>8</v>
      </c>
      <c r="G898" s="3">
        <v>14</v>
      </c>
      <c r="H898" s="3" t="s">
        <v>1792</v>
      </c>
      <c r="I898" s="3" t="s">
        <v>138</v>
      </c>
      <c r="J898" s="3" t="s">
        <v>274</v>
      </c>
      <c r="K898" s="15" t="s">
        <v>380</v>
      </c>
      <c r="L898" s="3" t="s">
        <v>524</v>
      </c>
      <c r="M898" s="3"/>
      <c r="N898" s="3" t="s">
        <v>16</v>
      </c>
      <c r="O898" s="3" t="s">
        <v>2170</v>
      </c>
      <c r="P898" s="3"/>
      <c r="Q898" s="3" t="s">
        <v>34</v>
      </c>
      <c r="R898" s="3" t="s">
        <v>301</v>
      </c>
      <c r="S898" s="3" t="s">
        <v>43</v>
      </c>
      <c r="T898" s="3"/>
      <c r="U898" s="3" t="s">
        <v>308</v>
      </c>
      <c r="V898" s="3" t="s">
        <v>50</v>
      </c>
      <c r="W898" s="3" t="s">
        <v>1699</v>
      </c>
      <c r="X898" s="3" t="s">
        <v>53</v>
      </c>
      <c r="Y898" s="3"/>
      <c r="Z898" s="280"/>
    </row>
    <row r="899" spans="3:26" x14ac:dyDescent="0.15">
      <c r="C899" s="286"/>
      <c r="D899" s="283">
        <v>896</v>
      </c>
      <c r="E899" s="3">
        <v>877</v>
      </c>
      <c r="F899" s="3">
        <v>8</v>
      </c>
      <c r="G899" s="3">
        <v>14</v>
      </c>
      <c r="H899" s="3" t="s">
        <v>1651</v>
      </c>
      <c r="I899" s="3" t="s">
        <v>138</v>
      </c>
      <c r="J899" s="3" t="s">
        <v>274</v>
      </c>
      <c r="K899" s="15" t="s">
        <v>380</v>
      </c>
      <c r="L899" s="3" t="s">
        <v>2171</v>
      </c>
      <c r="M899" s="3"/>
      <c r="N899" s="3" t="s">
        <v>27</v>
      </c>
      <c r="O899" s="3"/>
      <c r="P899" s="3" t="s">
        <v>13</v>
      </c>
      <c r="Q899" s="3"/>
      <c r="R899" s="3"/>
      <c r="S899" s="3"/>
      <c r="T899" s="3" t="s">
        <v>47</v>
      </c>
      <c r="U899" s="3" t="s">
        <v>2172</v>
      </c>
      <c r="V899" s="3" t="s">
        <v>52</v>
      </c>
      <c r="W899" s="3" t="s">
        <v>2173</v>
      </c>
      <c r="X899" s="3" t="s">
        <v>157</v>
      </c>
      <c r="Y899" s="3"/>
      <c r="Z899" s="280"/>
    </row>
    <row r="900" spans="3:26" x14ac:dyDescent="0.15">
      <c r="C900" s="286"/>
      <c r="D900" s="283">
        <v>897</v>
      </c>
      <c r="E900" s="3">
        <v>878</v>
      </c>
      <c r="F900" s="3">
        <v>8</v>
      </c>
      <c r="G900" s="3">
        <v>14</v>
      </c>
      <c r="H900" s="3" t="s">
        <v>1729</v>
      </c>
      <c r="I900" s="3" t="s">
        <v>138</v>
      </c>
      <c r="J900" s="3" t="s">
        <v>274</v>
      </c>
      <c r="K900" s="15" t="s">
        <v>380</v>
      </c>
      <c r="L900" s="3" t="s">
        <v>1439</v>
      </c>
      <c r="M900" s="3"/>
      <c r="N900" s="3" t="s">
        <v>16</v>
      </c>
      <c r="O900" s="3" t="s">
        <v>1401</v>
      </c>
      <c r="P900" s="3" t="s">
        <v>13</v>
      </c>
      <c r="Q900" s="3"/>
      <c r="R900" s="3"/>
      <c r="S900" s="3" t="s">
        <v>43</v>
      </c>
      <c r="T900" s="3"/>
      <c r="U900" s="3" t="s">
        <v>914</v>
      </c>
      <c r="V900" s="3" t="s">
        <v>456</v>
      </c>
      <c r="W900" s="3" t="s">
        <v>663</v>
      </c>
      <c r="X900" s="3" t="s">
        <v>53</v>
      </c>
      <c r="Y900" s="3"/>
      <c r="Z900" s="280"/>
    </row>
    <row r="901" spans="3:26" x14ac:dyDescent="0.15">
      <c r="C901" s="286"/>
      <c r="D901" s="283">
        <v>898</v>
      </c>
      <c r="E901" s="3">
        <v>899</v>
      </c>
      <c r="F901" s="3">
        <v>8</v>
      </c>
      <c r="G901" s="3">
        <v>14</v>
      </c>
      <c r="H901" s="3" t="s">
        <v>1694</v>
      </c>
      <c r="I901" s="3" t="s">
        <v>138</v>
      </c>
      <c r="J901" s="3" t="s">
        <v>274</v>
      </c>
      <c r="K901" s="15" t="s">
        <v>376</v>
      </c>
      <c r="L901" s="3" t="s">
        <v>2209</v>
      </c>
      <c r="M901" s="3"/>
      <c r="N901" s="3" t="s">
        <v>31</v>
      </c>
      <c r="O901" s="3"/>
      <c r="P901" s="3" t="s">
        <v>13</v>
      </c>
      <c r="Q901" s="3"/>
      <c r="R901" s="3"/>
      <c r="S901" s="3" t="s">
        <v>45</v>
      </c>
      <c r="T901" s="3"/>
      <c r="U901" s="3"/>
      <c r="V901" s="3" t="s">
        <v>50</v>
      </c>
      <c r="W901" s="3" t="s">
        <v>1699</v>
      </c>
      <c r="X901" s="3" t="s">
        <v>53</v>
      </c>
      <c r="Y901" s="3"/>
      <c r="Z901" s="280"/>
    </row>
    <row r="902" spans="3:26" x14ac:dyDescent="0.15">
      <c r="C902" s="286"/>
      <c r="D902" s="283">
        <v>899</v>
      </c>
      <c r="E902" s="3">
        <v>905</v>
      </c>
      <c r="F902" s="3">
        <v>8</v>
      </c>
      <c r="G902" s="3">
        <v>15</v>
      </c>
      <c r="H902" s="3" t="s">
        <v>1726</v>
      </c>
      <c r="I902" s="3" t="s">
        <v>137</v>
      </c>
      <c r="J902" s="3" t="s">
        <v>463</v>
      </c>
      <c r="K902" s="15"/>
      <c r="L902" s="3" t="s">
        <v>1357</v>
      </c>
      <c r="M902" s="3"/>
      <c r="N902" s="3" t="s">
        <v>16</v>
      </c>
      <c r="O902" s="3" t="s">
        <v>286</v>
      </c>
      <c r="P902" s="3" t="s">
        <v>143</v>
      </c>
      <c r="Q902" s="3"/>
      <c r="R902" s="3"/>
      <c r="S902" s="3"/>
      <c r="T902" s="3" t="s">
        <v>49</v>
      </c>
      <c r="U902" s="3" t="s">
        <v>2220</v>
      </c>
      <c r="V902" s="3" t="s">
        <v>52</v>
      </c>
      <c r="W902" s="3"/>
      <c r="X902" s="3" t="s">
        <v>53</v>
      </c>
      <c r="Y902" s="3" t="s">
        <v>2221</v>
      </c>
      <c r="Z902" s="280"/>
    </row>
    <row r="903" spans="3:26" x14ac:dyDescent="0.15">
      <c r="C903" s="286"/>
      <c r="D903" s="283">
        <v>900</v>
      </c>
      <c r="E903" s="3">
        <v>890</v>
      </c>
      <c r="F903" s="3">
        <v>8</v>
      </c>
      <c r="G903" s="3">
        <v>15</v>
      </c>
      <c r="H903" s="3" t="s">
        <v>1695</v>
      </c>
      <c r="I903" s="3" t="s">
        <v>140</v>
      </c>
      <c r="J903" s="3" t="s">
        <v>260</v>
      </c>
      <c r="K903" s="15" t="s">
        <v>378</v>
      </c>
      <c r="L903" s="3" t="s">
        <v>2182</v>
      </c>
      <c r="M903" s="3"/>
      <c r="N903" s="3" t="s">
        <v>30</v>
      </c>
      <c r="O903" s="3" t="s">
        <v>2183</v>
      </c>
      <c r="P903" s="3" t="s">
        <v>143</v>
      </c>
      <c r="Q903" s="3"/>
      <c r="R903" s="3"/>
      <c r="S903" s="3"/>
      <c r="T903" s="3" t="s">
        <v>16</v>
      </c>
      <c r="U903" s="3" t="s">
        <v>2192</v>
      </c>
      <c r="V903" s="3" t="s">
        <v>52</v>
      </c>
      <c r="W903" s="3" t="s">
        <v>2193</v>
      </c>
      <c r="X903" s="3" t="s">
        <v>53</v>
      </c>
      <c r="Y903" s="3" t="s">
        <v>2194</v>
      </c>
      <c r="Z903" s="280"/>
    </row>
    <row r="904" spans="3:26" x14ac:dyDescent="0.15">
      <c r="C904" s="286"/>
      <c r="D904" s="283">
        <v>901</v>
      </c>
      <c r="E904" s="3">
        <v>880</v>
      </c>
      <c r="F904" s="3">
        <v>8</v>
      </c>
      <c r="G904" s="3">
        <v>15</v>
      </c>
      <c r="H904" s="3" t="s">
        <v>1637</v>
      </c>
      <c r="I904" s="3" t="s">
        <v>138</v>
      </c>
      <c r="J904" s="3" t="s">
        <v>274</v>
      </c>
      <c r="K904" s="15" t="s">
        <v>275</v>
      </c>
      <c r="L904" s="3" t="s">
        <v>2176</v>
      </c>
      <c r="M904" s="3"/>
      <c r="N904" s="3" t="s">
        <v>144</v>
      </c>
      <c r="O904" s="3" t="s">
        <v>1039</v>
      </c>
      <c r="P904" s="3" t="s">
        <v>13</v>
      </c>
      <c r="Q904" s="3"/>
      <c r="R904" s="3"/>
      <c r="S904" s="3" t="s">
        <v>43</v>
      </c>
      <c r="T904" s="3"/>
      <c r="U904" s="3"/>
      <c r="V904" s="3" t="s">
        <v>50</v>
      </c>
      <c r="W904" s="3"/>
      <c r="X904" s="3" t="s">
        <v>53</v>
      </c>
      <c r="Y904" s="3"/>
      <c r="Z904" s="280"/>
    </row>
    <row r="905" spans="3:26" x14ac:dyDescent="0.15">
      <c r="C905" s="286"/>
      <c r="D905" s="283">
        <v>902</v>
      </c>
      <c r="E905" s="3">
        <v>879</v>
      </c>
      <c r="F905" s="3">
        <v>8</v>
      </c>
      <c r="G905" s="3">
        <v>15</v>
      </c>
      <c r="H905" s="3" t="s">
        <v>1714</v>
      </c>
      <c r="I905" s="3" t="s">
        <v>136</v>
      </c>
      <c r="J905" s="3" t="s">
        <v>1569</v>
      </c>
      <c r="K905" s="15"/>
      <c r="L905" s="3" t="s">
        <v>2174</v>
      </c>
      <c r="M905" s="3"/>
      <c r="N905" s="3" t="s">
        <v>16</v>
      </c>
      <c r="O905" s="3" t="s">
        <v>1612</v>
      </c>
      <c r="P905" s="3" t="s">
        <v>11</v>
      </c>
      <c r="Q905" s="3"/>
      <c r="R905" s="3"/>
      <c r="S905" s="3" t="s">
        <v>43</v>
      </c>
      <c r="T905" s="3"/>
      <c r="U905" s="3" t="s">
        <v>2175</v>
      </c>
      <c r="V905" s="3" t="s">
        <v>50</v>
      </c>
      <c r="W905" s="3" t="s">
        <v>2107</v>
      </c>
      <c r="X905" s="3" t="s">
        <v>157</v>
      </c>
      <c r="Y905" s="3"/>
      <c r="Z905" s="280"/>
    </row>
    <row r="906" spans="3:26" x14ac:dyDescent="0.15">
      <c r="C906" s="286"/>
      <c r="D906" s="283">
        <v>903</v>
      </c>
      <c r="E906" s="3">
        <v>891</v>
      </c>
      <c r="F906" s="3">
        <v>8</v>
      </c>
      <c r="G906" s="3">
        <v>15</v>
      </c>
      <c r="H906" s="3" t="s">
        <v>2195</v>
      </c>
      <c r="I906" s="3" t="s">
        <v>140</v>
      </c>
      <c r="J906" s="3" t="s">
        <v>260</v>
      </c>
      <c r="K906" s="15" t="s">
        <v>356</v>
      </c>
      <c r="L906" s="3" t="s">
        <v>2196</v>
      </c>
      <c r="M906" s="3"/>
      <c r="N906" s="3" t="s">
        <v>31</v>
      </c>
      <c r="O906" s="3"/>
      <c r="P906" s="3" t="s">
        <v>13</v>
      </c>
      <c r="Q906" s="3"/>
      <c r="R906" s="3"/>
      <c r="S906" s="3" t="s">
        <v>43</v>
      </c>
      <c r="T906" s="3"/>
      <c r="U906" s="3" t="s">
        <v>308</v>
      </c>
      <c r="V906" s="3" t="s">
        <v>50</v>
      </c>
      <c r="W906" s="3"/>
      <c r="X906" s="3" t="s">
        <v>53</v>
      </c>
      <c r="Y906" s="3"/>
      <c r="Z906" s="280"/>
    </row>
    <row r="907" spans="3:26" x14ac:dyDescent="0.15">
      <c r="C907" s="286"/>
      <c r="D907" s="283">
        <v>904</v>
      </c>
      <c r="E907" s="3">
        <v>903</v>
      </c>
      <c r="F907" s="3">
        <v>8</v>
      </c>
      <c r="G907" s="3">
        <v>15</v>
      </c>
      <c r="H907" s="3" t="s">
        <v>1642</v>
      </c>
      <c r="I907" s="3" t="s">
        <v>141</v>
      </c>
      <c r="J907" s="3" t="s">
        <v>565</v>
      </c>
      <c r="K907" s="15" t="s">
        <v>559</v>
      </c>
      <c r="L907" s="3" t="s">
        <v>2216</v>
      </c>
      <c r="M907" s="3"/>
      <c r="N907" s="3" t="s">
        <v>31</v>
      </c>
      <c r="O907" s="3" t="s">
        <v>2217</v>
      </c>
      <c r="P907" s="3" t="s">
        <v>143</v>
      </c>
      <c r="Q907" s="3"/>
      <c r="R907" s="3"/>
      <c r="S907" s="3" t="s">
        <v>43</v>
      </c>
      <c r="T907" s="3"/>
      <c r="U907" s="3" t="s">
        <v>2218</v>
      </c>
      <c r="V907" s="3" t="s">
        <v>50</v>
      </c>
      <c r="W907" s="3"/>
      <c r="X907" s="3" t="s">
        <v>53</v>
      </c>
      <c r="Y907" s="3"/>
      <c r="Z907" s="280"/>
    </row>
    <row r="908" spans="3:26" x14ac:dyDescent="0.15">
      <c r="C908" s="286"/>
      <c r="D908" s="283">
        <v>905</v>
      </c>
      <c r="E908" s="3">
        <v>904</v>
      </c>
      <c r="F908" s="3">
        <v>8</v>
      </c>
      <c r="G908" s="3">
        <v>15</v>
      </c>
      <c r="H908" s="3" t="s">
        <v>1722</v>
      </c>
      <c r="I908" s="3" t="s">
        <v>140</v>
      </c>
      <c r="J908" s="3" t="s">
        <v>260</v>
      </c>
      <c r="K908" s="15" t="s">
        <v>937</v>
      </c>
      <c r="L908" s="3" t="s">
        <v>2219</v>
      </c>
      <c r="M908" s="3"/>
      <c r="N908" s="3" t="s">
        <v>31</v>
      </c>
      <c r="O908" s="3"/>
      <c r="P908" s="3" t="s">
        <v>13</v>
      </c>
      <c r="Q908" s="3"/>
      <c r="R908" s="3"/>
      <c r="S908" s="3" t="s">
        <v>43</v>
      </c>
      <c r="T908" s="3"/>
      <c r="U908" s="3" t="s">
        <v>584</v>
      </c>
      <c r="V908" s="3" t="s">
        <v>50</v>
      </c>
      <c r="W908" s="3"/>
      <c r="X908" s="3" t="s">
        <v>53</v>
      </c>
      <c r="Y908" s="3"/>
      <c r="Z908" s="280"/>
    </row>
    <row r="909" spans="3:26" x14ac:dyDescent="0.15">
      <c r="C909" s="286"/>
      <c r="D909" s="283">
        <v>906</v>
      </c>
      <c r="E909" s="3">
        <v>901</v>
      </c>
      <c r="F909" s="3">
        <v>8</v>
      </c>
      <c r="G909" s="3">
        <v>15</v>
      </c>
      <c r="H909" s="3" t="s">
        <v>1849</v>
      </c>
      <c r="I909" s="3" t="s">
        <v>136</v>
      </c>
      <c r="J909" s="3" t="s">
        <v>153</v>
      </c>
      <c r="K909" s="15"/>
      <c r="L909" s="3" t="s">
        <v>2213</v>
      </c>
      <c r="M909" s="3"/>
      <c r="N909" s="3" t="s">
        <v>31</v>
      </c>
      <c r="O909" s="3" t="s">
        <v>2214</v>
      </c>
      <c r="P909" s="3" t="s">
        <v>13</v>
      </c>
      <c r="Q909" s="3"/>
      <c r="R909" s="3"/>
      <c r="S909" s="3" t="s">
        <v>43</v>
      </c>
      <c r="T909" s="3"/>
      <c r="U909" s="3" t="s">
        <v>514</v>
      </c>
      <c r="V909" s="3" t="s">
        <v>50</v>
      </c>
      <c r="W909" s="3"/>
      <c r="X909" s="3" t="s">
        <v>53</v>
      </c>
      <c r="Y909" s="3"/>
      <c r="Z909" s="280"/>
    </row>
    <row r="910" spans="3:26" x14ac:dyDescent="0.15">
      <c r="C910" s="286"/>
      <c r="D910" s="283">
        <v>907</v>
      </c>
      <c r="E910" s="3">
        <v>898</v>
      </c>
      <c r="F910" s="3">
        <v>8</v>
      </c>
      <c r="G910" s="3">
        <v>15</v>
      </c>
      <c r="H910" s="3" t="s">
        <v>143</v>
      </c>
      <c r="I910" s="3" t="s">
        <v>138</v>
      </c>
      <c r="J910" s="3" t="s">
        <v>265</v>
      </c>
      <c r="K910" s="15" t="s">
        <v>94</v>
      </c>
      <c r="L910" s="3" t="s">
        <v>2205</v>
      </c>
      <c r="M910" s="3"/>
      <c r="N910" s="3" t="s">
        <v>16</v>
      </c>
      <c r="O910" s="3" t="s">
        <v>2206</v>
      </c>
      <c r="P910" s="3" t="s">
        <v>143</v>
      </c>
      <c r="Q910" s="3"/>
      <c r="R910" s="3"/>
      <c r="S910" s="3"/>
      <c r="T910" s="3" t="s">
        <v>49</v>
      </c>
      <c r="U910" s="3" t="s">
        <v>2207</v>
      </c>
      <c r="V910" s="3" t="s">
        <v>52</v>
      </c>
      <c r="W910" s="3" t="s">
        <v>2208</v>
      </c>
      <c r="X910" s="3" t="s">
        <v>158</v>
      </c>
      <c r="Y910" s="3"/>
      <c r="Z910" s="280"/>
    </row>
    <row r="911" spans="3:26" x14ac:dyDescent="0.15">
      <c r="C911" s="286"/>
      <c r="D911" s="283">
        <v>908</v>
      </c>
      <c r="E911" s="3">
        <v>947</v>
      </c>
      <c r="F911" s="3">
        <v>8</v>
      </c>
      <c r="G911" s="3">
        <v>15</v>
      </c>
      <c r="H911" s="3" t="s">
        <v>143</v>
      </c>
      <c r="I911" s="3" t="s">
        <v>136</v>
      </c>
      <c r="J911" s="3" t="s">
        <v>153</v>
      </c>
      <c r="K911" s="15"/>
      <c r="L911" s="3" t="s">
        <v>1565</v>
      </c>
      <c r="M911" s="3"/>
      <c r="N911" s="3" t="s">
        <v>28</v>
      </c>
      <c r="O911" s="3" t="s">
        <v>1671</v>
      </c>
      <c r="P911" s="3"/>
      <c r="Q911" s="3" t="s">
        <v>40</v>
      </c>
      <c r="R911" s="3" t="s">
        <v>301</v>
      </c>
      <c r="S911" s="3" t="s">
        <v>43</v>
      </c>
      <c r="T911" s="3" t="s">
        <v>46</v>
      </c>
      <c r="U911" s="3" t="s">
        <v>2296</v>
      </c>
      <c r="V911" s="3" t="s">
        <v>52</v>
      </c>
      <c r="W911" s="3" t="s">
        <v>1592</v>
      </c>
      <c r="X911" s="3" t="s">
        <v>158</v>
      </c>
      <c r="Y911" s="3"/>
      <c r="Z911" s="280"/>
    </row>
    <row r="912" spans="3:26" x14ac:dyDescent="0.15">
      <c r="C912" s="286"/>
      <c r="D912" s="283">
        <v>909</v>
      </c>
      <c r="E912" s="3">
        <v>948</v>
      </c>
      <c r="F912" s="3">
        <v>8</v>
      </c>
      <c r="G912" s="3">
        <v>15</v>
      </c>
      <c r="H912" s="3" t="s">
        <v>143</v>
      </c>
      <c r="I912" s="3" t="s">
        <v>136</v>
      </c>
      <c r="J912" s="3" t="s">
        <v>153</v>
      </c>
      <c r="K912" s="15"/>
      <c r="L912" s="3" t="s">
        <v>2297</v>
      </c>
      <c r="M912" s="3"/>
      <c r="N912" s="3" t="s">
        <v>29</v>
      </c>
      <c r="O912" s="3" t="s">
        <v>2298</v>
      </c>
      <c r="P912" s="3" t="s">
        <v>13</v>
      </c>
      <c r="Q912" s="3" t="s">
        <v>36</v>
      </c>
      <c r="R912" s="3" t="s">
        <v>402</v>
      </c>
      <c r="S912" s="3" t="s">
        <v>43</v>
      </c>
      <c r="T912" s="3" t="s">
        <v>49</v>
      </c>
      <c r="U912" s="3" t="s">
        <v>2299</v>
      </c>
      <c r="V912" s="3" t="s">
        <v>52</v>
      </c>
      <c r="W912" s="3"/>
      <c r="X912" s="3" t="s">
        <v>158</v>
      </c>
      <c r="Y912" s="3"/>
      <c r="Z912" s="280"/>
    </row>
    <row r="913" spans="3:26" x14ac:dyDescent="0.15">
      <c r="C913" s="286"/>
      <c r="D913" s="283">
        <v>910</v>
      </c>
      <c r="E913" s="3">
        <v>996</v>
      </c>
      <c r="F913" s="3">
        <v>8</v>
      </c>
      <c r="G913" s="3">
        <v>15</v>
      </c>
      <c r="H913" s="3" t="s">
        <v>143</v>
      </c>
      <c r="I913" s="3" t="s">
        <v>140</v>
      </c>
      <c r="J913" s="3" t="s">
        <v>260</v>
      </c>
      <c r="K913" s="15" t="s">
        <v>469</v>
      </c>
      <c r="L913" s="3" t="s">
        <v>2383</v>
      </c>
      <c r="M913" s="3"/>
      <c r="N913" s="3" t="s">
        <v>16</v>
      </c>
      <c r="O913" s="3" t="s">
        <v>2384</v>
      </c>
      <c r="P913" s="3" t="s">
        <v>143</v>
      </c>
      <c r="Q913" s="3"/>
      <c r="R913" s="3"/>
      <c r="S913" s="3"/>
      <c r="T913" s="3" t="s">
        <v>49</v>
      </c>
      <c r="U913" s="3"/>
      <c r="V913" s="3" t="s">
        <v>52</v>
      </c>
      <c r="W913" s="3" t="s">
        <v>2385</v>
      </c>
      <c r="X913" s="3" t="s">
        <v>53</v>
      </c>
      <c r="Y913" s="3"/>
      <c r="Z913" s="280"/>
    </row>
    <row r="914" spans="3:26" x14ac:dyDescent="0.15">
      <c r="C914" s="286"/>
      <c r="D914" s="283">
        <v>911</v>
      </c>
      <c r="E914" s="3">
        <v>1010</v>
      </c>
      <c r="F914" s="3">
        <v>8</v>
      </c>
      <c r="G914" s="3">
        <v>15</v>
      </c>
      <c r="H914" s="3" t="s">
        <v>143</v>
      </c>
      <c r="I914" s="3" t="s">
        <v>140</v>
      </c>
      <c r="J914" s="3" t="s">
        <v>260</v>
      </c>
      <c r="K914" s="15" t="s">
        <v>469</v>
      </c>
      <c r="L914" s="3" t="s">
        <v>2178</v>
      </c>
      <c r="M914" s="3"/>
      <c r="N914" s="3" t="s">
        <v>28</v>
      </c>
      <c r="O914" s="3" t="s">
        <v>1671</v>
      </c>
      <c r="P914" s="3" t="s">
        <v>143</v>
      </c>
      <c r="Q914" s="3"/>
      <c r="R914" s="3"/>
      <c r="S914" s="3"/>
      <c r="T914" s="3" t="s">
        <v>49</v>
      </c>
      <c r="U914" s="3" t="s">
        <v>1671</v>
      </c>
      <c r="V914" s="3" t="s">
        <v>310</v>
      </c>
      <c r="W914" s="3" t="s">
        <v>2409</v>
      </c>
      <c r="X914" s="3" t="s">
        <v>158</v>
      </c>
      <c r="Y914" s="3"/>
      <c r="Z914" s="280"/>
    </row>
    <row r="915" spans="3:26" x14ac:dyDescent="0.15">
      <c r="C915" s="286"/>
      <c r="D915" s="283">
        <v>912</v>
      </c>
      <c r="E915" s="3">
        <v>900</v>
      </c>
      <c r="F915" s="3">
        <v>8</v>
      </c>
      <c r="G915" s="3">
        <v>16</v>
      </c>
      <c r="H915" s="3" t="s">
        <v>1686</v>
      </c>
      <c r="I915" s="3" t="s">
        <v>138</v>
      </c>
      <c r="J915" s="3" t="s">
        <v>274</v>
      </c>
      <c r="K915" s="15" t="s">
        <v>275</v>
      </c>
      <c r="L915" s="3" t="s">
        <v>2210</v>
      </c>
      <c r="M915" s="3"/>
      <c r="N915" s="3" t="s">
        <v>28</v>
      </c>
      <c r="O915" s="3" t="s">
        <v>2211</v>
      </c>
      <c r="P915" s="3" t="s">
        <v>143</v>
      </c>
      <c r="Q915" s="3"/>
      <c r="R915" s="3"/>
      <c r="S915" s="3"/>
      <c r="T915" s="3" t="s">
        <v>49</v>
      </c>
      <c r="U915" s="3" t="s">
        <v>2212</v>
      </c>
      <c r="V915" s="3" t="s">
        <v>50</v>
      </c>
      <c r="W915" s="3"/>
      <c r="X915" s="3" t="s">
        <v>53</v>
      </c>
      <c r="Y915" s="3"/>
      <c r="Z915" s="280"/>
    </row>
    <row r="916" spans="3:26" x14ac:dyDescent="0.15">
      <c r="C916" s="286"/>
      <c r="D916" s="283">
        <v>913</v>
      </c>
      <c r="E916" s="3">
        <v>906</v>
      </c>
      <c r="F916" s="3">
        <v>8</v>
      </c>
      <c r="G916" s="3">
        <v>16</v>
      </c>
      <c r="H916" s="3" t="s">
        <v>1646</v>
      </c>
      <c r="I916" s="3" t="s">
        <v>140</v>
      </c>
      <c r="J916" s="3" t="s">
        <v>260</v>
      </c>
      <c r="K916" s="15" t="s">
        <v>378</v>
      </c>
      <c r="L916" s="3" t="s">
        <v>2222</v>
      </c>
      <c r="M916" s="3"/>
      <c r="N916" s="3" t="s">
        <v>28</v>
      </c>
      <c r="O916" s="3" t="s">
        <v>1671</v>
      </c>
      <c r="P916" s="3" t="s">
        <v>13</v>
      </c>
      <c r="Q916" s="3"/>
      <c r="R916" s="3"/>
      <c r="S916" s="3" t="s">
        <v>44</v>
      </c>
      <c r="T916" s="3"/>
      <c r="U916" s="3" t="s">
        <v>1671</v>
      </c>
      <c r="V916" s="3" t="s">
        <v>52</v>
      </c>
      <c r="W916" s="3"/>
      <c r="X916" s="3" t="s">
        <v>53</v>
      </c>
      <c r="Y916" s="3" t="s">
        <v>2221</v>
      </c>
      <c r="Z916" s="280"/>
    </row>
    <row r="917" spans="3:26" x14ac:dyDescent="0.15">
      <c r="C917" s="286"/>
      <c r="D917" s="283">
        <v>914</v>
      </c>
      <c r="E917" s="3">
        <v>907</v>
      </c>
      <c r="F917" s="3">
        <v>8</v>
      </c>
      <c r="G917" s="3">
        <v>16</v>
      </c>
      <c r="H917" s="3" t="s">
        <v>1637</v>
      </c>
      <c r="I917" s="3" t="s">
        <v>140</v>
      </c>
      <c r="J917" s="3" t="s">
        <v>260</v>
      </c>
      <c r="K917" s="15" t="s">
        <v>356</v>
      </c>
      <c r="L917" s="3" t="s">
        <v>2223</v>
      </c>
      <c r="M917" s="3"/>
      <c r="N917" s="3" t="s">
        <v>16</v>
      </c>
      <c r="O917" s="3" t="s">
        <v>1104</v>
      </c>
      <c r="P917" s="3" t="s">
        <v>12</v>
      </c>
      <c r="Q917" s="3"/>
      <c r="R917" s="3"/>
      <c r="S917" s="3" t="s">
        <v>43</v>
      </c>
      <c r="T917" s="3"/>
      <c r="U917" s="3" t="s">
        <v>2049</v>
      </c>
      <c r="V917" s="3" t="s">
        <v>456</v>
      </c>
      <c r="W917" s="3"/>
      <c r="X917" s="3" t="s">
        <v>53</v>
      </c>
      <c r="Y917" s="3"/>
      <c r="Z917" s="280"/>
    </row>
    <row r="918" spans="3:26" x14ac:dyDescent="0.15">
      <c r="C918" s="286"/>
      <c r="D918" s="283">
        <v>915</v>
      </c>
      <c r="E918" s="3">
        <v>908</v>
      </c>
      <c r="F918" s="3">
        <v>8</v>
      </c>
      <c r="G918" s="3">
        <v>16</v>
      </c>
      <c r="H918" s="3" t="s">
        <v>1685</v>
      </c>
      <c r="I918" s="3" t="s">
        <v>137</v>
      </c>
      <c r="J918" s="3" t="s">
        <v>463</v>
      </c>
      <c r="K918" s="15"/>
      <c r="L918" s="3" t="s">
        <v>2224</v>
      </c>
      <c r="M918" s="3"/>
      <c r="N918" s="3" t="s">
        <v>31</v>
      </c>
      <c r="O918" s="3" t="s">
        <v>313</v>
      </c>
      <c r="P918" s="3" t="s">
        <v>12</v>
      </c>
      <c r="Q918" s="3"/>
      <c r="R918" s="3"/>
      <c r="S918" s="3" t="s">
        <v>43</v>
      </c>
      <c r="T918" s="3"/>
      <c r="U918" s="3" t="s">
        <v>514</v>
      </c>
      <c r="V918" s="3" t="s">
        <v>310</v>
      </c>
      <c r="W918" s="3" t="s">
        <v>2225</v>
      </c>
      <c r="X918" s="3" t="s">
        <v>53</v>
      </c>
      <c r="Y918" s="3"/>
      <c r="Z918" s="280"/>
    </row>
    <row r="919" spans="3:26" x14ac:dyDescent="0.15">
      <c r="C919" s="286"/>
      <c r="D919" s="283">
        <v>916</v>
      </c>
      <c r="E919" s="3">
        <v>909</v>
      </c>
      <c r="F919" s="3">
        <v>8</v>
      </c>
      <c r="G919" s="3">
        <v>16</v>
      </c>
      <c r="H919" s="3" t="s">
        <v>1670</v>
      </c>
      <c r="I919" s="3" t="s">
        <v>137</v>
      </c>
      <c r="J919" s="3" t="s">
        <v>655</v>
      </c>
      <c r="K919" s="15"/>
      <c r="L919" s="3" t="s">
        <v>2015</v>
      </c>
      <c r="M919" s="3"/>
      <c r="N919" s="3" t="s">
        <v>31</v>
      </c>
      <c r="O919" s="3" t="s">
        <v>2226</v>
      </c>
      <c r="P919" s="3" t="s">
        <v>13</v>
      </c>
      <c r="Q919" s="3"/>
      <c r="R919" s="3"/>
      <c r="S919" s="3" t="s">
        <v>44</v>
      </c>
      <c r="T919" s="3"/>
      <c r="U919" s="3" t="s">
        <v>2227</v>
      </c>
      <c r="V919" s="3" t="s">
        <v>50</v>
      </c>
      <c r="W919" s="3"/>
      <c r="X919" s="3" t="s">
        <v>53</v>
      </c>
      <c r="Y919" s="3"/>
      <c r="Z919" s="280"/>
    </row>
    <row r="920" spans="3:26" x14ac:dyDescent="0.15">
      <c r="C920" s="286"/>
      <c r="D920" s="283">
        <v>917</v>
      </c>
      <c r="E920" s="3">
        <v>902</v>
      </c>
      <c r="F920" s="3">
        <v>8</v>
      </c>
      <c r="G920" s="3">
        <v>16</v>
      </c>
      <c r="H920" s="3" t="s">
        <v>1647</v>
      </c>
      <c r="I920" s="3" t="s">
        <v>136</v>
      </c>
      <c r="J920" s="3" t="s">
        <v>153</v>
      </c>
      <c r="K920" s="15"/>
      <c r="L920" s="3" t="s">
        <v>2215</v>
      </c>
      <c r="M920" s="3"/>
      <c r="N920" s="3" t="s">
        <v>31</v>
      </c>
      <c r="O920" s="3"/>
      <c r="P920" s="3" t="s">
        <v>12</v>
      </c>
      <c r="Q920" s="3"/>
      <c r="R920" s="3"/>
      <c r="S920" s="3" t="s">
        <v>43</v>
      </c>
      <c r="T920" s="3"/>
      <c r="U920" s="3" t="s">
        <v>514</v>
      </c>
      <c r="V920" s="3" t="s">
        <v>50</v>
      </c>
      <c r="W920" s="3" t="s">
        <v>1592</v>
      </c>
      <c r="X920" s="3" t="s">
        <v>53</v>
      </c>
      <c r="Y920" s="3"/>
      <c r="Z920" s="280"/>
    </row>
    <row r="921" spans="3:26" x14ac:dyDescent="0.15">
      <c r="C921" s="286"/>
      <c r="D921" s="283">
        <v>918</v>
      </c>
      <c r="E921" s="3">
        <v>911</v>
      </c>
      <c r="F921" s="3">
        <v>8</v>
      </c>
      <c r="G921" s="3">
        <v>16</v>
      </c>
      <c r="H921" s="3" t="s">
        <v>1787</v>
      </c>
      <c r="I921" s="3" t="s">
        <v>140</v>
      </c>
      <c r="J921" s="3" t="s">
        <v>260</v>
      </c>
      <c r="K921" s="15" t="s">
        <v>356</v>
      </c>
      <c r="L921" s="3" t="s">
        <v>2230</v>
      </c>
      <c r="M921" s="3"/>
      <c r="N921" s="3" t="s">
        <v>31</v>
      </c>
      <c r="O921" s="3"/>
      <c r="P921" s="3" t="s">
        <v>13</v>
      </c>
      <c r="Q921" s="3"/>
      <c r="R921" s="3"/>
      <c r="S921" s="3" t="s">
        <v>43</v>
      </c>
      <c r="T921" s="3"/>
      <c r="U921" s="3" t="s">
        <v>514</v>
      </c>
      <c r="V921" s="3" t="s">
        <v>50</v>
      </c>
      <c r="W921" s="3"/>
      <c r="X921" s="3" t="s">
        <v>53</v>
      </c>
      <c r="Y921" s="3"/>
      <c r="Z921" s="280"/>
    </row>
    <row r="922" spans="3:26" x14ac:dyDescent="0.15">
      <c r="C922" s="286"/>
      <c r="D922" s="283">
        <v>919</v>
      </c>
      <c r="E922" s="3">
        <v>1202</v>
      </c>
      <c r="F922" s="3">
        <v>8</v>
      </c>
      <c r="G922" s="3">
        <v>16</v>
      </c>
      <c r="H922" s="3" t="s">
        <v>1642</v>
      </c>
      <c r="I922" s="3" t="s">
        <v>137</v>
      </c>
      <c r="J922" s="3" t="s">
        <v>164</v>
      </c>
      <c r="K922" s="15"/>
      <c r="L922" s="3" t="s">
        <v>2735</v>
      </c>
      <c r="M922" s="3"/>
      <c r="N922" s="3" t="s">
        <v>31</v>
      </c>
      <c r="O922" s="3" t="s">
        <v>2736</v>
      </c>
      <c r="P922" s="3" t="s">
        <v>13</v>
      </c>
      <c r="Q922" s="3"/>
      <c r="R922" s="3"/>
      <c r="S922" s="3" t="s">
        <v>43</v>
      </c>
      <c r="T922" s="3"/>
      <c r="U922" s="3"/>
      <c r="V922" s="3" t="s">
        <v>16</v>
      </c>
      <c r="W922" s="3" t="s">
        <v>2737</v>
      </c>
      <c r="X922" s="3" t="s">
        <v>53</v>
      </c>
      <c r="Y922" s="3"/>
      <c r="Z922" s="280"/>
    </row>
    <row r="923" spans="3:26" x14ac:dyDescent="0.15">
      <c r="C923" s="286"/>
      <c r="D923" s="283">
        <v>920</v>
      </c>
      <c r="E923" s="3">
        <v>910</v>
      </c>
      <c r="F923" s="3">
        <v>8</v>
      </c>
      <c r="G923" s="3">
        <v>16</v>
      </c>
      <c r="H923" s="3" t="s">
        <v>143</v>
      </c>
      <c r="I923" s="3" t="s">
        <v>138</v>
      </c>
      <c r="J923" s="3" t="s">
        <v>274</v>
      </c>
      <c r="K923" s="15" t="s">
        <v>275</v>
      </c>
      <c r="L923" s="3" t="s">
        <v>2228</v>
      </c>
      <c r="M923" s="3"/>
      <c r="N923" s="3" t="s">
        <v>28</v>
      </c>
      <c r="O923" s="3" t="s">
        <v>2153</v>
      </c>
      <c r="P923" s="3" t="s">
        <v>143</v>
      </c>
      <c r="Q923" s="3"/>
      <c r="R923" s="3"/>
      <c r="S923" s="3"/>
      <c r="T923" s="3" t="s">
        <v>49</v>
      </c>
      <c r="U923" s="3" t="s">
        <v>2229</v>
      </c>
      <c r="V923" s="3" t="s">
        <v>50</v>
      </c>
      <c r="W923" s="3"/>
      <c r="X923" s="3" t="s">
        <v>53</v>
      </c>
      <c r="Y923" s="3"/>
      <c r="Z923" s="280"/>
    </row>
    <row r="924" spans="3:26" x14ac:dyDescent="0.15">
      <c r="C924" s="286"/>
      <c r="D924" s="283">
        <v>921</v>
      </c>
      <c r="E924" s="3">
        <v>912</v>
      </c>
      <c r="F924" s="3">
        <v>8</v>
      </c>
      <c r="G924" s="3">
        <v>17</v>
      </c>
      <c r="H924" s="3" t="s">
        <v>1633</v>
      </c>
      <c r="I924" s="3" t="s">
        <v>140</v>
      </c>
      <c r="J924" s="3" t="s">
        <v>260</v>
      </c>
      <c r="K924" s="15" t="s">
        <v>469</v>
      </c>
      <c r="L924" s="3" t="s">
        <v>2231</v>
      </c>
      <c r="M924" s="3"/>
      <c r="N924" s="3" t="s">
        <v>28</v>
      </c>
      <c r="O924" s="3" t="s">
        <v>1846</v>
      </c>
      <c r="P924" s="3" t="s">
        <v>143</v>
      </c>
      <c r="Q924" s="3"/>
      <c r="R924" s="3"/>
      <c r="S924" s="3"/>
      <c r="T924" s="3" t="s">
        <v>49</v>
      </c>
      <c r="U924" s="3" t="s">
        <v>2232</v>
      </c>
      <c r="V924" s="3" t="s">
        <v>52</v>
      </c>
      <c r="W924" s="3"/>
      <c r="X924" s="3" t="s">
        <v>53</v>
      </c>
      <c r="Y924" s="3"/>
      <c r="Z924" s="280"/>
    </row>
    <row r="925" spans="3:26" x14ac:dyDescent="0.15">
      <c r="C925" s="286"/>
      <c r="D925" s="283">
        <v>922</v>
      </c>
      <c r="E925" s="3">
        <v>934</v>
      </c>
      <c r="F925" s="3">
        <v>8</v>
      </c>
      <c r="G925" s="3">
        <v>17</v>
      </c>
      <c r="H925" s="3" t="s">
        <v>2275</v>
      </c>
      <c r="I925" s="3" t="s">
        <v>137</v>
      </c>
      <c r="J925" s="3" t="s">
        <v>655</v>
      </c>
      <c r="K925" s="15"/>
      <c r="L925" s="3" t="s">
        <v>2276</v>
      </c>
      <c r="M925" s="3"/>
      <c r="N925" s="3" t="s">
        <v>31</v>
      </c>
      <c r="O925" s="3" t="s">
        <v>649</v>
      </c>
      <c r="P925" s="3" t="s">
        <v>13</v>
      </c>
      <c r="Q925" s="3"/>
      <c r="R925" s="3"/>
      <c r="S925" s="3" t="s">
        <v>43</v>
      </c>
      <c r="T925" s="3"/>
      <c r="U925" s="3"/>
      <c r="V925" s="3" t="s">
        <v>16</v>
      </c>
      <c r="W925" s="3" t="s">
        <v>2277</v>
      </c>
      <c r="X925" s="3" t="s">
        <v>53</v>
      </c>
      <c r="Y925" s="3"/>
      <c r="Z925" s="280"/>
    </row>
    <row r="926" spans="3:26" x14ac:dyDescent="0.15">
      <c r="C926" s="286"/>
      <c r="D926" s="283">
        <v>923</v>
      </c>
      <c r="E926" s="3">
        <v>918</v>
      </c>
      <c r="F926" s="3">
        <v>8</v>
      </c>
      <c r="G926" s="3">
        <v>17</v>
      </c>
      <c r="H926" s="3" t="s">
        <v>1849</v>
      </c>
      <c r="I926" s="3" t="s">
        <v>138</v>
      </c>
      <c r="J926" s="3" t="s">
        <v>274</v>
      </c>
      <c r="K926" s="15" t="s">
        <v>376</v>
      </c>
      <c r="L926" s="3" t="s">
        <v>2243</v>
      </c>
      <c r="M926" s="3"/>
      <c r="N926" s="3" t="s">
        <v>16</v>
      </c>
      <c r="O926" s="3" t="s">
        <v>767</v>
      </c>
      <c r="P926" s="3" t="s">
        <v>13</v>
      </c>
      <c r="Q926" s="3"/>
      <c r="R926" s="3"/>
      <c r="S926" s="3" t="s">
        <v>43</v>
      </c>
      <c r="T926" s="3"/>
      <c r="U926" s="3"/>
      <c r="V926" s="3" t="s">
        <v>51</v>
      </c>
      <c r="W926" s="3" t="s">
        <v>1005</v>
      </c>
      <c r="X926" s="3" t="s">
        <v>53</v>
      </c>
      <c r="Y926" s="3" t="s">
        <v>2244</v>
      </c>
      <c r="Z926" s="280" t="s">
        <v>2245</v>
      </c>
    </row>
    <row r="927" spans="3:26" x14ac:dyDescent="0.15">
      <c r="C927" s="286"/>
      <c r="D927" s="283">
        <v>924</v>
      </c>
      <c r="E927" s="3">
        <v>938</v>
      </c>
      <c r="F927" s="3">
        <v>8</v>
      </c>
      <c r="G927" s="3">
        <v>18</v>
      </c>
      <c r="H927" s="3" t="s">
        <v>1832</v>
      </c>
      <c r="I927" s="3" t="s">
        <v>137</v>
      </c>
      <c r="J927" s="3" t="s">
        <v>463</v>
      </c>
      <c r="K927" s="15"/>
      <c r="L927" s="3" t="s">
        <v>2283</v>
      </c>
      <c r="M927" s="3"/>
      <c r="N927" s="3" t="s">
        <v>16</v>
      </c>
      <c r="O927" s="3" t="s">
        <v>2032</v>
      </c>
      <c r="P927" s="3" t="s">
        <v>143</v>
      </c>
      <c r="Q927" s="3"/>
      <c r="R927" s="3"/>
      <c r="S927" s="3"/>
      <c r="T927" s="3" t="s">
        <v>49</v>
      </c>
      <c r="U927" s="3" t="s">
        <v>2284</v>
      </c>
      <c r="V927" s="3" t="s">
        <v>52</v>
      </c>
      <c r="W927" s="3"/>
      <c r="X927" s="3" t="s">
        <v>53</v>
      </c>
      <c r="Y927" s="3"/>
      <c r="Z927" s="280"/>
    </row>
    <row r="928" spans="3:26" x14ac:dyDescent="0.15">
      <c r="C928" s="286"/>
      <c r="D928" s="283">
        <v>925</v>
      </c>
      <c r="E928" s="3">
        <v>914</v>
      </c>
      <c r="F928" s="3">
        <v>8</v>
      </c>
      <c r="G928" s="3">
        <v>18</v>
      </c>
      <c r="H928" s="3" t="s">
        <v>1646</v>
      </c>
      <c r="I928" s="3" t="s">
        <v>138</v>
      </c>
      <c r="J928" s="3" t="s">
        <v>265</v>
      </c>
      <c r="K928" s="15"/>
      <c r="L928" s="3" t="s">
        <v>1855</v>
      </c>
      <c r="M928" s="3"/>
      <c r="N928" s="3" t="s">
        <v>28</v>
      </c>
      <c r="O928" s="3" t="s">
        <v>1846</v>
      </c>
      <c r="P928" s="3" t="s">
        <v>13</v>
      </c>
      <c r="Q928" s="3"/>
      <c r="R928" s="3"/>
      <c r="S928" s="3"/>
      <c r="T928" s="3" t="s">
        <v>49</v>
      </c>
      <c r="U928" s="3" t="s">
        <v>2235</v>
      </c>
      <c r="V928" s="3" t="s">
        <v>52</v>
      </c>
      <c r="W928" s="3" t="s">
        <v>2236</v>
      </c>
      <c r="X928" s="3" t="s">
        <v>158</v>
      </c>
      <c r="Y928" s="3"/>
      <c r="Z928" s="280"/>
    </row>
    <row r="929" spans="3:26" x14ac:dyDescent="0.15">
      <c r="C929" s="286"/>
      <c r="D929" s="283">
        <v>926</v>
      </c>
      <c r="E929" s="3">
        <v>915</v>
      </c>
      <c r="F929" s="3">
        <v>8</v>
      </c>
      <c r="G929" s="3">
        <v>18</v>
      </c>
      <c r="H929" s="3" t="s">
        <v>1706</v>
      </c>
      <c r="I929" s="3" t="s">
        <v>136</v>
      </c>
      <c r="J929" s="3" t="s">
        <v>1121</v>
      </c>
      <c r="K929" s="15"/>
      <c r="L929" s="3" t="s">
        <v>2237</v>
      </c>
      <c r="M929" s="3"/>
      <c r="N929" s="3" t="s">
        <v>31</v>
      </c>
      <c r="O929" s="3"/>
      <c r="P929" s="3" t="s">
        <v>13</v>
      </c>
      <c r="Q929" s="3" t="s">
        <v>32</v>
      </c>
      <c r="R929" s="3" t="s">
        <v>402</v>
      </c>
      <c r="S929" s="3" t="s">
        <v>43</v>
      </c>
      <c r="T929" s="3"/>
      <c r="U929" s="3" t="s">
        <v>514</v>
      </c>
      <c r="V929" s="3" t="s">
        <v>50</v>
      </c>
      <c r="W929" s="3"/>
      <c r="X929" s="3" t="s">
        <v>53</v>
      </c>
      <c r="Y929" s="3"/>
      <c r="Z929" s="280"/>
    </row>
    <row r="930" spans="3:26" x14ac:dyDescent="0.15">
      <c r="C930" s="286"/>
      <c r="D930" s="283">
        <v>927</v>
      </c>
      <c r="E930" s="3">
        <v>916</v>
      </c>
      <c r="F930" s="3">
        <v>8</v>
      </c>
      <c r="G930" s="3">
        <v>18</v>
      </c>
      <c r="H930" s="3" t="s">
        <v>2238</v>
      </c>
      <c r="I930" s="3" t="s">
        <v>138</v>
      </c>
      <c r="J930" s="3" t="s">
        <v>274</v>
      </c>
      <c r="K930" s="15" t="s">
        <v>376</v>
      </c>
      <c r="L930" s="3" t="s">
        <v>2239</v>
      </c>
      <c r="M930" s="3"/>
      <c r="N930" s="3" t="s">
        <v>31</v>
      </c>
      <c r="O930" s="3"/>
      <c r="P930" s="3" t="s">
        <v>13</v>
      </c>
      <c r="Q930" s="3"/>
      <c r="R930" s="3"/>
      <c r="S930" s="3" t="s">
        <v>43</v>
      </c>
      <c r="T930" s="3"/>
      <c r="U930" s="3" t="s">
        <v>308</v>
      </c>
      <c r="V930" s="3" t="s">
        <v>50</v>
      </c>
      <c r="W930" s="3" t="s">
        <v>1699</v>
      </c>
      <c r="X930" s="3" t="s">
        <v>53</v>
      </c>
      <c r="Y930" s="3"/>
      <c r="Z930" s="280"/>
    </row>
    <row r="931" spans="3:26" x14ac:dyDescent="0.15">
      <c r="C931" s="286"/>
      <c r="D931" s="283">
        <v>928</v>
      </c>
      <c r="E931" s="3">
        <v>935</v>
      </c>
      <c r="F931" s="3">
        <v>8</v>
      </c>
      <c r="G931" s="3">
        <v>18</v>
      </c>
      <c r="H931" s="3" t="s">
        <v>1663</v>
      </c>
      <c r="I931" s="3" t="s">
        <v>137</v>
      </c>
      <c r="J931" s="3" t="s">
        <v>368</v>
      </c>
      <c r="K931" s="15"/>
      <c r="L931" s="3" t="s">
        <v>2278</v>
      </c>
      <c r="M931" s="3"/>
      <c r="N931" s="3" t="s">
        <v>31</v>
      </c>
      <c r="O931" s="3"/>
      <c r="P931" s="3" t="s">
        <v>13</v>
      </c>
      <c r="Q931" s="3"/>
      <c r="R931" s="3"/>
      <c r="S931" s="3" t="s">
        <v>43</v>
      </c>
      <c r="T931" s="3"/>
      <c r="U931" s="3"/>
      <c r="V931" s="3" t="s">
        <v>50</v>
      </c>
      <c r="W931" s="3" t="s">
        <v>2279</v>
      </c>
      <c r="X931" s="3" t="s">
        <v>53</v>
      </c>
      <c r="Y931" s="3" t="s">
        <v>2280</v>
      </c>
      <c r="Z931" s="280"/>
    </row>
    <row r="932" spans="3:26" x14ac:dyDescent="0.15">
      <c r="C932" s="286"/>
      <c r="D932" s="283">
        <v>929</v>
      </c>
      <c r="E932" s="3">
        <v>919</v>
      </c>
      <c r="F932" s="3">
        <v>8</v>
      </c>
      <c r="G932" s="3">
        <v>18</v>
      </c>
      <c r="H932" s="3" t="s">
        <v>1719</v>
      </c>
      <c r="I932" s="3" t="s">
        <v>138</v>
      </c>
      <c r="J932" s="3" t="s">
        <v>274</v>
      </c>
      <c r="K932" s="15" t="s">
        <v>376</v>
      </c>
      <c r="L932" s="3" t="s">
        <v>2246</v>
      </c>
      <c r="M932" s="3"/>
      <c r="N932" s="3" t="s">
        <v>31</v>
      </c>
      <c r="O932" s="3" t="s">
        <v>392</v>
      </c>
      <c r="P932" s="3" t="s">
        <v>13</v>
      </c>
      <c r="Q932" s="3"/>
      <c r="R932" s="3"/>
      <c r="S932" s="3" t="s">
        <v>43</v>
      </c>
      <c r="T932" s="3"/>
      <c r="U932" s="3" t="s">
        <v>514</v>
      </c>
      <c r="V932" s="3" t="s">
        <v>50</v>
      </c>
      <c r="W932" s="3" t="s">
        <v>1699</v>
      </c>
      <c r="X932" s="3" t="s">
        <v>53</v>
      </c>
      <c r="Y932" s="3"/>
      <c r="Z932" s="280"/>
    </row>
    <row r="933" spans="3:26" x14ac:dyDescent="0.15">
      <c r="C933" s="286"/>
      <c r="D933" s="283">
        <v>930</v>
      </c>
      <c r="E933" s="3">
        <v>920</v>
      </c>
      <c r="F933" s="3">
        <v>8</v>
      </c>
      <c r="G933" s="3">
        <v>18</v>
      </c>
      <c r="H933" s="3" t="s">
        <v>1735</v>
      </c>
      <c r="I933" s="3" t="s">
        <v>137</v>
      </c>
      <c r="J933" s="3" t="s">
        <v>152</v>
      </c>
      <c r="K933" s="15"/>
      <c r="L933" s="3" t="s">
        <v>2247</v>
      </c>
      <c r="M933" s="3"/>
      <c r="N933" s="3" t="s">
        <v>16</v>
      </c>
      <c r="O933" s="3" t="s">
        <v>2248</v>
      </c>
      <c r="P933" s="3" t="s">
        <v>143</v>
      </c>
      <c r="Q933" s="3"/>
      <c r="R933" s="3"/>
      <c r="S933" s="3" t="s">
        <v>43</v>
      </c>
      <c r="T933" s="3"/>
      <c r="U933" s="3" t="s">
        <v>2001</v>
      </c>
      <c r="V933" s="3" t="s">
        <v>310</v>
      </c>
      <c r="W933" s="3" t="s">
        <v>1699</v>
      </c>
      <c r="X933" s="3" t="s">
        <v>53</v>
      </c>
      <c r="Y933" s="3"/>
      <c r="Z933" s="280"/>
    </row>
    <row r="934" spans="3:26" x14ac:dyDescent="0.15">
      <c r="C934" s="286"/>
      <c r="D934" s="283">
        <v>931</v>
      </c>
      <c r="E934" s="3">
        <v>921</v>
      </c>
      <c r="F934" s="3">
        <v>8</v>
      </c>
      <c r="G934" s="3">
        <v>19</v>
      </c>
      <c r="H934" s="3" t="s">
        <v>1689</v>
      </c>
      <c r="I934" s="3" t="s">
        <v>140</v>
      </c>
      <c r="J934" s="3" t="s">
        <v>260</v>
      </c>
      <c r="K934" s="15" t="s">
        <v>378</v>
      </c>
      <c r="L934" s="3" t="s">
        <v>893</v>
      </c>
      <c r="M934" s="3"/>
      <c r="N934" s="3" t="s">
        <v>29</v>
      </c>
      <c r="O934" s="3"/>
      <c r="P934" s="3" t="s">
        <v>143</v>
      </c>
      <c r="Q934" s="3"/>
      <c r="R934" s="3"/>
      <c r="S934" s="3"/>
      <c r="T934" s="3" t="s">
        <v>16</v>
      </c>
      <c r="U934" s="3" t="s">
        <v>2126</v>
      </c>
      <c r="V934" s="3" t="s">
        <v>456</v>
      </c>
      <c r="W934" s="3" t="s">
        <v>2249</v>
      </c>
      <c r="X934" s="3" t="s">
        <v>158</v>
      </c>
      <c r="Y934" s="3"/>
      <c r="Z934" s="280"/>
    </row>
    <row r="935" spans="3:26" x14ac:dyDescent="0.15">
      <c r="C935" s="286"/>
      <c r="D935" s="283">
        <v>932</v>
      </c>
      <c r="E935" s="3">
        <v>922</v>
      </c>
      <c r="F935" s="3">
        <v>8</v>
      </c>
      <c r="G935" s="3">
        <v>19</v>
      </c>
      <c r="H935" s="3" t="s">
        <v>1676</v>
      </c>
      <c r="I935" s="3" t="s">
        <v>140</v>
      </c>
      <c r="J935" s="3" t="s">
        <v>260</v>
      </c>
      <c r="K935" s="15" t="s">
        <v>378</v>
      </c>
      <c r="L935" s="3" t="s">
        <v>2250</v>
      </c>
      <c r="M935" s="3"/>
      <c r="N935" s="3" t="s">
        <v>28</v>
      </c>
      <c r="O935" s="3" t="s">
        <v>1846</v>
      </c>
      <c r="P935" s="3" t="s">
        <v>143</v>
      </c>
      <c r="Q935" s="3"/>
      <c r="R935" s="3"/>
      <c r="S935" s="3"/>
      <c r="T935" s="3" t="s">
        <v>47</v>
      </c>
      <c r="U935" s="3" t="s">
        <v>2251</v>
      </c>
      <c r="V935" s="3" t="s">
        <v>50</v>
      </c>
      <c r="W935" s="3"/>
      <c r="X935" s="3" t="s">
        <v>53</v>
      </c>
      <c r="Y935" s="3"/>
      <c r="Z935" s="280"/>
    </row>
    <row r="936" spans="3:26" x14ac:dyDescent="0.15">
      <c r="C936" s="286"/>
      <c r="D936" s="283">
        <v>933</v>
      </c>
      <c r="E936" s="3">
        <v>923</v>
      </c>
      <c r="F936" s="3">
        <v>8</v>
      </c>
      <c r="G936" s="3">
        <v>19</v>
      </c>
      <c r="H936" s="3" t="s">
        <v>1642</v>
      </c>
      <c r="I936" s="3" t="s">
        <v>140</v>
      </c>
      <c r="J936" s="3" t="s">
        <v>260</v>
      </c>
      <c r="K936" s="15" t="s">
        <v>378</v>
      </c>
      <c r="L936" s="3" t="s">
        <v>2252</v>
      </c>
      <c r="M936" s="3"/>
      <c r="N936" s="3" t="s">
        <v>16</v>
      </c>
      <c r="O936" s="3" t="s">
        <v>2041</v>
      </c>
      <c r="P936" s="3" t="s">
        <v>143</v>
      </c>
      <c r="Q936" s="3"/>
      <c r="R936" s="3"/>
      <c r="S936" s="3"/>
      <c r="T936" s="3" t="s">
        <v>49</v>
      </c>
      <c r="U936" s="3" t="s">
        <v>2253</v>
      </c>
      <c r="V936" s="3" t="s">
        <v>16</v>
      </c>
      <c r="W936" s="3" t="s">
        <v>302</v>
      </c>
      <c r="X936" s="3" t="s">
        <v>157</v>
      </c>
      <c r="Y936" s="3"/>
      <c r="Z936" s="280"/>
    </row>
    <row r="937" spans="3:26" x14ac:dyDescent="0.15">
      <c r="C937" s="286"/>
      <c r="D937" s="283">
        <v>934</v>
      </c>
      <c r="E937" s="3">
        <v>937</v>
      </c>
      <c r="F937" s="3">
        <v>8</v>
      </c>
      <c r="G937" s="3">
        <v>19</v>
      </c>
      <c r="H937" s="3" t="s">
        <v>1691</v>
      </c>
      <c r="I937" s="3" t="s">
        <v>137</v>
      </c>
      <c r="J937" s="3" t="s">
        <v>368</v>
      </c>
      <c r="K937" s="15"/>
      <c r="L937" s="3" t="s">
        <v>2282</v>
      </c>
      <c r="M937" s="3"/>
      <c r="N937" s="3" t="s">
        <v>31</v>
      </c>
      <c r="O937" s="3" t="s">
        <v>1610</v>
      </c>
      <c r="P937" s="3" t="s">
        <v>13</v>
      </c>
      <c r="Q937" s="3"/>
      <c r="R937" s="3"/>
      <c r="S937" s="3" t="s">
        <v>43</v>
      </c>
      <c r="T937" s="3"/>
      <c r="U937" s="3"/>
      <c r="V937" s="3" t="s">
        <v>310</v>
      </c>
      <c r="W937" s="3" t="s">
        <v>302</v>
      </c>
      <c r="X937" s="3" t="s">
        <v>53</v>
      </c>
      <c r="Y937" s="3"/>
      <c r="Z937" s="280"/>
    </row>
    <row r="938" spans="3:26" x14ac:dyDescent="0.15">
      <c r="C938" s="286"/>
      <c r="D938" s="283">
        <v>935</v>
      </c>
      <c r="E938" s="3">
        <v>950</v>
      </c>
      <c r="F938" s="3">
        <v>8</v>
      </c>
      <c r="G938" s="3">
        <v>19</v>
      </c>
      <c r="H938" s="3" t="s">
        <v>255</v>
      </c>
      <c r="I938" s="3" t="s">
        <v>137</v>
      </c>
      <c r="J938" s="3" t="s">
        <v>152</v>
      </c>
      <c r="K938" s="15"/>
      <c r="L938" s="3" t="s">
        <v>2301</v>
      </c>
      <c r="M938" s="3"/>
      <c r="N938" s="3" t="s">
        <v>27</v>
      </c>
      <c r="O938" s="3"/>
      <c r="P938" s="3" t="s">
        <v>143</v>
      </c>
      <c r="Q938" s="3"/>
      <c r="R938" s="3"/>
      <c r="S938" s="3" t="s">
        <v>44</v>
      </c>
      <c r="T938" s="3"/>
      <c r="U938" s="3" t="s">
        <v>2302</v>
      </c>
      <c r="V938" s="3" t="s">
        <v>16</v>
      </c>
      <c r="W938" s="3" t="s">
        <v>1592</v>
      </c>
      <c r="X938" s="3" t="s">
        <v>53</v>
      </c>
      <c r="Y938" s="3"/>
      <c r="Z938" s="280"/>
    </row>
    <row r="939" spans="3:26" x14ac:dyDescent="0.15">
      <c r="C939" s="286"/>
      <c r="D939" s="283">
        <v>936</v>
      </c>
      <c r="E939" s="3">
        <v>924</v>
      </c>
      <c r="F939" s="3">
        <v>8</v>
      </c>
      <c r="G939" s="3">
        <v>20</v>
      </c>
      <c r="H939" s="3" t="s">
        <v>1659</v>
      </c>
      <c r="I939" s="3" t="s">
        <v>138</v>
      </c>
      <c r="J939" s="3" t="s">
        <v>149</v>
      </c>
      <c r="K939" s="15"/>
      <c r="L939" s="3" t="s">
        <v>2254</v>
      </c>
      <c r="M939" s="3"/>
      <c r="N939" s="3" t="s">
        <v>16</v>
      </c>
      <c r="O939" s="3" t="s">
        <v>2255</v>
      </c>
      <c r="P939" s="3" t="s">
        <v>13</v>
      </c>
      <c r="Q939" s="3"/>
      <c r="R939" s="3"/>
      <c r="S939" s="3" t="s">
        <v>43</v>
      </c>
      <c r="T939" s="3"/>
      <c r="U939" s="3" t="s">
        <v>308</v>
      </c>
      <c r="V939" s="3" t="s">
        <v>50</v>
      </c>
      <c r="W939" s="3"/>
      <c r="X939" s="3" t="s">
        <v>53</v>
      </c>
      <c r="Y939" s="3"/>
      <c r="Z939" s="280"/>
    </row>
    <row r="940" spans="3:26" x14ac:dyDescent="0.15">
      <c r="C940" s="286"/>
      <c r="D940" s="283">
        <v>937</v>
      </c>
      <c r="E940" s="3">
        <v>939</v>
      </c>
      <c r="F940" s="3">
        <v>8</v>
      </c>
      <c r="G940" s="3">
        <v>20</v>
      </c>
      <c r="H940" s="3" t="s">
        <v>1652</v>
      </c>
      <c r="I940" s="3" t="s">
        <v>136</v>
      </c>
      <c r="J940" s="3" t="s">
        <v>150</v>
      </c>
      <c r="K940" s="15"/>
      <c r="L940" s="3" t="s">
        <v>2285</v>
      </c>
      <c r="M940" s="3"/>
      <c r="N940" s="3" t="s">
        <v>31</v>
      </c>
      <c r="O940" s="3"/>
      <c r="P940" s="3" t="s">
        <v>143</v>
      </c>
      <c r="Q940" s="3"/>
      <c r="R940" s="3"/>
      <c r="S940" s="3" t="s">
        <v>43</v>
      </c>
      <c r="T940" s="3"/>
      <c r="U940" s="3"/>
      <c r="V940" s="3" t="s">
        <v>50</v>
      </c>
      <c r="W940" s="3"/>
      <c r="X940" s="3" t="s">
        <v>53</v>
      </c>
      <c r="Y940" s="3"/>
      <c r="Z940" s="280"/>
    </row>
    <row r="941" spans="3:26" x14ac:dyDescent="0.15">
      <c r="C941" s="286"/>
      <c r="D941" s="283">
        <v>938</v>
      </c>
      <c r="E941" s="3">
        <v>925</v>
      </c>
      <c r="F941" s="3">
        <v>8</v>
      </c>
      <c r="G941" s="3">
        <v>20</v>
      </c>
      <c r="H941" s="3" t="s">
        <v>1666</v>
      </c>
      <c r="I941" s="3" t="s">
        <v>140</v>
      </c>
      <c r="J941" s="3" t="s">
        <v>260</v>
      </c>
      <c r="K941" s="15" t="s">
        <v>1456</v>
      </c>
      <c r="L941" s="3" t="s">
        <v>2256</v>
      </c>
      <c r="M941" s="3"/>
      <c r="N941" s="3" t="s">
        <v>31</v>
      </c>
      <c r="O941" s="3"/>
      <c r="P941" s="3" t="s">
        <v>143</v>
      </c>
      <c r="Q941" s="3"/>
      <c r="R941" s="3" t="s">
        <v>596</v>
      </c>
      <c r="S941" s="3" t="s">
        <v>43</v>
      </c>
      <c r="T941" s="3"/>
      <c r="U941" s="3" t="s">
        <v>308</v>
      </c>
      <c r="V941" s="3" t="s">
        <v>50</v>
      </c>
      <c r="W941" s="3"/>
      <c r="X941" s="3" t="s">
        <v>53</v>
      </c>
      <c r="Y941" s="3"/>
      <c r="Z941" s="280"/>
    </row>
    <row r="942" spans="3:26" x14ac:dyDescent="0.15">
      <c r="C942" s="286"/>
      <c r="D942" s="283">
        <v>939</v>
      </c>
      <c r="E942" s="3">
        <v>926</v>
      </c>
      <c r="F942" s="3">
        <v>8</v>
      </c>
      <c r="G942" s="3">
        <v>20</v>
      </c>
      <c r="H942" s="3" t="s">
        <v>1696</v>
      </c>
      <c r="I942" s="3" t="s">
        <v>140</v>
      </c>
      <c r="J942" s="3" t="s">
        <v>260</v>
      </c>
      <c r="K942" s="15" t="s">
        <v>612</v>
      </c>
      <c r="L942" s="3" t="s">
        <v>2257</v>
      </c>
      <c r="M942" s="3"/>
      <c r="N942" s="3" t="s">
        <v>31</v>
      </c>
      <c r="O942" s="3"/>
      <c r="P942" s="3" t="s">
        <v>13</v>
      </c>
      <c r="Q942" s="3"/>
      <c r="R942" s="3"/>
      <c r="S942" s="3" t="s">
        <v>43</v>
      </c>
      <c r="T942" s="3"/>
      <c r="U942" s="3" t="s">
        <v>514</v>
      </c>
      <c r="V942" s="3" t="s">
        <v>50</v>
      </c>
      <c r="W942" s="3"/>
      <c r="X942" s="3" t="s">
        <v>53</v>
      </c>
      <c r="Y942" s="3"/>
      <c r="Z942" s="280"/>
    </row>
    <row r="943" spans="3:26" x14ac:dyDescent="0.15">
      <c r="C943" s="286"/>
      <c r="D943" s="283">
        <v>940</v>
      </c>
      <c r="E943" s="3">
        <v>936</v>
      </c>
      <c r="F943" s="3">
        <v>8</v>
      </c>
      <c r="G943" s="3">
        <v>20</v>
      </c>
      <c r="H943" s="3" t="s">
        <v>143</v>
      </c>
      <c r="I943" s="3" t="s">
        <v>137</v>
      </c>
      <c r="J943" s="3" t="s">
        <v>368</v>
      </c>
      <c r="K943" s="15"/>
      <c r="L943" s="3" t="s">
        <v>2281</v>
      </c>
      <c r="M943" s="3"/>
      <c r="N943" s="3" t="s">
        <v>16</v>
      </c>
      <c r="O943" s="3" t="s">
        <v>1545</v>
      </c>
      <c r="P943" s="3" t="s">
        <v>143</v>
      </c>
      <c r="Q943" s="3"/>
      <c r="R943" s="3"/>
      <c r="S943" s="3"/>
      <c r="T943" s="3" t="s">
        <v>49</v>
      </c>
      <c r="U943" s="3" t="s">
        <v>328</v>
      </c>
      <c r="V943" s="3" t="s">
        <v>52</v>
      </c>
      <c r="W943" s="3"/>
      <c r="X943" s="3" t="s">
        <v>157</v>
      </c>
      <c r="Y943" s="3"/>
      <c r="Z943" s="280"/>
    </row>
    <row r="944" spans="3:26" x14ac:dyDescent="0.15">
      <c r="C944" s="286"/>
      <c r="D944" s="283">
        <v>941</v>
      </c>
      <c r="E944" s="3">
        <v>968</v>
      </c>
      <c r="F944" s="3">
        <v>8</v>
      </c>
      <c r="G944" s="3">
        <v>20</v>
      </c>
      <c r="H944" s="3" t="s">
        <v>143</v>
      </c>
      <c r="I944" s="3" t="s">
        <v>136</v>
      </c>
      <c r="J944" s="3" t="s">
        <v>153</v>
      </c>
      <c r="K944" s="15"/>
      <c r="L944" s="3" t="s">
        <v>1565</v>
      </c>
      <c r="M944" s="3"/>
      <c r="N944" s="3" t="s">
        <v>28</v>
      </c>
      <c r="O944" s="3" t="s">
        <v>1671</v>
      </c>
      <c r="P944" s="3" t="s">
        <v>13</v>
      </c>
      <c r="Q944" s="3"/>
      <c r="R944" s="3"/>
      <c r="S944" s="3" t="s">
        <v>43</v>
      </c>
      <c r="T944" s="3"/>
      <c r="U944" s="3" t="s">
        <v>2327</v>
      </c>
      <c r="V944" s="3" t="s">
        <v>52</v>
      </c>
      <c r="W944" s="3"/>
      <c r="X944" s="3" t="s">
        <v>158</v>
      </c>
      <c r="Y944" s="3"/>
      <c r="Z944" s="280"/>
    </row>
    <row r="945" spans="3:26" x14ac:dyDescent="0.15">
      <c r="C945" s="286"/>
      <c r="D945" s="283">
        <v>942</v>
      </c>
      <c r="E945" s="3">
        <v>929</v>
      </c>
      <c r="F945" s="3">
        <v>8</v>
      </c>
      <c r="G945" s="3">
        <v>21</v>
      </c>
      <c r="H945" s="3" t="s">
        <v>1721</v>
      </c>
      <c r="I945" s="3" t="s">
        <v>138</v>
      </c>
      <c r="J945" s="3" t="s">
        <v>274</v>
      </c>
      <c r="K945" s="15" t="s">
        <v>380</v>
      </c>
      <c r="L945" s="3" t="s">
        <v>2264</v>
      </c>
      <c r="M945" s="3"/>
      <c r="N945" s="3" t="s">
        <v>27</v>
      </c>
      <c r="O945" s="3"/>
      <c r="P945" s="3" t="s">
        <v>13</v>
      </c>
      <c r="Q945" s="3"/>
      <c r="R945" s="3"/>
      <c r="S945" s="3" t="s">
        <v>43</v>
      </c>
      <c r="T945" s="3"/>
      <c r="U945" s="3" t="s">
        <v>2265</v>
      </c>
      <c r="V945" s="3" t="s">
        <v>52</v>
      </c>
      <c r="W945" s="3" t="s">
        <v>2263</v>
      </c>
      <c r="X945" s="3" t="s">
        <v>53</v>
      </c>
      <c r="Y945" s="3"/>
      <c r="Z945" s="280"/>
    </row>
    <row r="946" spans="3:26" x14ac:dyDescent="0.15">
      <c r="C946" s="286"/>
      <c r="D946" s="283">
        <v>943</v>
      </c>
      <c r="E946" s="3">
        <v>927</v>
      </c>
      <c r="F946" s="3">
        <v>8</v>
      </c>
      <c r="G946" s="3">
        <v>21</v>
      </c>
      <c r="H946" s="3" t="s">
        <v>1665</v>
      </c>
      <c r="I946" s="3" t="s">
        <v>138</v>
      </c>
      <c r="J946" s="3" t="s">
        <v>274</v>
      </c>
      <c r="K946" s="15" t="s">
        <v>275</v>
      </c>
      <c r="L946" s="3" t="s">
        <v>2258</v>
      </c>
      <c r="M946" s="3"/>
      <c r="N946" s="3" t="s">
        <v>16</v>
      </c>
      <c r="O946" s="3" t="s">
        <v>2259</v>
      </c>
      <c r="P946" s="3" t="s">
        <v>13</v>
      </c>
      <c r="Q946" s="3"/>
      <c r="R946" s="3"/>
      <c r="S946" s="3" t="s">
        <v>43</v>
      </c>
      <c r="T946" s="3"/>
      <c r="U946" s="3" t="s">
        <v>308</v>
      </c>
      <c r="V946" s="3" t="s">
        <v>50</v>
      </c>
      <c r="W946" s="3" t="s">
        <v>1312</v>
      </c>
      <c r="X946" s="3" t="s">
        <v>53</v>
      </c>
      <c r="Y946" s="3"/>
      <c r="Z946" s="280"/>
    </row>
    <row r="947" spans="3:26" x14ac:dyDescent="0.15">
      <c r="C947" s="286"/>
      <c r="D947" s="283">
        <v>944</v>
      </c>
      <c r="E947" s="3">
        <v>941</v>
      </c>
      <c r="F947" s="3">
        <v>8</v>
      </c>
      <c r="G947" s="3">
        <v>21</v>
      </c>
      <c r="H947" s="3" t="s">
        <v>1631</v>
      </c>
      <c r="I947" s="3" t="s">
        <v>137</v>
      </c>
      <c r="J947" s="3" t="s">
        <v>463</v>
      </c>
      <c r="K947" s="15"/>
      <c r="L947" s="3" t="s">
        <v>2287</v>
      </c>
      <c r="M947" s="3"/>
      <c r="N947" s="3" t="s">
        <v>144</v>
      </c>
      <c r="O947" s="3"/>
      <c r="P947" s="3" t="s">
        <v>143</v>
      </c>
      <c r="Q947" s="3"/>
      <c r="R947" s="3"/>
      <c r="S947" s="3" t="s">
        <v>43</v>
      </c>
      <c r="T947" s="3"/>
      <c r="U947" s="3"/>
      <c r="V947" s="3" t="s">
        <v>310</v>
      </c>
      <c r="W947" s="3" t="s">
        <v>2198</v>
      </c>
      <c r="X947" s="3" t="s">
        <v>53</v>
      </c>
      <c r="Y947" s="3"/>
      <c r="Z947" s="280"/>
    </row>
    <row r="948" spans="3:26" x14ac:dyDescent="0.15">
      <c r="C948" s="286"/>
      <c r="D948" s="283">
        <v>945</v>
      </c>
      <c r="E948" s="3">
        <v>928</v>
      </c>
      <c r="F948" s="3">
        <v>8</v>
      </c>
      <c r="G948" s="3">
        <v>21</v>
      </c>
      <c r="H948" s="3" t="s">
        <v>143</v>
      </c>
      <c r="I948" s="3" t="s">
        <v>138</v>
      </c>
      <c r="J948" s="3" t="s">
        <v>274</v>
      </c>
      <c r="K948" s="15" t="s">
        <v>380</v>
      </c>
      <c r="L948" s="3" t="s">
        <v>2260</v>
      </c>
      <c r="M948" s="3"/>
      <c r="N948" s="3" t="s">
        <v>16</v>
      </c>
      <c r="O948" s="3" t="s">
        <v>2261</v>
      </c>
      <c r="P948" s="3" t="s">
        <v>143</v>
      </c>
      <c r="Q948" s="3"/>
      <c r="R948" s="3"/>
      <c r="S948" s="3"/>
      <c r="T948" s="3" t="s">
        <v>16</v>
      </c>
      <c r="U948" s="3" t="s">
        <v>2262</v>
      </c>
      <c r="V948" s="3" t="s">
        <v>16</v>
      </c>
      <c r="W948" s="3" t="s">
        <v>2263</v>
      </c>
      <c r="X948" s="3" t="s">
        <v>53</v>
      </c>
      <c r="Y948" s="3"/>
      <c r="Z948" s="280"/>
    </row>
    <row r="949" spans="3:26" x14ac:dyDescent="0.15">
      <c r="C949" s="286"/>
      <c r="D949" s="283">
        <v>946</v>
      </c>
      <c r="E949" s="3">
        <v>932</v>
      </c>
      <c r="F949" s="3">
        <v>8</v>
      </c>
      <c r="G949" s="3">
        <v>22</v>
      </c>
      <c r="H949" s="3" t="s">
        <v>1649</v>
      </c>
      <c r="I949" s="3" t="s">
        <v>138</v>
      </c>
      <c r="J949" s="3" t="s">
        <v>274</v>
      </c>
      <c r="K949" s="15" t="s">
        <v>275</v>
      </c>
      <c r="L949" s="3" t="s">
        <v>2270</v>
      </c>
      <c r="M949" s="3"/>
      <c r="N949" s="3" t="s">
        <v>27</v>
      </c>
      <c r="O949" s="3"/>
      <c r="P949" s="3" t="s">
        <v>12</v>
      </c>
      <c r="Q949" s="3"/>
      <c r="R949" s="3"/>
      <c r="S949" s="3" t="s">
        <v>43</v>
      </c>
      <c r="T949" s="3"/>
      <c r="U949" s="3"/>
      <c r="V949" s="3" t="s">
        <v>50</v>
      </c>
      <c r="W949" s="3" t="s">
        <v>1699</v>
      </c>
      <c r="X949" s="3" t="s">
        <v>53</v>
      </c>
      <c r="Y949" s="3"/>
      <c r="Z949" s="280"/>
    </row>
    <row r="950" spans="3:26" x14ac:dyDescent="0.15">
      <c r="C950" s="286"/>
      <c r="D950" s="283">
        <v>947</v>
      </c>
      <c r="E950" s="3">
        <v>930</v>
      </c>
      <c r="F950" s="3">
        <v>8</v>
      </c>
      <c r="G950" s="3">
        <v>22</v>
      </c>
      <c r="H950" s="3" t="s">
        <v>1646</v>
      </c>
      <c r="I950" s="3" t="s">
        <v>140</v>
      </c>
      <c r="J950" s="3" t="s">
        <v>260</v>
      </c>
      <c r="K950" s="15" t="s">
        <v>378</v>
      </c>
      <c r="L950" s="3" t="s">
        <v>1528</v>
      </c>
      <c r="M950" s="3"/>
      <c r="N950" s="3" t="s">
        <v>29</v>
      </c>
      <c r="O950" s="3"/>
      <c r="P950" s="3" t="s">
        <v>143</v>
      </c>
      <c r="Q950" s="3"/>
      <c r="R950" s="3"/>
      <c r="S950" s="3"/>
      <c r="T950" s="3" t="s">
        <v>46</v>
      </c>
      <c r="U950" s="3" t="s">
        <v>2266</v>
      </c>
      <c r="V950" s="3" t="s">
        <v>16</v>
      </c>
      <c r="W950" s="3" t="s">
        <v>310</v>
      </c>
      <c r="X950" s="3" t="s">
        <v>157</v>
      </c>
      <c r="Y950" s="3"/>
      <c r="Z950" s="280"/>
    </row>
    <row r="951" spans="3:26" x14ac:dyDescent="0.15">
      <c r="C951" s="286"/>
      <c r="D951" s="283">
        <v>948</v>
      </c>
      <c r="E951" s="3">
        <v>940</v>
      </c>
      <c r="F951" s="3">
        <v>8</v>
      </c>
      <c r="G951" s="3">
        <v>22</v>
      </c>
      <c r="H951" s="3" t="s">
        <v>1651</v>
      </c>
      <c r="I951" s="3" t="s">
        <v>137</v>
      </c>
      <c r="J951" s="3" t="s">
        <v>296</v>
      </c>
      <c r="K951" s="15"/>
      <c r="L951" s="3" t="s">
        <v>2286</v>
      </c>
      <c r="M951" s="3"/>
      <c r="N951" s="3" t="s">
        <v>27</v>
      </c>
      <c r="O951" s="3"/>
      <c r="P951" s="3" t="s">
        <v>13</v>
      </c>
      <c r="Q951" s="3"/>
      <c r="R951" s="3"/>
      <c r="S951" s="3" t="s">
        <v>43</v>
      </c>
      <c r="T951" s="3"/>
      <c r="U951" s="3" t="s">
        <v>308</v>
      </c>
      <c r="V951" s="3" t="s">
        <v>50</v>
      </c>
      <c r="W951" s="3" t="s">
        <v>738</v>
      </c>
      <c r="X951" s="3" t="s">
        <v>53</v>
      </c>
      <c r="Y951" s="3"/>
      <c r="Z951" s="280"/>
    </row>
    <row r="952" spans="3:26" x14ac:dyDescent="0.15">
      <c r="C952" s="286"/>
      <c r="D952" s="283">
        <v>949</v>
      </c>
      <c r="E952" s="3">
        <v>931</v>
      </c>
      <c r="F952" s="3">
        <v>8</v>
      </c>
      <c r="G952" s="3">
        <v>22</v>
      </c>
      <c r="H952" s="3" t="s">
        <v>1696</v>
      </c>
      <c r="I952" s="3" t="s">
        <v>140</v>
      </c>
      <c r="J952" s="3" t="s">
        <v>260</v>
      </c>
      <c r="K952" s="15" t="s">
        <v>378</v>
      </c>
      <c r="L952" s="3" t="s">
        <v>2267</v>
      </c>
      <c r="M952" s="3"/>
      <c r="N952" s="3" t="s">
        <v>29</v>
      </c>
      <c r="O952" s="3"/>
      <c r="P952" s="3" t="s">
        <v>13</v>
      </c>
      <c r="Q952" s="3"/>
      <c r="R952" s="3"/>
      <c r="S952" s="3" t="s">
        <v>44</v>
      </c>
      <c r="T952" s="3"/>
      <c r="U952" s="3" t="s">
        <v>2268</v>
      </c>
      <c r="V952" s="3" t="s">
        <v>16</v>
      </c>
      <c r="W952" s="3" t="s">
        <v>2269</v>
      </c>
      <c r="X952" s="3" t="s">
        <v>158</v>
      </c>
      <c r="Y952" s="3" t="s">
        <v>2133</v>
      </c>
      <c r="Z952" s="280"/>
    </row>
    <row r="953" spans="3:26" x14ac:dyDescent="0.15">
      <c r="C953" s="286"/>
      <c r="D953" s="283">
        <v>950</v>
      </c>
      <c r="E953" s="3">
        <v>933</v>
      </c>
      <c r="F953" s="3">
        <v>8</v>
      </c>
      <c r="G953" s="3">
        <v>22</v>
      </c>
      <c r="H953" s="3" t="s">
        <v>143</v>
      </c>
      <c r="I953" s="3" t="s">
        <v>138</v>
      </c>
      <c r="J953" s="3" t="s">
        <v>274</v>
      </c>
      <c r="K953" s="15" t="s">
        <v>380</v>
      </c>
      <c r="L953" s="3" t="s">
        <v>2271</v>
      </c>
      <c r="M953" s="3"/>
      <c r="N953" s="3" t="s">
        <v>28</v>
      </c>
      <c r="O953" s="3" t="s">
        <v>2272</v>
      </c>
      <c r="P953" s="3" t="s">
        <v>143</v>
      </c>
      <c r="Q953" s="3"/>
      <c r="R953" s="3"/>
      <c r="S953" s="3"/>
      <c r="T953" s="3" t="s">
        <v>49</v>
      </c>
      <c r="U953" s="3" t="s">
        <v>2273</v>
      </c>
      <c r="V953" s="3" t="s">
        <v>52</v>
      </c>
      <c r="W953" s="3" t="s">
        <v>2274</v>
      </c>
      <c r="X953" s="3" t="s">
        <v>157</v>
      </c>
      <c r="Y953" s="3"/>
      <c r="Z953" s="280"/>
    </row>
    <row r="954" spans="3:26" x14ac:dyDescent="0.15">
      <c r="C954" s="286"/>
      <c r="D954" s="283">
        <v>951</v>
      </c>
      <c r="E954" s="3">
        <v>957</v>
      </c>
      <c r="F954" s="3">
        <v>8</v>
      </c>
      <c r="G954" s="3">
        <v>22</v>
      </c>
      <c r="H954" s="3" t="s">
        <v>257</v>
      </c>
      <c r="I954" s="3" t="s">
        <v>140</v>
      </c>
      <c r="J954" s="3" t="s">
        <v>260</v>
      </c>
      <c r="K954" s="15" t="s">
        <v>356</v>
      </c>
      <c r="L954" s="3" t="s">
        <v>2312</v>
      </c>
      <c r="M954" s="3"/>
      <c r="N954" s="3" t="s">
        <v>29</v>
      </c>
      <c r="O954" s="3"/>
      <c r="P954" s="3" t="s">
        <v>143</v>
      </c>
      <c r="Q954" s="3"/>
      <c r="R954" s="3"/>
      <c r="S954" s="3"/>
      <c r="T954" s="3" t="s">
        <v>49</v>
      </c>
      <c r="U954" s="3" t="s">
        <v>2313</v>
      </c>
      <c r="V954" s="3" t="s">
        <v>310</v>
      </c>
      <c r="W954" s="3"/>
      <c r="X954" s="3" t="s">
        <v>53</v>
      </c>
      <c r="Y954" s="3"/>
      <c r="Z954" s="280"/>
    </row>
    <row r="955" spans="3:26" x14ac:dyDescent="0.15">
      <c r="C955" s="286"/>
      <c r="D955" s="283">
        <v>952</v>
      </c>
      <c r="E955" s="3">
        <v>943</v>
      </c>
      <c r="F955" s="3">
        <v>8</v>
      </c>
      <c r="G955" s="3">
        <v>23</v>
      </c>
      <c r="H955" s="3" t="s">
        <v>1721</v>
      </c>
      <c r="I955" s="3" t="s">
        <v>138</v>
      </c>
      <c r="J955" s="3" t="s">
        <v>265</v>
      </c>
      <c r="K955" s="15"/>
      <c r="L955" s="3" t="s">
        <v>2291</v>
      </c>
      <c r="M955" s="3"/>
      <c r="N955" s="3" t="s">
        <v>27</v>
      </c>
      <c r="O955" s="3"/>
      <c r="P955" s="3" t="s">
        <v>12</v>
      </c>
      <c r="Q955" s="3"/>
      <c r="R955" s="3"/>
      <c r="S955" s="3"/>
      <c r="T955" s="3" t="s">
        <v>49</v>
      </c>
      <c r="U955" s="3" t="s">
        <v>2292</v>
      </c>
      <c r="V955" s="3" t="s">
        <v>16</v>
      </c>
      <c r="W955" s="3" t="s">
        <v>625</v>
      </c>
      <c r="X955" s="3" t="s">
        <v>157</v>
      </c>
      <c r="Y955" s="3"/>
      <c r="Z955" s="280"/>
    </row>
    <row r="956" spans="3:26" x14ac:dyDescent="0.15">
      <c r="C956" s="286"/>
      <c r="D956" s="283">
        <v>953</v>
      </c>
      <c r="E956" s="3">
        <v>945</v>
      </c>
      <c r="F956" s="3">
        <v>8</v>
      </c>
      <c r="G956" s="3">
        <v>23</v>
      </c>
      <c r="H956" s="3" t="s">
        <v>1665</v>
      </c>
      <c r="I956" s="3" t="s">
        <v>136</v>
      </c>
      <c r="J956" s="3" t="s">
        <v>153</v>
      </c>
      <c r="K956" s="15"/>
      <c r="L956" s="3" t="s">
        <v>2294</v>
      </c>
      <c r="M956" s="3"/>
      <c r="N956" s="3" t="s">
        <v>31</v>
      </c>
      <c r="O956" s="3"/>
      <c r="P956" s="3" t="s">
        <v>13</v>
      </c>
      <c r="Q956" s="3"/>
      <c r="R956" s="3"/>
      <c r="S956" s="3" t="s">
        <v>43</v>
      </c>
      <c r="T956" s="3"/>
      <c r="U956" s="3" t="s">
        <v>514</v>
      </c>
      <c r="V956" s="3" t="s">
        <v>16</v>
      </c>
      <c r="W956" s="3" t="s">
        <v>1592</v>
      </c>
      <c r="X956" s="3" t="s">
        <v>53</v>
      </c>
      <c r="Y956" s="3"/>
      <c r="Z956" s="280"/>
    </row>
    <row r="957" spans="3:26" x14ac:dyDescent="0.15">
      <c r="C957" s="286"/>
      <c r="D957" s="283">
        <v>954</v>
      </c>
      <c r="E957" s="3">
        <v>961</v>
      </c>
      <c r="F957" s="3">
        <v>8</v>
      </c>
      <c r="G957" s="3">
        <v>23</v>
      </c>
      <c r="H957" s="3" t="s">
        <v>1665</v>
      </c>
      <c r="I957" s="3" t="s">
        <v>140</v>
      </c>
      <c r="J957" s="3" t="s">
        <v>260</v>
      </c>
      <c r="K957" s="15" t="s">
        <v>378</v>
      </c>
      <c r="L957" s="3" t="s">
        <v>1528</v>
      </c>
      <c r="M957" s="3"/>
      <c r="N957" s="3" t="s">
        <v>29</v>
      </c>
      <c r="O957" s="3" t="s">
        <v>2306</v>
      </c>
      <c r="P957" s="3" t="s">
        <v>13</v>
      </c>
      <c r="Q957" s="3"/>
      <c r="R957" s="3"/>
      <c r="S957" s="3"/>
      <c r="T957" s="3" t="s">
        <v>16</v>
      </c>
      <c r="U957" s="3"/>
      <c r="V957" s="3" t="s">
        <v>310</v>
      </c>
      <c r="W957" s="3"/>
      <c r="X957" s="3" t="s">
        <v>158</v>
      </c>
      <c r="Y957" s="3"/>
      <c r="Z957" s="280"/>
    </row>
    <row r="958" spans="3:26" x14ac:dyDescent="0.15">
      <c r="C958" s="286"/>
      <c r="D958" s="283">
        <v>955</v>
      </c>
      <c r="E958" s="3">
        <v>959</v>
      </c>
      <c r="F958" s="3">
        <v>8</v>
      </c>
      <c r="G958" s="3">
        <v>23</v>
      </c>
      <c r="H958" s="3" t="s">
        <v>1640</v>
      </c>
      <c r="I958" s="3" t="s">
        <v>140</v>
      </c>
      <c r="J958" s="3" t="s">
        <v>260</v>
      </c>
      <c r="K958" s="15" t="s">
        <v>356</v>
      </c>
      <c r="L958" s="3" t="s">
        <v>2316</v>
      </c>
      <c r="M958" s="3"/>
      <c r="N958" s="3" t="s">
        <v>16</v>
      </c>
      <c r="O958" s="3" t="s">
        <v>327</v>
      </c>
      <c r="P958" s="3" t="s">
        <v>143</v>
      </c>
      <c r="Q958" s="3"/>
      <c r="R958" s="3"/>
      <c r="S958" s="3"/>
      <c r="T958" s="3" t="s">
        <v>47</v>
      </c>
      <c r="U958" s="3" t="s">
        <v>2317</v>
      </c>
      <c r="V958" s="3" t="s">
        <v>50</v>
      </c>
      <c r="W958" s="3" t="s">
        <v>302</v>
      </c>
      <c r="X958" s="3" t="s">
        <v>53</v>
      </c>
      <c r="Y958" s="3"/>
      <c r="Z958" s="280"/>
    </row>
    <row r="959" spans="3:26" x14ac:dyDescent="0.15">
      <c r="C959" s="286"/>
      <c r="D959" s="283">
        <v>956</v>
      </c>
      <c r="E959" s="3">
        <v>955</v>
      </c>
      <c r="F959" s="3">
        <v>8</v>
      </c>
      <c r="G959" s="3">
        <v>23</v>
      </c>
      <c r="H959" s="3" t="s">
        <v>1646</v>
      </c>
      <c r="I959" s="3" t="s">
        <v>140</v>
      </c>
      <c r="J959" s="3" t="s">
        <v>260</v>
      </c>
      <c r="K959" s="15" t="s">
        <v>378</v>
      </c>
      <c r="L959" s="3" t="s">
        <v>2308</v>
      </c>
      <c r="M959" s="3"/>
      <c r="N959" s="3" t="s">
        <v>28</v>
      </c>
      <c r="O959" s="3" t="s">
        <v>1671</v>
      </c>
      <c r="P959" s="3" t="s">
        <v>143</v>
      </c>
      <c r="Q959" s="3"/>
      <c r="R959" s="3"/>
      <c r="S959" s="3"/>
      <c r="T959" s="3" t="s">
        <v>49</v>
      </c>
      <c r="U959" s="3" t="s">
        <v>2309</v>
      </c>
      <c r="V959" s="3" t="s">
        <v>52</v>
      </c>
      <c r="W959" s="3"/>
      <c r="X959" s="3" t="s">
        <v>53</v>
      </c>
      <c r="Y959" s="3"/>
      <c r="Z959" s="280"/>
    </row>
    <row r="960" spans="3:26" x14ac:dyDescent="0.15">
      <c r="C960" s="286"/>
      <c r="D960" s="283">
        <v>957</v>
      </c>
      <c r="E960" s="3">
        <v>960</v>
      </c>
      <c r="F960" s="3">
        <v>8</v>
      </c>
      <c r="G960" s="3">
        <v>23</v>
      </c>
      <c r="H960" s="3" t="s">
        <v>1652</v>
      </c>
      <c r="I960" s="3" t="s">
        <v>140</v>
      </c>
      <c r="J960" s="3" t="s">
        <v>260</v>
      </c>
      <c r="K960" s="15" t="s">
        <v>378</v>
      </c>
      <c r="L960" s="3" t="s">
        <v>2318</v>
      </c>
      <c r="M960" s="3"/>
      <c r="N960" s="3" t="s">
        <v>28</v>
      </c>
      <c r="O960" s="3" t="s">
        <v>1671</v>
      </c>
      <c r="P960" s="3" t="s">
        <v>143</v>
      </c>
      <c r="Q960" s="3"/>
      <c r="R960" s="3"/>
      <c r="S960" s="3"/>
      <c r="T960" s="3" t="s">
        <v>49</v>
      </c>
      <c r="U960" s="3" t="s">
        <v>1671</v>
      </c>
      <c r="V960" s="3" t="s">
        <v>310</v>
      </c>
      <c r="W960" s="3"/>
      <c r="X960" s="3" t="s">
        <v>53</v>
      </c>
      <c r="Y960" s="3"/>
      <c r="Z960" s="280"/>
    </row>
    <row r="961" spans="3:26" x14ac:dyDescent="0.15">
      <c r="C961" s="286"/>
      <c r="D961" s="283">
        <v>958</v>
      </c>
      <c r="E961" s="3">
        <v>949</v>
      </c>
      <c r="F961" s="3">
        <v>8</v>
      </c>
      <c r="G961" s="3">
        <v>23</v>
      </c>
      <c r="H961" s="3" t="s">
        <v>1676</v>
      </c>
      <c r="I961" s="3" t="s">
        <v>137</v>
      </c>
      <c r="J961" s="3" t="s">
        <v>1901</v>
      </c>
      <c r="K961" s="15"/>
      <c r="L961" s="3" t="s">
        <v>2300</v>
      </c>
      <c r="M961" s="3"/>
      <c r="N961" s="3" t="s">
        <v>31</v>
      </c>
      <c r="O961" s="3"/>
      <c r="P961" s="3" t="s">
        <v>143</v>
      </c>
      <c r="Q961" s="3"/>
      <c r="R961" s="3"/>
      <c r="S961" s="3" t="s">
        <v>43</v>
      </c>
      <c r="T961" s="3"/>
      <c r="U961" s="3" t="s">
        <v>514</v>
      </c>
      <c r="V961" s="3" t="s">
        <v>456</v>
      </c>
      <c r="W961" s="3"/>
      <c r="X961" s="3" t="s">
        <v>53</v>
      </c>
      <c r="Y961" s="3"/>
      <c r="Z961" s="280"/>
    </row>
    <row r="962" spans="3:26" x14ac:dyDescent="0.15">
      <c r="C962" s="286"/>
      <c r="D962" s="283">
        <v>959</v>
      </c>
      <c r="E962" s="3">
        <v>944</v>
      </c>
      <c r="F962" s="3">
        <v>8</v>
      </c>
      <c r="G962" s="3">
        <v>23</v>
      </c>
      <c r="H962" s="3" t="s">
        <v>1697</v>
      </c>
      <c r="I962" s="3" t="s">
        <v>138</v>
      </c>
      <c r="J962" s="3" t="s">
        <v>274</v>
      </c>
      <c r="K962" s="15" t="s">
        <v>380</v>
      </c>
      <c r="L962" s="3" t="s">
        <v>2293</v>
      </c>
      <c r="M962" s="3"/>
      <c r="N962" s="3" t="s">
        <v>27</v>
      </c>
      <c r="O962" s="3"/>
      <c r="P962" s="3" t="s">
        <v>13</v>
      </c>
      <c r="Q962" s="3"/>
      <c r="R962" s="3"/>
      <c r="S962" s="3" t="s">
        <v>43</v>
      </c>
      <c r="T962" s="3"/>
      <c r="U962" s="3" t="s">
        <v>308</v>
      </c>
      <c r="V962" s="3" t="s">
        <v>16</v>
      </c>
      <c r="W962" s="3" t="s">
        <v>663</v>
      </c>
      <c r="X962" s="3" t="s">
        <v>53</v>
      </c>
      <c r="Y962" s="3"/>
      <c r="Z962" s="280"/>
    </row>
    <row r="963" spans="3:26" x14ac:dyDescent="0.15">
      <c r="C963" s="286"/>
      <c r="D963" s="283">
        <v>960</v>
      </c>
      <c r="E963" s="3">
        <v>946</v>
      </c>
      <c r="F963" s="3">
        <v>8</v>
      </c>
      <c r="G963" s="3">
        <v>23</v>
      </c>
      <c r="H963" s="3" t="s">
        <v>1642</v>
      </c>
      <c r="I963" s="3" t="s">
        <v>136</v>
      </c>
      <c r="J963" s="3" t="s">
        <v>150</v>
      </c>
      <c r="K963" s="15"/>
      <c r="L963" s="3" t="s">
        <v>2295</v>
      </c>
      <c r="M963" s="3"/>
      <c r="N963" s="3" t="s">
        <v>31</v>
      </c>
      <c r="O963" s="3" t="s">
        <v>646</v>
      </c>
      <c r="P963" s="3" t="s">
        <v>143</v>
      </c>
      <c r="Q963" s="3"/>
      <c r="R963" s="3"/>
      <c r="S963" s="3" t="s">
        <v>43</v>
      </c>
      <c r="T963" s="3"/>
      <c r="U963" s="3" t="s">
        <v>514</v>
      </c>
      <c r="V963" s="3" t="s">
        <v>50</v>
      </c>
      <c r="W963" s="3" t="s">
        <v>1312</v>
      </c>
      <c r="X963" s="3" t="s">
        <v>53</v>
      </c>
      <c r="Y963" s="3"/>
      <c r="Z963" s="280"/>
    </row>
    <row r="964" spans="3:26" x14ac:dyDescent="0.15">
      <c r="C964" s="286"/>
      <c r="D964" s="283">
        <v>961</v>
      </c>
      <c r="E964" s="3">
        <v>951</v>
      </c>
      <c r="F964" s="3">
        <v>8</v>
      </c>
      <c r="G964" s="3">
        <v>23</v>
      </c>
      <c r="H964" s="3" t="s">
        <v>1724</v>
      </c>
      <c r="I964" s="3" t="s">
        <v>138</v>
      </c>
      <c r="J964" s="3" t="s">
        <v>274</v>
      </c>
      <c r="K964" s="15" t="s">
        <v>376</v>
      </c>
      <c r="L964" s="3" t="s">
        <v>2303</v>
      </c>
      <c r="M964" s="3"/>
      <c r="N964" s="3" t="s">
        <v>27</v>
      </c>
      <c r="O964" s="3"/>
      <c r="P964" s="3" t="s">
        <v>13</v>
      </c>
      <c r="Q964" s="3"/>
      <c r="R964" s="3"/>
      <c r="S964" s="3" t="s">
        <v>43</v>
      </c>
      <c r="T964" s="3"/>
      <c r="U964" s="3" t="s">
        <v>308</v>
      </c>
      <c r="V964" s="3" t="s">
        <v>50</v>
      </c>
      <c r="W964" s="3" t="s">
        <v>1881</v>
      </c>
      <c r="X964" s="3" t="s">
        <v>53</v>
      </c>
      <c r="Y964" s="3"/>
      <c r="Z964" s="280"/>
    </row>
    <row r="965" spans="3:26" x14ac:dyDescent="0.15">
      <c r="C965" s="286"/>
      <c r="D965" s="283">
        <v>962</v>
      </c>
      <c r="E965" s="3">
        <v>942</v>
      </c>
      <c r="F965" s="3">
        <v>8</v>
      </c>
      <c r="G965" s="3">
        <v>23</v>
      </c>
      <c r="H965" s="3" t="s">
        <v>143</v>
      </c>
      <c r="I965" s="3" t="s">
        <v>138</v>
      </c>
      <c r="J965" s="3" t="s">
        <v>274</v>
      </c>
      <c r="K965" s="15" t="s">
        <v>380</v>
      </c>
      <c r="L965" s="3" t="s">
        <v>2288</v>
      </c>
      <c r="M965" s="3"/>
      <c r="N965" s="3" t="s">
        <v>16</v>
      </c>
      <c r="O965" s="3" t="s">
        <v>286</v>
      </c>
      <c r="P965" s="3" t="s">
        <v>143</v>
      </c>
      <c r="Q965" s="3"/>
      <c r="R965" s="3"/>
      <c r="S965" s="3"/>
      <c r="T965" s="3" t="s">
        <v>49</v>
      </c>
      <c r="U965" s="3" t="s">
        <v>2289</v>
      </c>
      <c r="V965" s="3" t="s">
        <v>52</v>
      </c>
      <c r="W965" s="3" t="s">
        <v>2290</v>
      </c>
      <c r="X965" s="3" t="s">
        <v>53</v>
      </c>
      <c r="Y965" s="3"/>
      <c r="Z965" s="280"/>
    </row>
    <row r="966" spans="3:26" x14ac:dyDescent="0.15">
      <c r="C966" s="286"/>
      <c r="D966" s="283">
        <v>963</v>
      </c>
      <c r="E966" s="3">
        <v>958</v>
      </c>
      <c r="F966" s="3">
        <v>8</v>
      </c>
      <c r="G966" s="3">
        <v>23</v>
      </c>
      <c r="H966" s="3" t="s">
        <v>143</v>
      </c>
      <c r="I966" s="3" t="s">
        <v>140</v>
      </c>
      <c r="J966" s="3" t="s">
        <v>260</v>
      </c>
      <c r="K966" s="15" t="s">
        <v>356</v>
      </c>
      <c r="L966" s="3" t="s">
        <v>2314</v>
      </c>
      <c r="M966" s="3"/>
      <c r="N966" s="3" t="s">
        <v>16</v>
      </c>
      <c r="O966" s="3" t="s">
        <v>2079</v>
      </c>
      <c r="P966" s="3" t="s">
        <v>143</v>
      </c>
      <c r="Q966" s="3"/>
      <c r="R966" s="3"/>
      <c r="S966" s="3"/>
      <c r="T966" s="3" t="s">
        <v>16</v>
      </c>
      <c r="U966" s="3" t="s">
        <v>2315</v>
      </c>
      <c r="V966" s="3" t="s">
        <v>310</v>
      </c>
      <c r="W966" s="3"/>
      <c r="X966" s="3" t="s">
        <v>53</v>
      </c>
      <c r="Y966" s="3"/>
      <c r="Z966" s="280"/>
    </row>
    <row r="967" spans="3:26" x14ac:dyDescent="0.15">
      <c r="C967" s="286"/>
      <c r="D967" s="283">
        <v>964</v>
      </c>
      <c r="E967" s="3">
        <v>965</v>
      </c>
      <c r="F967" s="3">
        <v>8</v>
      </c>
      <c r="G967" s="3">
        <v>23</v>
      </c>
      <c r="H967" s="3" t="s">
        <v>143</v>
      </c>
      <c r="I967" s="3" t="s">
        <v>137</v>
      </c>
      <c r="J967" s="3" t="s">
        <v>463</v>
      </c>
      <c r="K967" s="15"/>
      <c r="L967" s="3" t="s">
        <v>2322</v>
      </c>
      <c r="M967" s="3"/>
      <c r="N967" s="3" t="s">
        <v>28</v>
      </c>
      <c r="O967" s="3"/>
      <c r="P967" s="3" t="s">
        <v>143</v>
      </c>
      <c r="Q967" s="3"/>
      <c r="R967" s="3"/>
      <c r="S967" s="3"/>
      <c r="T967" s="3" t="s">
        <v>49</v>
      </c>
      <c r="U967" s="3" t="s">
        <v>2323</v>
      </c>
      <c r="V967" s="3" t="s">
        <v>310</v>
      </c>
      <c r="W967" s="3"/>
      <c r="X967" s="3" t="s">
        <v>53</v>
      </c>
      <c r="Y967" s="3"/>
      <c r="Z967" s="280"/>
    </row>
    <row r="968" spans="3:26" x14ac:dyDescent="0.15">
      <c r="C968" s="286"/>
      <c r="D968" s="283">
        <v>965</v>
      </c>
      <c r="E968" s="3">
        <v>977</v>
      </c>
      <c r="F968" s="3">
        <v>8</v>
      </c>
      <c r="G968" s="3">
        <v>23</v>
      </c>
      <c r="H968" s="3" t="s">
        <v>143</v>
      </c>
      <c r="I968" s="3" t="s">
        <v>138</v>
      </c>
      <c r="J968" s="3" t="s">
        <v>274</v>
      </c>
      <c r="K968" s="15" t="s">
        <v>376</v>
      </c>
      <c r="L968" s="3" t="s">
        <v>2340</v>
      </c>
      <c r="M968" s="3"/>
      <c r="N968" s="3" t="s">
        <v>28</v>
      </c>
      <c r="O968" s="3" t="s">
        <v>1844</v>
      </c>
      <c r="P968" s="3" t="s">
        <v>143</v>
      </c>
      <c r="Q968" s="3"/>
      <c r="R968" s="3"/>
      <c r="S968" s="3"/>
      <c r="T968" s="3" t="s">
        <v>47</v>
      </c>
      <c r="U968" s="3" t="s">
        <v>2341</v>
      </c>
      <c r="V968" s="3" t="s">
        <v>50</v>
      </c>
      <c r="W968" s="3" t="s">
        <v>1157</v>
      </c>
      <c r="X968" s="3" t="s">
        <v>53</v>
      </c>
      <c r="Y968" s="3"/>
      <c r="Z968" s="280"/>
    </row>
    <row r="969" spans="3:26" x14ac:dyDescent="0.15">
      <c r="C969" s="286"/>
      <c r="D969" s="283">
        <v>966</v>
      </c>
      <c r="E969" s="3">
        <v>956</v>
      </c>
      <c r="F969" s="3">
        <v>8</v>
      </c>
      <c r="G969" s="3">
        <v>24</v>
      </c>
      <c r="H969" s="3" t="s">
        <v>1772</v>
      </c>
      <c r="I969" s="3" t="s">
        <v>140</v>
      </c>
      <c r="J969" s="3" t="s">
        <v>260</v>
      </c>
      <c r="K969" s="15" t="s">
        <v>356</v>
      </c>
      <c r="L969" s="3" t="s">
        <v>2310</v>
      </c>
      <c r="M969" s="3"/>
      <c r="N969" s="3" t="s">
        <v>29</v>
      </c>
      <c r="O969" s="3"/>
      <c r="P969" s="3" t="s">
        <v>143</v>
      </c>
      <c r="Q969" s="3"/>
      <c r="R969" s="3"/>
      <c r="S969" s="3"/>
      <c r="T969" s="3" t="s">
        <v>49</v>
      </c>
      <c r="U969" s="3" t="s">
        <v>2311</v>
      </c>
      <c r="V969" s="3" t="s">
        <v>16</v>
      </c>
      <c r="W969" s="3" t="s">
        <v>1626</v>
      </c>
      <c r="X969" s="3" t="s">
        <v>53</v>
      </c>
      <c r="Y969" s="3"/>
      <c r="Z969" s="280"/>
    </row>
    <row r="970" spans="3:26" x14ac:dyDescent="0.15">
      <c r="C970" s="286"/>
      <c r="D970" s="283">
        <v>967</v>
      </c>
      <c r="E970" s="3">
        <v>953</v>
      </c>
      <c r="F970" s="3">
        <v>8</v>
      </c>
      <c r="G970" s="3">
        <v>24</v>
      </c>
      <c r="H970" s="3" t="s">
        <v>1665</v>
      </c>
      <c r="I970" s="3" t="s">
        <v>140</v>
      </c>
      <c r="J970" s="3" t="s">
        <v>260</v>
      </c>
      <c r="K970" s="15" t="s">
        <v>378</v>
      </c>
      <c r="L970" s="3" t="s">
        <v>1528</v>
      </c>
      <c r="M970" s="3"/>
      <c r="N970" s="3" t="s">
        <v>29</v>
      </c>
      <c r="O970" s="3"/>
      <c r="P970" s="3" t="s">
        <v>143</v>
      </c>
      <c r="Q970" s="3"/>
      <c r="R970" s="3"/>
      <c r="S970" s="3"/>
      <c r="T970" s="3" t="s">
        <v>16</v>
      </c>
      <c r="U970" s="3" t="s">
        <v>2306</v>
      </c>
      <c r="V970" s="3" t="s">
        <v>52</v>
      </c>
      <c r="W970" s="3"/>
      <c r="X970" s="3" t="s">
        <v>158</v>
      </c>
      <c r="Y970" s="3"/>
      <c r="Z970" s="280"/>
    </row>
    <row r="971" spans="3:26" x14ac:dyDescent="0.15">
      <c r="C971" s="286"/>
      <c r="D971" s="283">
        <v>968</v>
      </c>
      <c r="E971" s="3">
        <v>966</v>
      </c>
      <c r="F971" s="3">
        <v>8</v>
      </c>
      <c r="G971" s="3">
        <v>24</v>
      </c>
      <c r="H971" s="3" t="s">
        <v>1746</v>
      </c>
      <c r="I971" s="3" t="s">
        <v>137</v>
      </c>
      <c r="J971" s="3" t="s">
        <v>463</v>
      </c>
      <c r="K971" s="15"/>
      <c r="L971" s="3" t="s">
        <v>2324</v>
      </c>
      <c r="M971" s="3"/>
      <c r="N971" s="3" t="s">
        <v>144</v>
      </c>
      <c r="O971" s="3"/>
      <c r="P971" s="3"/>
      <c r="Q971" s="3" t="s">
        <v>300</v>
      </c>
      <c r="R971" s="3" t="s">
        <v>921</v>
      </c>
      <c r="S971" s="3" t="s">
        <v>43</v>
      </c>
      <c r="T971" s="3"/>
      <c r="U971" s="3"/>
      <c r="V971" s="3" t="s">
        <v>50</v>
      </c>
      <c r="W971" s="3" t="s">
        <v>2325</v>
      </c>
      <c r="X971" s="3" t="s">
        <v>53</v>
      </c>
      <c r="Y971" s="3"/>
      <c r="Z971" s="280"/>
    </row>
    <row r="972" spans="3:26" x14ac:dyDescent="0.15">
      <c r="C972" s="286"/>
      <c r="D972" s="283">
        <v>969</v>
      </c>
      <c r="E972" s="3">
        <v>954</v>
      </c>
      <c r="F972" s="3">
        <v>8</v>
      </c>
      <c r="G972" s="3">
        <v>24</v>
      </c>
      <c r="H972" s="3" t="s">
        <v>1740</v>
      </c>
      <c r="I972" s="3" t="s">
        <v>140</v>
      </c>
      <c r="J972" s="3" t="s">
        <v>260</v>
      </c>
      <c r="K972" s="15" t="s">
        <v>644</v>
      </c>
      <c r="L972" s="3" t="s">
        <v>2307</v>
      </c>
      <c r="M972" s="3"/>
      <c r="N972" s="3" t="s">
        <v>16</v>
      </c>
      <c r="O972" s="3" t="s">
        <v>261</v>
      </c>
      <c r="P972" s="3" t="s">
        <v>143</v>
      </c>
      <c r="Q972" s="3"/>
      <c r="R972" s="3"/>
      <c r="S972" s="3" t="s">
        <v>43</v>
      </c>
      <c r="T972" s="3"/>
      <c r="U972" s="3"/>
      <c r="V972" s="3" t="s">
        <v>456</v>
      </c>
      <c r="W972" s="3"/>
      <c r="X972" s="3" t="s">
        <v>53</v>
      </c>
      <c r="Y972" s="3"/>
      <c r="Z972" s="280"/>
    </row>
    <row r="973" spans="3:26" x14ac:dyDescent="0.15">
      <c r="C973" s="286"/>
      <c r="D973" s="283">
        <v>970</v>
      </c>
      <c r="E973" s="3">
        <v>967</v>
      </c>
      <c r="F973" s="3">
        <v>8</v>
      </c>
      <c r="G973" s="3">
        <v>24</v>
      </c>
      <c r="H973" s="3" t="s">
        <v>1696</v>
      </c>
      <c r="I973" s="3" t="s">
        <v>136</v>
      </c>
      <c r="J973" s="3" t="s">
        <v>150</v>
      </c>
      <c r="K973" s="15"/>
      <c r="L973" s="3" t="s">
        <v>2326</v>
      </c>
      <c r="M973" s="3"/>
      <c r="N973" s="3" t="s">
        <v>31</v>
      </c>
      <c r="O973" s="3"/>
      <c r="P973" s="3" t="s">
        <v>143</v>
      </c>
      <c r="Q973" s="3"/>
      <c r="R973" s="3"/>
      <c r="S973" s="3" t="s">
        <v>43</v>
      </c>
      <c r="T973" s="3"/>
      <c r="U973" s="3"/>
      <c r="V973" s="3" t="s">
        <v>50</v>
      </c>
      <c r="W973" s="3" t="s">
        <v>1312</v>
      </c>
      <c r="X973" s="3" t="s">
        <v>53</v>
      </c>
      <c r="Y973" s="3"/>
      <c r="Z973" s="280"/>
    </row>
    <row r="974" spans="3:26" x14ac:dyDescent="0.15">
      <c r="C974" s="286"/>
      <c r="D974" s="283">
        <v>971</v>
      </c>
      <c r="E974" s="3">
        <v>962</v>
      </c>
      <c r="F974" s="3">
        <v>8</v>
      </c>
      <c r="G974" s="3">
        <v>24</v>
      </c>
      <c r="H974" s="3" t="s">
        <v>143</v>
      </c>
      <c r="I974" s="3" t="s">
        <v>140</v>
      </c>
      <c r="J974" s="3" t="s">
        <v>260</v>
      </c>
      <c r="K974" s="15" t="s">
        <v>469</v>
      </c>
      <c r="L974" s="3" t="s">
        <v>2319</v>
      </c>
      <c r="M974" s="3"/>
      <c r="N974" s="3" t="s">
        <v>28</v>
      </c>
      <c r="O974" s="3" t="s">
        <v>1671</v>
      </c>
      <c r="P974" s="3" t="s">
        <v>143</v>
      </c>
      <c r="Q974" s="3"/>
      <c r="R974" s="3"/>
      <c r="S974" s="3"/>
      <c r="T974" s="3" t="s">
        <v>49</v>
      </c>
      <c r="U974" s="3" t="s">
        <v>1671</v>
      </c>
      <c r="V974" s="3" t="s">
        <v>52</v>
      </c>
      <c r="W974" s="3"/>
      <c r="X974" s="3" t="s">
        <v>157</v>
      </c>
      <c r="Y974" s="3"/>
      <c r="Z974" s="280"/>
    </row>
    <row r="975" spans="3:26" x14ac:dyDescent="0.15">
      <c r="C975" s="286"/>
      <c r="D975" s="283">
        <v>972</v>
      </c>
      <c r="E975" s="3">
        <v>963</v>
      </c>
      <c r="F975" s="3">
        <v>8</v>
      </c>
      <c r="G975" s="3">
        <v>25</v>
      </c>
      <c r="H975" s="3" t="s">
        <v>2055</v>
      </c>
      <c r="I975" s="3" t="s">
        <v>140</v>
      </c>
      <c r="J975" s="3" t="s">
        <v>260</v>
      </c>
      <c r="K975" s="15" t="s">
        <v>378</v>
      </c>
      <c r="L975" s="3" t="s">
        <v>2222</v>
      </c>
      <c r="M975" s="3"/>
      <c r="N975" s="3" t="s">
        <v>16</v>
      </c>
      <c r="O975" s="3" t="s">
        <v>1912</v>
      </c>
      <c r="P975" s="3" t="s">
        <v>143</v>
      </c>
      <c r="Q975" s="3"/>
      <c r="R975" s="3"/>
      <c r="S975" s="3" t="s">
        <v>43</v>
      </c>
      <c r="T975" s="3" t="s">
        <v>251</v>
      </c>
      <c r="U975" s="3" t="s">
        <v>2320</v>
      </c>
      <c r="V975" s="3" t="s">
        <v>310</v>
      </c>
      <c r="W975" s="3"/>
      <c r="X975" s="3" t="s">
        <v>157</v>
      </c>
      <c r="Y975" s="3"/>
      <c r="Z975" s="280"/>
    </row>
    <row r="976" spans="3:26" x14ac:dyDescent="0.15">
      <c r="C976" s="286"/>
      <c r="D976" s="283">
        <v>973</v>
      </c>
      <c r="E976" s="3">
        <v>964</v>
      </c>
      <c r="F976" s="3">
        <v>8</v>
      </c>
      <c r="G976" s="3">
        <v>25</v>
      </c>
      <c r="H976" s="3" t="s">
        <v>1689</v>
      </c>
      <c r="I976" s="3" t="s">
        <v>140</v>
      </c>
      <c r="J976" s="3" t="s">
        <v>260</v>
      </c>
      <c r="K976" s="15" t="s">
        <v>378</v>
      </c>
      <c r="L976" s="3" t="s">
        <v>2321</v>
      </c>
      <c r="M976" s="3"/>
      <c r="N976" s="3" t="s">
        <v>28</v>
      </c>
      <c r="O976" s="3" t="s">
        <v>1671</v>
      </c>
      <c r="P976" s="3" t="s">
        <v>143</v>
      </c>
      <c r="Q976" s="3"/>
      <c r="R976" s="3"/>
      <c r="S976" s="3"/>
      <c r="T976" s="3" t="s">
        <v>49</v>
      </c>
      <c r="U976" s="3" t="s">
        <v>1671</v>
      </c>
      <c r="V976" s="3" t="s">
        <v>310</v>
      </c>
      <c r="W976" s="3"/>
      <c r="X976" s="3" t="s">
        <v>157</v>
      </c>
      <c r="Y976" s="3"/>
      <c r="Z976" s="280"/>
    </row>
    <row r="977" spans="3:26" x14ac:dyDescent="0.15">
      <c r="C977" s="286"/>
      <c r="D977" s="283">
        <v>974</v>
      </c>
      <c r="E977" s="3">
        <v>976</v>
      </c>
      <c r="F977" s="3">
        <v>8</v>
      </c>
      <c r="G977" s="3">
        <v>25</v>
      </c>
      <c r="H977" s="3" t="s">
        <v>1722</v>
      </c>
      <c r="I977" s="3" t="s">
        <v>138</v>
      </c>
      <c r="J977" s="3" t="s">
        <v>274</v>
      </c>
      <c r="K977" s="15" t="s">
        <v>376</v>
      </c>
      <c r="L977" s="3" t="s">
        <v>1862</v>
      </c>
      <c r="M977" s="3"/>
      <c r="N977" s="3" t="s">
        <v>31</v>
      </c>
      <c r="O977" s="3"/>
      <c r="P977" s="3" t="s">
        <v>13</v>
      </c>
      <c r="Q977" s="3"/>
      <c r="R977" s="3"/>
      <c r="S977" s="3" t="s">
        <v>43</v>
      </c>
      <c r="T977" s="3"/>
      <c r="U977" s="3" t="s">
        <v>308</v>
      </c>
      <c r="V977" s="3" t="s">
        <v>50</v>
      </c>
      <c r="W977" s="3" t="s">
        <v>2339</v>
      </c>
      <c r="X977" s="3" t="s">
        <v>53</v>
      </c>
      <c r="Y977" s="3"/>
      <c r="Z977" s="280"/>
    </row>
    <row r="978" spans="3:26" x14ac:dyDescent="0.15">
      <c r="C978" s="286"/>
      <c r="D978" s="283">
        <v>975</v>
      </c>
      <c r="E978" s="3">
        <v>952</v>
      </c>
      <c r="F978" s="3">
        <v>8</v>
      </c>
      <c r="G978" s="3">
        <v>25</v>
      </c>
      <c r="H978" s="3" t="s">
        <v>143</v>
      </c>
      <c r="I978" s="3" t="s">
        <v>138</v>
      </c>
      <c r="J978" s="3" t="s">
        <v>274</v>
      </c>
      <c r="K978" s="15" t="s">
        <v>380</v>
      </c>
      <c r="L978" s="3" t="s">
        <v>2304</v>
      </c>
      <c r="M978" s="3"/>
      <c r="N978" s="3" t="s">
        <v>27</v>
      </c>
      <c r="O978" s="3" t="s">
        <v>2305</v>
      </c>
      <c r="P978" s="3" t="s">
        <v>13</v>
      </c>
      <c r="Q978" s="3"/>
      <c r="R978" s="3"/>
      <c r="S978" s="3" t="s">
        <v>43</v>
      </c>
      <c r="T978" s="3"/>
      <c r="U978" s="3" t="s">
        <v>308</v>
      </c>
      <c r="V978" s="3" t="s">
        <v>50</v>
      </c>
      <c r="W978" s="3" t="s">
        <v>2167</v>
      </c>
      <c r="X978" s="3" t="s">
        <v>157</v>
      </c>
      <c r="Y978" s="3"/>
      <c r="Z978" s="280"/>
    </row>
    <row r="979" spans="3:26" x14ac:dyDescent="0.15">
      <c r="C979" s="286"/>
      <c r="D979" s="283">
        <v>976</v>
      </c>
      <c r="E979" s="3">
        <v>970</v>
      </c>
      <c r="F979" s="3">
        <v>8</v>
      </c>
      <c r="G979" s="3">
        <v>25</v>
      </c>
      <c r="H979" s="3" t="s">
        <v>143</v>
      </c>
      <c r="I979" s="3" t="s">
        <v>138</v>
      </c>
      <c r="J979" s="3" t="s">
        <v>274</v>
      </c>
      <c r="K979" s="15" t="s">
        <v>380</v>
      </c>
      <c r="L979" s="3" t="s">
        <v>2329</v>
      </c>
      <c r="M979" s="3"/>
      <c r="N979" s="3" t="s">
        <v>16</v>
      </c>
      <c r="O979" s="3" t="s">
        <v>2330</v>
      </c>
      <c r="P979" s="3" t="s">
        <v>143</v>
      </c>
      <c r="Q979" s="3"/>
      <c r="R979" s="3"/>
      <c r="S979" s="3"/>
      <c r="T979" s="3" t="s">
        <v>49</v>
      </c>
      <c r="U979" s="3" t="s">
        <v>2331</v>
      </c>
      <c r="V979" s="3" t="s">
        <v>52</v>
      </c>
      <c r="W979" s="3" t="s">
        <v>2332</v>
      </c>
      <c r="X979" s="3" t="s">
        <v>157</v>
      </c>
      <c r="Y979" s="3"/>
      <c r="Z979" s="280"/>
    </row>
    <row r="980" spans="3:26" x14ac:dyDescent="0.15">
      <c r="C980" s="286"/>
      <c r="D980" s="283">
        <v>977</v>
      </c>
      <c r="E980" s="3">
        <v>975</v>
      </c>
      <c r="F980" s="3">
        <v>8</v>
      </c>
      <c r="G980" s="3">
        <v>26</v>
      </c>
      <c r="H980" s="3" t="s">
        <v>1640</v>
      </c>
      <c r="I980" s="3" t="s">
        <v>138</v>
      </c>
      <c r="J980" s="3" t="s">
        <v>274</v>
      </c>
      <c r="K980" s="15" t="s">
        <v>376</v>
      </c>
      <c r="L980" s="3" t="s">
        <v>1064</v>
      </c>
      <c r="M980" s="3"/>
      <c r="N980" s="3" t="s">
        <v>31</v>
      </c>
      <c r="O980" s="3"/>
      <c r="P980" s="3" t="s">
        <v>12</v>
      </c>
      <c r="Q980" s="3"/>
      <c r="R980" s="3"/>
      <c r="S980" s="3" t="s">
        <v>43</v>
      </c>
      <c r="T980" s="3"/>
      <c r="U980" s="3" t="s">
        <v>308</v>
      </c>
      <c r="V980" s="3" t="s">
        <v>50</v>
      </c>
      <c r="W980" s="3" t="s">
        <v>2339</v>
      </c>
      <c r="X980" s="3" t="s">
        <v>53</v>
      </c>
      <c r="Y980" s="3"/>
      <c r="Z980" s="280"/>
    </row>
    <row r="981" spans="3:26" x14ac:dyDescent="0.15">
      <c r="C981" s="286"/>
      <c r="D981" s="283">
        <v>978</v>
      </c>
      <c r="E981" s="3">
        <v>969</v>
      </c>
      <c r="F981" s="3">
        <v>8</v>
      </c>
      <c r="G981" s="3">
        <v>26</v>
      </c>
      <c r="H981" s="3" t="s">
        <v>1688</v>
      </c>
      <c r="I981" s="3" t="s">
        <v>140</v>
      </c>
      <c r="J981" s="3" t="s">
        <v>260</v>
      </c>
      <c r="K981" s="15" t="s">
        <v>378</v>
      </c>
      <c r="L981" s="3" t="s">
        <v>2328</v>
      </c>
      <c r="M981" s="3"/>
      <c r="N981" s="3" t="s">
        <v>31</v>
      </c>
      <c r="O981" s="3" t="s">
        <v>267</v>
      </c>
      <c r="P981" s="3" t="s">
        <v>12</v>
      </c>
      <c r="Q981" s="3"/>
      <c r="R981" s="3"/>
      <c r="S981" s="3" t="s">
        <v>43</v>
      </c>
      <c r="T981" s="3"/>
      <c r="U981" s="3"/>
      <c r="V981" s="3" t="s">
        <v>50</v>
      </c>
      <c r="W981" s="3" t="s">
        <v>1699</v>
      </c>
      <c r="X981" s="3" t="s">
        <v>53</v>
      </c>
      <c r="Y981" s="3"/>
      <c r="Z981" s="280"/>
    </row>
    <row r="982" spans="3:26" x14ac:dyDescent="0.15">
      <c r="C982" s="286"/>
      <c r="D982" s="283">
        <v>979</v>
      </c>
      <c r="E982" s="3">
        <v>974</v>
      </c>
      <c r="F982" s="3">
        <v>8</v>
      </c>
      <c r="G982" s="3">
        <v>26</v>
      </c>
      <c r="H982" s="3" t="s">
        <v>1729</v>
      </c>
      <c r="I982" s="3" t="s">
        <v>137</v>
      </c>
      <c r="J982" s="3" t="s">
        <v>152</v>
      </c>
      <c r="K982" s="15"/>
      <c r="L982" s="3" t="s">
        <v>2337</v>
      </c>
      <c r="M982" s="3"/>
      <c r="N982" s="3" t="s">
        <v>144</v>
      </c>
      <c r="O982" s="3" t="s">
        <v>2338</v>
      </c>
      <c r="P982" s="3" t="s">
        <v>143</v>
      </c>
      <c r="Q982" s="3"/>
      <c r="R982" s="3"/>
      <c r="S982" s="3" t="s">
        <v>43</v>
      </c>
      <c r="T982" s="3"/>
      <c r="U982" s="3"/>
      <c r="V982" s="3" t="s">
        <v>310</v>
      </c>
      <c r="W982" s="3"/>
      <c r="X982" s="3" t="s">
        <v>53</v>
      </c>
      <c r="Y982" s="3"/>
      <c r="Z982" s="280"/>
    </row>
    <row r="983" spans="3:26" x14ac:dyDescent="0.15">
      <c r="C983" s="286"/>
      <c r="D983" s="283">
        <v>980</v>
      </c>
      <c r="E983" s="3">
        <v>971</v>
      </c>
      <c r="F983" s="3">
        <v>8</v>
      </c>
      <c r="G983" s="3">
        <v>26</v>
      </c>
      <c r="H983" s="3" t="s">
        <v>143</v>
      </c>
      <c r="I983" s="3" t="s">
        <v>137</v>
      </c>
      <c r="J983" s="3" t="s">
        <v>368</v>
      </c>
      <c r="K983" s="15"/>
      <c r="L983" s="3" t="s">
        <v>2333</v>
      </c>
      <c r="M983" s="3"/>
      <c r="N983" s="3" t="s">
        <v>28</v>
      </c>
      <c r="O983" s="3" t="s">
        <v>1846</v>
      </c>
      <c r="P983" s="3" t="s">
        <v>143</v>
      </c>
      <c r="Q983" s="3"/>
      <c r="R983" s="3"/>
      <c r="S983" s="3"/>
      <c r="T983" s="3" t="s">
        <v>49</v>
      </c>
      <c r="U983" s="3" t="s">
        <v>2273</v>
      </c>
      <c r="V983" s="3" t="s">
        <v>52</v>
      </c>
      <c r="W983" s="3"/>
      <c r="X983" s="3" t="s">
        <v>53</v>
      </c>
      <c r="Y983" s="3"/>
      <c r="Z983" s="280"/>
    </row>
    <row r="984" spans="3:26" x14ac:dyDescent="0.15">
      <c r="C984" s="286"/>
      <c r="D984" s="283">
        <v>981</v>
      </c>
      <c r="E984" s="3">
        <v>1014</v>
      </c>
      <c r="F984" s="3">
        <v>8</v>
      </c>
      <c r="G984" s="3">
        <v>26</v>
      </c>
      <c r="H984" s="3" t="s">
        <v>143</v>
      </c>
      <c r="I984" s="3" t="s">
        <v>136</v>
      </c>
      <c r="J984" s="3" t="s">
        <v>153</v>
      </c>
      <c r="K984" s="15"/>
      <c r="L984" s="3" t="s">
        <v>2297</v>
      </c>
      <c r="M984" s="3"/>
      <c r="N984" s="3" t="s">
        <v>28</v>
      </c>
      <c r="O984" s="3" t="s">
        <v>1671</v>
      </c>
      <c r="P984" s="3" t="s">
        <v>13</v>
      </c>
      <c r="Q984" s="3" t="s">
        <v>32</v>
      </c>
      <c r="R984" s="3" t="s">
        <v>402</v>
      </c>
      <c r="S984" s="3" t="s">
        <v>43</v>
      </c>
      <c r="T984" s="3" t="s">
        <v>49</v>
      </c>
      <c r="U984" s="3" t="s">
        <v>1671</v>
      </c>
      <c r="V984" s="3" t="s">
        <v>52</v>
      </c>
      <c r="W984" s="3" t="s">
        <v>1592</v>
      </c>
      <c r="X984" s="3" t="s">
        <v>158</v>
      </c>
      <c r="Y984" s="3"/>
      <c r="Z984" s="280"/>
    </row>
    <row r="985" spans="3:26" x14ac:dyDescent="0.15">
      <c r="C985" s="286"/>
      <c r="D985" s="283">
        <v>982</v>
      </c>
      <c r="E985" s="3">
        <v>978</v>
      </c>
      <c r="F985" s="3">
        <v>8</v>
      </c>
      <c r="G985" s="3">
        <v>27</v>
      </c>
      <c r="H985" s="3" t="s">
        <v>1767</v>
      </c>
      <c r="I985" s="3" t="s">
        <v>138</v>
      </c>
      <c r="J985" s="3" t="s">
        <v>274</v>
      </c>
      <c r="K985" s="15" t="s">
        <v>843</v>
      </c>
      <c r="L985" s="3" t="s">
        <v>2342</v>
      </c>
      <c r="M985" s="3"/>
      <c r="N985" s="3" t="s">
        <v>27</v>
      </c>
      <c r="O985" s="3"/>
      <c r="P985" s="3" t="s">
        <v>13</v>
      </c>
      <c r="Q985" s="3"/>
      <c r="R985" s="3"/>
      <c r="S985" s="3" t="s">
        <v>43</v>
      </c>
      <c r="T985" s="3"/>
      <c r="U985" s="3" t="s">
        <v>308</v>
      </c>
      <c r="V985" s="3" t="s">
        <v>50</v>
      </c>
      <c r="W985" s="3" t="s">
        <v>1312</v>
      </c>
      <c r="X985" s="3" t="s">
        <v>53</v>
      </c>
      <c r="Y985" s="3"/>
      <c r="Z985" s="280"/>
    </row>
    <row r="986" spans="3:26" x14ac:dyDescent="0.15">
      <c r="C986" s="286"/>
      <c r="D986" s="283">
        <v>983</v>
      </c>
      <c r="E986" s="3">
        <v>981</v>
      </c>
      <c r="F986" s="3">
        <v>8</v>
      </c>
      <c r="G986" s="3">
        <v>27</v>
      </c>
      <c r="H986" s="3" t="s">
        <v>143</v>
      </c>
      <c r="I986" s="3" t="s">
        <v>140</v>
      </c>
      <c r="J986" s="3" t="s">
        <v>260</v>
      </c>
      <c r="K986" s="15" t="s">
        <v>469</v>
      </c>
      <c r="L986" s="3" t="s">
        <v>2349</v>
      </c>
      <c r="M986" s="3"/>
      <c r="N986" s="3" t="s">
        <v>28</v>
      </c>
      <c r="O986" s="3"/>
      <c r="P986" s="3" t="s">
        <v>143</v>
      </c>
      <c r="Q986" s="3"/>
      <c r="R986" s="3"/>
      <c r="S986" s="3"/>
      <c r="T986" s="3" t="s">
        <v>49</v>
      </c>
      <c r="U986" s="3" t="s">
        <v>2350</v>
      </c>
      <c r="V986" s="3" t="s">
        <v>51</v>
      </c>
      <c r="W986" s="3" t="s">
        <v>2351</v>
      </c>
      <c r="X986" s="3" t="s">
        <v>53</v>
      </c>
      <c r="Y986" s="3"/>
      <c r="Z986" s="280"/>
    </row>
    <row r="987" spans="3:26" x14ac:dyDescent="0.15">
      <c r="C987" s="286"/>
      <c r="D987" s="283">
        <v>984</v>
      </c>
      <c r="E987" s="3">
        <v>973</v>
      </c>
      <c r="F987" s="3">
        <v>8</v>
      </c>
      <c r="G987" s="3">
        <v>28</v>
      </c>
      <c r="H987" s="3" t="s">
        <v>1847</v>
      </c>
      <c r="I987" s="3" t="s">
        <v>140</v>
      </c>
      <c r="J987" s="3" t="s">
        <v>260</v>
      </c>
      <c r="K987" s="15" t="s">
        <v>644</v>
      </c>
      <c r="L987" s="3" t="s">
        <v>2336</v>
      </c>
      <c r="M987" s="3"/>
      <c r="N987" s="3" t="s">
        <v>31</v>
      </c>
      <c r="O987" s="3" t="s">
        <v>646</v>
      </c>
      <c r="P987" s="3" t="s">
        <v>13</v>
      </c>
      <c r="Q987" s="3"/>
      <c r="R987" s="3"/>
      <c r="S987" s="3" t="s">
        <v>43</v>
      </c>
      <c r="T987" s="3"/>
      <c r="U987" s="3" t="s">
        <v>514</v>
      </c>
      <c r="V987" s="3" t="s">
        <v>50</v>
      </c>
      <c r="W987" s="3"/>
      <c r="X987" s="3" t="s">
        <v>53</v>
      </c>
      <c r="Y987" s="3"/>
      <c r="Z987" s="280"/>
    </row>
    <row r="988" spans="3:26" x14ac:dyDescent="0.15">
      <c r="C988" s="286"/>
      <c r="D988" s="283">
        <v>985</v>
      </c>
      <c r="E988" s="3">
        <v>982</v>
      </c>
      <c r="F988" s="3">
        <v>8</v>
      </c>
      <c r="G988" s="3">
        <v>28</v>
      </c>
      <c r="H988" s="3" t="s">
        <v>1674</v>
      </c>
      <c r="I988" s="3" t="s">
        <v>140</v>
      </c>
      <c r="J988" s="3" t="s">
        <v>260</v>
      </c>
      <c r="K988" s="15" t="s">
        <v>356</v>
      </c>
      <c r="L988" s="3" t="s">
        <v>2352</v>
      </c>
      <c r="M988" s="3"/>
      <c r="N988" s="3" t="s">
        <v>29</v>
      </c>
      <c r="O988" s="3"/>
      <c r="P988" s="3" t="s">
        <v>143</v>
      </c>
      <c r="Q988" s="3"/>
      <c r="R988" s="3"/>
      <c r="S988" s="3"/>
      <c r="T988" s="3" t="s">
        <v>49</v>
      </c>
      <c r="U988" s="3" t="s">
        <v>2353</v>
      </c>
      <c r="V988" s="3" t="s">
        <v>52</v>
      </c>
      <c r="W988" s="3" t="s">
        <v>2354</v>
      </c>
      <c r="X988" s="3" t="s">
        <v>53</v>
      </c>
      <c r="Y988" s="3" t="s">
        <v>2355</v>
      </c>
      <c r="Z988" s="280"/>
    </row>
    <row r="989" spans="3:26" x14ac:dyDescent="0.15">
      <c r="C989" s="286"/>
      <c r="D989" s="283">
        <v>986</v>
      </c>
      <c r="E989" s="3">
        <v>972</v>
      </c>
      <c r="F989" s="3">
        <v>8</v>
      </c>
      <c r="G989" s="3">
        <v>28</v>
      </c>
      <c r="H989" s="3" t="s">
        <v>1653</v>
      </c>
      <c r="I989" s="3" t="s">
        <v>136</v>
      </c>
      <c r="J989" s="3" t="s">
        <v>153</v>
      </c>
      <c r="K989" s="15"/>
      <c r="L989" s="3" t="s">
        <v>2334</v>
      </c>
      <c r="M989" s="3"/>
      <c r="N989" s="3" t="s">
        <v>144</v>
      </c>
      <c r="O989" s="3"/>
      <c r="P989" s="3"/>
      <c r="Q989" s="3" t="s">
        <v>34</v>
      </c>
      <c r="R989" s="3" t="s">
        <v>301</v>
      </c>
      <c r="S989" s="3" t="s">
        <v>16</v>
      </c>
      <c r="T989" s="3"/>
      <c r="U989" s="3" t="s">
        <v>2335</v>
      </c>
      <c r="V989" s="3" t="s">
        <v>50</v>
      </c>
      <c r="W989" s="3" t="s">
        <v>1005</v>
      </c>
      <c r="X989" s="3" t="s">
        <v>157</v>
      </c>
      <c r="Y989" s="3"/>
      <c r="Z989" s="280"/>
    </row>
    <row r="990" spans="3:26" x14ac:dyDescent="0.15">
      <c r="C990" s="286"/>
      <c r="D990" s="283">
        <v>987</v>
      </c>
      <c r="E990" s="3">
        <v>979</v>
      </c>
      <c r="F990" s="3">
        <v>8</v>
      </c>
      <c r="G990" s="3">
        <v>28</v>
      </c>
      <c r="H990" s="3" t="s">
        <v>143</v>
      </c>
      <c r="I990" s="3" t="s">
        <v>138</v>
      </c>
      <c r="J990" s="3" t="s">
        <v>274</v>
      </c>
      <c r="K990" s="15" t="s">
        <v>380</v>
      </c>
      <c r="L990" s="3" t="s">
        <v>2343</v>
      </c>
      <c r="M990" s="3"/>
      <c r="N990" s="3" t="s">
        <v>16</v>
      </c>
      <c r="O990" s="3" t="s">
        <v>2330</v>
      </c>
      <c r="P990" s="3" t="s">
        <v>143</v>
      </c>
      <c r="Q990" s="3"/>
      <c r="R990" s="3"/>
      <c r="S990" s="3"/>
      <c r="T990" s="3" t="s">
        <v>16</v>
      </c>
      <c r="U990" s="3" t="s">
        <v>2344</v>
      </c>
      <c r="V990" s="3" t="s">
        <v>52</v>
      </c>
      <c r="W990" s="3" t="s">
        <v>1699</v>
      </c>
      <c r="X990" s="3" t="s">
        <v>2345</v>
      </c>
      <c r="Y990" s="3"/>
      <c r="Z990" s="280"/>
    </row>
    <row r="991" spans="3:26" x14ac:dyDescent="0.15">
      <c r="C991" s="286"/>
      <c r="D991" s="283">
        <v>988</v>
      </c>
      <c r="E991" s="3">
        <v>980</v>
      </c>
      <c r="F991" s="3">
        <v>8</v>
      </c>
      <c r="G991" s="3">
        <v>28</v>
      </c>
      <c r="H991" s="3" t="s">
        <v>257</v>
      </c>
      <c r="I991" s="3" t="s">
        <v>138</v>
      </c>
      <c r="J991" s="3" t="s">
        <v>274</v>
      </c>
      <c r="K991" s="15" t="s">
        <v>380</v>
      </c>
      <c r="L991" s="3" t="s">
        <v>2346</v>
      </c>
      <c r="M991" s="3"/>
      <c r="N991" s="3" t="s">
        <v>29</v>
      </c>
      <c r="O991" s="3" t="s">
        <v>1353</v>
      </c>
      <c r="P991" s="3" t="s">
        <v>143</v>
      </c>
      <c r="Q991" s="3"/>
      <c r="R991" s="3"/>
      <c r="S991" s="3"/>
      <c r="T991" s="3" t="s">
        <v>49</v>
      </c>
      <c r="U991" s="3" t="s">
        <v>1557</v>
      </c>
      <c r="V991" s="3" t="s">
        <v>52</v>
      </c>
      <c r="W991" s="3" t="s">
        <v>2347</v>
      </c>
      <c r="X991" s="3" t="s">
        <v>157</v>
      </c>
      <c r="Y991" s="3" t="s">
        <v>2348</v>
      </c>
      <c r="Z991" s="280"/>
    </row>
    <row r="992" spans="3:26" x14ac:dyDescent="0.15">
      <c r="C992" s="286"/>
      <c r="D992" s="283">
        <v>989</v>
      </c>
      <c r="E992" s="3">
        <v>1016</v>
      </c>
      <c r="F992" s="3">
        <v>8</v>
      </c>
      <c r="G992" s="3">
        <v>29</v>
      </c>
      <c r="H992" s="3" t="s">
        <v>2416</v>
      </c>
      <c r="I992" s="3" t="s">
        <v>137</v>
      </c>
      <c r="J992" s="3" t="s">
        <v>296</v>
      </c>
      <c r="K992" s="15"/>
      <c r="L992" s="3" t="s">
        <v>2417</v>
      </c>
      <c r="M992" s="3"/>
      <c r="N992" s="3" t="s">
        <v>31</v>
      </c>
      <c r="O992" s="3"/>
      <c r="P992" s="3" t="s">
        <v>13</v>
      </c>
      <c r="Q992" s="3"/>
      <c r="R992" s="3"/>
      <c r="S992" s="3" t="s">
        <v>43</v>
      </c>
      <c r="T992" s="3"/>
      <c r="U992" s="3" t="s">
        <v>308</v>
      </c>
      <c r="V992" s="3" t="s">
        <v>50</v>
      </c>
      <c r="W992" s="3" t="s">
        <v>647</v>
      </c>
      <c r="X992" s="3" t="s">
        <v>53</v>
      </c>
      <c r="Y992" s="3"/>
      <c r="Z992" s="280"/>
    </row>
    <row r="993" spans="3:26" x14ac:dyDescent="0.15">
      <c r="C993" s="286"/>
      <c r="D993" s="283">
        <v>990</v>
      </c>
      <c r="E993" s="3">
        <v>983</v>
      </c>
      <c r="F993" s="3">
        <v>8</v>
      </c>
      <c r="G993" s="3">
        <v>29</v>
      </c>
      <c r="H993" s="3" t="s">
        <v>1695</v>
      </c>
      <c r="I993" s="3" t="s">
        <v>140</v>
      </c>
      <c r="J993" s="3" t="s">
        <v>260</v>
      </c>
      <c r="K993" s="15" t="s">
        <v>378</v>
      </c>
      <c r="L993" s="3" t="s">
        <v>2356</v>
      </c>
      <c r="M993" s="3"/>
      <c r="N993" s="3" t="s">
        <v>28</v>
      </c>
      <c r="O993" s="3" t="s">
        <v>2357</v>
      </c>
      <c r="P993" s="3" t="s">
        <v>143</v>
      </c>
      <c r="Q993" s="3"/>
      <c r="R993" s="3"/>
      <c r="S993" s="3"/>
      <c r="T993" s="3" t="s">
        <v>47</v>
      </c>
      <c r="U993" s="3" t="s">
        <v>2358</v>
      </c>
      <c r="V993" s="3" t="s">
        <v>310</v>
      </c>
      <c r="W993" s="3"/>
      <c r="X993" s="3" t="s">
        <v>53</v>
      </c>
      <c r="Y993" s="3"/>
      <c r="Z993" s="280"/>
    </row>
    <row r="994" spans="3:26" x14ac:dyDescent="0.15">
      <c r="C994" s="286"/>
      <c r="D994" s="283">
        <v>991</v>
      </c>
      <c r="E994" s="3">
        <v>984</v>
      </c>
      <c r="F994" s="3">
        <v>8</v>
      </c>
      <c r="G994" s="3">
        <v>29</v>
      </c>
      <c r="H994" s="3" t="s">
        <v>1701</v>
      </c>
      <c r="I994" s="3" t="s">
        <v>136</v>
      </c>
      <c r="J994" s="3" t="s">
        <v>153</v>
      </c>
      <c r="K994" s="15"/>
      <c r="L994" s="3" t="s">
        <v>2359</v>
      </c>
      <c r="M994" s="3"/>
      <c r="N994" s="3" t="s">
        <v>31</v>
      </c>
      <c r="O994" s="3"/>
      <c r="P994" s="3" t="s">
        <v>11</v>
      </c>
      <c r="Q994" s="3" t="s">
        <v>34</v>
      </c>
      <c r="R994" s="3" t="s">
        <v>402</v>
      </c>
      <c r="S994" s="3" t="s">
        <v>43</v>
      </c>
      <c r="T994" s="3"/>
      <c r="U994" s="3" t="s">
        <v>514</v>
      </c>
      <c r="V994" s="3" t="s">
        <v>16</v>
      </c>
      <c r="W994" s="3" t="s">
        <v>1699</v>
      </c>
      <c r="X994" s="3" t="s">
        <v>53</v>
      </c>
      <c r="Y994" s="3"/>
      <c r="Z994" s="280"/>
    </row>
    <row r="995" spans="3:26" x14ac:dyDescent="0.15">
      <c r="C995" s="286"/>
      <c r="D995" s="283">
        <v>992</v>
      </c>
      <c r="E995" s="3">
        <v>985</v>
      </c>
      <c r="F995" s="3">
        <v>8</v>
      </c>
      <c r="G995" s="3">
        <v>30</v>
      </c>
      <c r="H995" s="3" t="s">
        <v>1689</v>
      </c>
      <c r="I995" s="3" t="s">
        <v>140</v>
      </c>
      <c r="J995" s="3" t="s">
        <v>260</v>
      </c>
      <c r="K995" s="15" t="s">
        <v>356</v>
      </c>
      <c r="L995" s="3" t="s">
        <v>2360</v>
      </c>
      <c r="M995" s="3"/>
      <c r="N995" s="3" t="s">
        <v>29</v>
      </c>
      <c r="O995" s="3"/>
      <c r="P995" s="3" t="s">
        <v>143</v>
      </c>
      <c r="Q995" s="3"/>
      <c r="R995" s="3"/>
      <c r="S995" s="3"/>
      <c r="T995" s="3" t="s">
        <v>49</v>
      </c>
      <c r="U995" s="3" t="s">
        <v>2353</v>
      </c>
      <c r="V995" s="3" t="s">
        <v>52</v>
      </c>
      <c r="W995" s="3" t="s">
        <v>2361</v>
      </c>
      <c r="X995" s="3" t="s">
        <v>157</v>
      </c>
      <c r="Y995" s="3"/>
      <c r="Z995" s="280"/>
    </row>
    <row r="996" spans="3:26" x14ac:dyDescent="0.15">
      <c r="C996" s="286"/>
      <c r="D996" s="283">
        <v>993</v>
      </c>
      <c r="E996" s="3">
        <v>994</v>
      </c>
      <c r="F996" s="3">
        <v>8</v>
      </c>
      <c r="G996" s="3">
        <v>30</v>
      </c>
      <c r="H996" s="3" t="s">
        <v>1646</v>
      </c>
      <c r="I996" s="3" t="s">
        <v>140</v>
      </c>
      <c r="J996" s="3" t="s">
        <v>260</v>
      </c>
      <c r="K996" s="15" t="s">
        <v>356</v>
      </c>
      <c r="L996" s="3" t="s">
        <v>2377</v>
      </c>
      <c r="M996" s="3"/>
      <c r="N996" s="3" t="s">
        <v>16</v>
      </c>
      <c r="O996" s="3" t="s">
        <v>287</v>
      </c>
      <c r="P996" s="3" t="s">
        <v>143</v>
      </c>
      <c r="Q996" s="3"/>
      <c r="R996" s="3"/>
      <c r="S996" s="3"/>
      <c r="T996" s="3" t="s">
        <v>46</v>
      </c>
      <c r="U996" s="3" t="s">
        <v>2378</v>
      </c>
      <c r="V996" s="3" t="s">
        <v>456</v>
      </c>
      <c r="W996" s="3" t="s">
        <v>2379</v>
      </c>
      <c r="X996" s="3" t="s">
        <v>53</v>
      </c>
      <c r="Y996" s="3" t="s">
        <v>2380</v>
      </c>
      <c r="Z996" s="280"/>
    </row>
    <row r="997" spans="3:26" x14ac:dyDescent="0.15">
      <c r="C997" s="286"/>
      <c r="D997" s="283">
        <v>994</v>
      </c>
      <c r="E997" s="3">
        <v>986</v>
      </c>
      <c r="F997" s="3">
        <v>8</v>
      </c>
      <c r="G997" s="3">
        <v>30</v>
      </c>
      <c r="H997" s="3" t="s">
        <v>1738</v>
      </c>
      <c r="I997" s="3" t="s">
        <v>136</v>
      </c>
      <c r="J997" s="3" t="s">
        <v>248</v>
      </c>
      <c r="K997" s="15"/>
      <c r="L997" s="3" t="s">
        <v>2362</v>
      </c>
      <c r="M997" s="3"/>
      <c r="N997" s="3" t="s">
        <v>31</v>
      </c>
      <c r="O997" s="3" t="s">
        <v>309</v>
      </c>
      <c r="P997" s="3" t="s">
        <v>13</v>
      </c>
      <c r="Q997" s="3"/>
      <c r="R997" s="3"/>
      <c r="S997" s="3" t="s">
        <v>43</v>
      </c>
      <c r="T997" s="3"/>
      <c r="U997" s="3" t="s">
        <v>308</v>
      </c>
      <c r="V997" s="3" t="s">
        <v>50</v>
      </c>
      <c r="W997" s="3" t="s">
        <v>2363</v>
      </c>
      <c r="X997" s="3" t="s">
        <v>53</v>
      </c>
      <c r="Y997" s="3"/>
      <c r="Z997" s="280"/>
    </row>
    <row r="998" spans="3:26" x14ac:dyDescent="0.15">
      <c r="C998" s="286"/>
      <c r="D998" s="283">
        <v>995</v>
      </c>
      <c r="E998" s="3">
        <v>987</v>
      </c>
      <c r="F998" s="3">
        <v>8</v>
      </c>
      <c r="G998" s="3">
        <v>30</v>
      </c>
      <c r="H998" s="3" t="s">
        <v>1677</v>
      </c>
      <c r="I998" s="3" t="s">
        <v>136</v>
      </c>
      <c r="J998" s="3" t="s">
        <v>153</v>
      </c>
      <c r="K998" s="15"/>
      <c r="L998" s="3" t="s">
        <v>710</v>
      </c>
      <c r="M998" s="3"/>
      <c r="N998" s="3" t="s">
        <v>28</v>
      </c>
      <c r="O998" s="3" t="s">
        <v>1671</v>
      </c>
      <c r="P998" s="3" t="s">
        <v>143</v>
      </c>
      <c r="Q998" s="3"/>
      <c r="R998" s="3"/>
      <c r="S998" s="3"/>
      <c r="T998" s="3" t="s">
        <v>47</v>
      </c>
      <c r="U998" s="3" t="s">
        <v>2364</v>
      </c>
      <c r="V998" s="3" t="s">
        <v>52</v>
      </c>
      <c r="W998" s="3" t="s">
        <v>1592</v>
      </c>
      <c r="X998" s="3" t="s">
        <v>53</v>
      </c>
      <c r="Y998" s="3"/>
      <c r="Z998" s="280"/>
    </row>
    <row r="999" spans="3:26" x14ac:dyDescent="0.15">
      <c r="C999" s="286"/>
      <c r="D999" s="283">
        <v>996</v>
      </c>
      <c r="E999" s="3">
        <v>1012</v>
      </c>
      <c r="F999" s="3">
        <v>8</v>
      </c>
      <c r="G999" s="3">
        <v>31</v>
      </c>
      <c r="H999" s="3" t="s">
        <v>1659</v>
      </c>
      <c r="I999" s="3" t="s">
        <v>140</v>
      </c>
      <c r="J999" s="3" t="s">
        <v>260</v>
      </c>
      <c r="K999" s="15" t="s">
        <v>356</v>
      </c>
      <c r="L999" s="3" t="s">
        <v>2412</v>
      </c>
      <c r="M999" s="3"/>
      <c r="N999" s="3" t="s">
        <v>16</v>
      </c>
      <c r="O999" s="3" t="s">
        <v>1249</v>
      </c>
      <c r="P999" s="3" t="s">
        <v>143</v>
      </c>
      <c r="Q999" s="3"/>
      <c r="R999" s="3"/>
      <c r="S999" s="3"/>
      <c r="T999" s="3" t="s">
        <v>16</v>
      </c>
      <c r="U999" s="3" t="s">
        <v>2413</v>
      </c>
      <c r="V999" s="3" t="s">
        <v>52</v>
      </c>
      <c r="W999" s="3" t="s">
        <v>2414</v>
      </c>
      <c r="X999" s="3" t="s">
        <v>157</v>
      </c>
      <c r="Y999" s="3"/>
      <c r="Z999" s="280"/>
    </row>
    <row r="1000" spans="3:26" x14ac:dyDescent="0.15">
      <c r="C1000" s="286"/>
      <c r="D1000" s="283">
        <v>997</v>
      </c>
      <c r="E1000" s="3">
        <v>995</v>
      </c>
      <c r="F1000" s="3">
        <v>8</v>
      </c>
      <c r="G1000" s="3">
        <v>31</v>
      </c>
      <c r="H1000" s="3" t="s">
        <v>1689</v>
      </c>
      <c r="I1000" s="3" t="s">
        <v>140</v>
      </c>
      <c r="J1000" s="3" t="s">
        <v>260</v>
      </c>
      <c r="K1000" s="15" t="s">
        <v>356</v>
      </c>
      <c r="L1000" s="3" t="s">
        <v>2381</v>
      </c>
      <c r="M1000" s="3"/>
      <c r="N1000" s="3" t="s">
        <v>29</v>
      </c>
      <c r="O1000" s="3"/>
      <c r="P1000" s="3" t="s">
        <v>143</v>
      </c>
      <c r="Q1000" s="3"/>
      <c r="R1000" s="3"/>
      <c r="S1000" s="3"/>
      <c r="T1000" s="3" t="s">
        <v>46</v>
      </c>
      <c r="U1000" s="3" t="s">
        <v>2382</v>
      </c>
      <c r="V1000" s="3" t="s">
        <v>310</v>
      </c>
      <c r="W1000" s="3"/>
      <c r="X1000" s="3" t="s">
        <v>157</v>
      </c>
      <c r="Y1000" s="3"/>
      <c r="Z1000" s="280"/>
    </row>
    <row r="1001" spans="3:26" x14ac:dyDescent="0.15">
      <c r="C1001" s="286"/>
      <c r="D1001" s="283">
        <v>998</v>
      </c>
      <c r="E1001" s="3">
        <v>997</v>
      </c>
      <c r="F1001" s="3">
        <v>8</v>
      </c>
      <c r="G1001" s="3">
        <v>31</v>
      </c>
      <c r="H1001" s="3" t="s">
        <v>1666</v>
      </c>
      <c r="I1001" s="3" t="s">
        <v>140</v>
      </c>
      <c r="J1001" s="3" t="s">
        <v>260</v>
      </c>
      <c r="K1001" s="15" t="s">
        <v>378</v>
      </c>
      <c r="L1001" s="3" t="s">
        <v>2386</v>
      </c>
      <c r="M1001" s="3"/>
      <c r="N1001" s="3" t="s">
        <v>28</v>
      </c>
      <c r="O1001" s="3" t="s">
        <v>2387</v>
      </c>
      <c r="P1001" s="3" t="s">
        <v>143</v>
      </c>
      <c r="Q1001" s="3"/>
      <c r="R1001" s="3"/>
      <c r="S1001" s="3"/>
      <c r="T1001" s="3" t="s">
        <v>49</v>
      </c>
      <c r="U1001" s="3" t="s">
        <v>2387</v>
      </c>
      <c r="V1001" s="3" t="s">
        <v>52</v>
      </c>
      <c r="W1001" s="3" t="s">
        <v>1626</v>
      </c>
      <c r="X1001" s="3" t="s">
        <v>53</v>
      </c>
      <c r="Y1001" s="3"/>
      <c r="Z1001" s="280"/>
    </row>
    <row r="1002" spans="3:26" x14ac:dyDescent="0.15">
      <c r="C1002" s="286"/>
      <c r="D1002" s="283">
        <v>999</v>
      </c>
      <c r="E1002" s="3">
        <v>991</v>
      </c>
      <c r="F1002" s="3">
        <v>8</v>
      </c>
      <c r="G1002" s="3">
        <v>31</v>
      </c>
      <c r="H1002" s="3" t="s">
        <v>1766</v>
      </c>
      <c r="I1002" s="3" t="s">
        <v>137</v>
      </c>
      <c r="J1002" s="3" t="s">
        <v>1901</v>
      </c>
      <c r="K1002" s="15"/>
      <c r="L1002" s="3" t="s">
        <v>2373</v>
      </c>
      <c r="M1002" s="3"/>
      <c r="N1002" s="3" t="s">
        <v>16</v>
      </c>
      <c r="O1002" s="3" t="s">
        <v>2374</v>
      </c>
      <c r="P1002" s="3" t="s">
        <v>143</v>
      </c>
      <c r="Q1002" s="3"/>
      <c r="R1002" s="3"/>
      <c r="S1002" s="3" t="s">
        <v>43</v>
      </c>
      <c r="T1002" s="3"/>
      <c r="U1002" s="3" t="s">
        <v>308</v>
      </c>
      <c r="V1002" s="3" t="s">
        <v>310</v>
      </c>
      <c r="W1002" s="3" t="s">
        <v>1312</v>
      </c>
      <c r="X1002" s="3" t="s">
        <v>53</v>
      </c>
      <c r="Y1002" s="3"/>
      <c r="Z1002" s="280"/>
    </row>
    <row r="1003" spans="3:26" x14ac:dyDescent="0.15">
      <c r="C1003" s="286"/>
      <c r="D1003" s="283">
        <v>1000</v>
      </c>
      <c r="E1003" s="3">
        <v>990</v>
      </c>
      <c r="F1003" s="3">
        <v>8</v>
      </c>
      <c r="G1003" s="3">
        <v>31</v>
      </c>
      <c r="H1003" s="3" t="s">
        <v>1730</v>
      </c>
      <c r="I1003" s="3" t="s">
        <v>137</v>
      </c>
      <c r="J1003" s="3" t="s">
        <v>1901</v>
      </c>
      <c r="K1003" s="15"/>
      <c r="L1003" s="3" t="s">
        <v>2371</v>
      </c>
      <c r="M1003" s="3"/>
      <c r="N1003" s="3" t="s">
        <v>16</v>
      </c>
      <c r="O1003" s="3" t="s">
        <v>2372</v>
      </c>
      <c r="P1003" s="3" t="s">
        <v>13</v>
      </c>
      <c r="Q1003" s="3"/>
      <c r="R1003" s="3"/>
      <c r="S1003" s="3" t="s">
        <v>43</v>
      </c>
      <c r="T1003" s="3"/>
      <c r="U1003" s="3" t="s">
        <v>308</v>
      </c>
      <c r="V1003" s="3" t="s">
        <v>310</v>
      </c>
      <c r="W1003" s="3" t="s">
        <v>1312</v>
      </c>
      <c r="X1003" s="3" t="s">
        <v>53</v>
      </c>
      <c r="Y1003" s="3"/>
      <c r="Z1003" s="280"/>
    </row>
    <row r="1004" spans="3:26" x14ac:dyDescent="0.15">
      <c r="C1004" s="286"/>
      <c r="D1004" s="283">
        <v>1001</v>
      </c>
      <c r="E1004" s="3">
        <v>992</v>
      </c>
      <c r="F1004" s="3">
        <v>8</v>
      </c>
      <c r="G1004" s="3">
        <v>31</v>
      </c>
      <c r="H1004" s="3" t="s">
        <v>1701</v>
      </c>
      <c r="I1004" s="3" t="s">
        <v>136</v>
      </c>
      <c r="J1004" s="3" t="s">
        <v>248</v>
      </c>
      <c r="K1004" s="15"/>
      <c r="L1004" s="3" t="s">
        <v>2375</v>
      </c>
      <c r="M1004" s="3"/>
      <c r="N1004" s="3" t="s">
        <v>16</v>
      </c>
      <c r="O1004" s="3" t="s">
        <v>339</v>
      </c>
      <c r="P1004" s="3" t="s">
        <v>13</v>
      </c>
      <c r="Q1004" s="3"/>
      <c r="R1004" s="3"/>
      <c r="S1004" s="3" t="s">
        <v>43</v>
      </c>
      <c r="T1004" s="3"/>
      <c r="U1004" s="3"/>
      <c r="V1004" s="3" t="s">
        <v>50</v>
      </c>
      <c r="W1004" s="3" t="s">
        <v>2363</v>
      </c>
      <c r="X1004" s="3" t="s">
        <v>53</v>
      </c>
      <c r="Y1004" s="3"/>
      <c r="Z1004" s="280"/>
    </row>
    <row r="1005" spans="3:26" x14ac:dyDescent="0.15">
      <c r="C1005" s="286"/>
      <c r="D1005" s="283">
        <v>1002</v>
      </c>
      <c r="E1005" s="3">
        <v>1006</v>
      </c>
      <c r="F1005" s="3">
        <v>8</v>
      </c>
      <c r="G1005" s="3">
        <v>31</v>
      </c>
      <c r="H1005" s="3" t="s">
        <v>1694</v>
      </c>
      <c r="I1005" s="3" t="s">
        <v>140</v>
      </c>
      <c r="J1005" s="3" t="s">
        <v>260</v>
      </c>
      <c r="K1005" s="15" t="s">
        <v>1293</v>
      </c>
      <c r="L1005" s="3" t="s">
        <v>2403</v>
      </c>
      <c r="M1005" s="3"/>
      <c r="N1005" s="3" t="s">
        <v>16</v>
      </c>
      <c r="O1005" s="3" t="s">
        <v>327</v>
      </c>
      <c r="P1005" s="3" t="s">
        <v>143</v>
      </c>
      <c r="Q1005" s="3"/>
      <c r="R1005" s="3"/>
      <c r="S1005" s="3"/>
      <c r="T1005" s="3" t="s">
        <v>47</v>
      </c>
      <c r="U1005" s="3" t="s">
        <v>1810</v>
      </c>
      <c r="V1005" s="3" t="s">
        <v>456</v>
      </c>
      <c r="W1005" s="3"/>
      <c r="X1005" s="3" t="s">
        <v>53</v>
      </c>
      <c r="Y1005" s="3"/>
      <c r="Z1005" s="280"/>
    </row>
    <row r="1006" spans="3:26" x14ac:dyDescent="0.15">
      <c r="C1006" s="286"/>
      <c r="D1006" s="283">
        <v>1003</v>
      </c>
      <c r="E1006" s="3">
        <v>989</v>
      </c>
      <c r="F1006" s="3">
        <v>8</v>
      </c>
      <c r="G1006" s="3">
        <v>31</v>
      </c>
      <c r="H1006" s="3" t="s">
        <v>255</v>
      </c>
      <c r="I1006" s="3" t="s">
        <v>138</v>
      </c>
      <c r="J1006" s="3" t="s">
        <v>274</v>
      </c>
      <c r="K1006" s="15" t="s">
        <v>380</v>
      </c>
      <c r="L1006" s="3" t="s">
        <v>2368</v>
      </c>
      <c r="M1006" s="3"/>
      <c r="N1006" s="3" t="s">
        <v>27</v>
      </c>
      <c r="O1006" s="3" t="s">
        <v>2302</v>
      </c>
      <c r="P1006" s="3" t="s">
        <v>13</v>
      </c>
      <c r="Q1006" s="3"/>
      <c r="R1006" s="3"/>
      <c r="S1006" s="3" t="s">
        <v>43</v>
      </c>
      <c r="T1006" s="3"/>
      <c r="U1006" s="3" t="s">
        <v>2369</v>
      </c>
      <c r="V1006" s="3" t="s">
        <v>52</v>
      </c>
      <c r="W1006" s="3" t="s">
        <v>2370</v>
      </c>
      <c r="X1006" s="3" t="s">
        <v>157</v>
      </c>
      <c r="Y1006" s="3"/>
      <c r="Z1006" s="280"/>
    </row>
    <row r="1007" spans="3:26" x14ac:dyDescent="0.15">
      <c r="C1007" s="286"/>
      <c r="D1007" s="283">
        <v>1004</v>
      </c>
      <c r="E1007" s="3">
        <v>998</v>
      </c>
      <c r="F1007" s="3">
        <v>8</v>
      </c>
      <c r="G1007" s="3">
        <v>31</v>
      </c>
      <c r="H1007" s="3" t="s">
        <v>143</v>
      </c>
      <c r="I1007" s="3" t="s">
        <v>140</v>
      </c>
      <c r="J1007" s="3" t="s">
        <v>260</v>
      </c>
      <c r="K1007" s="15" t="s">
        <v>356</v>
      </c>
      <c r="L1007" s="3" t="s">
        <v>2388</v>
      </c>
      <c r="M1007" s="3"/>
      <c r="N1007" s="3" t="s">
        <v>29</v>
      </c>
      <c r="O1007" s="3" t="s">
        <v>322</v>
      </c>
      <c r="P1007" s="3" t="s">
        <v>143</v>
      </c>
      <c r="Q1007" s="3"/>
      <c r="R1007" s="3"/>
      <c r="S1007" s="3"/>
      <c r="T1007" s="3" t="s">
        <v>47</v>
      </c>
      <c r="U1007" s="3" t="s">
        <v>2389</v>
      </c>
      <c r="V1007" s="3" t="s">
        <v>456</v>
      </c>
      <c r="W1007" s="3" t="s">
        <v>2380</v>
      </c>
      <c r="X1007" s="3" t="s">
        <v>53</v>
      </c>
      <c r="Y1007" s="3" t="s">
        <v>2380</v>
      </c>
      <c r="Z1007" s="280"/>
    </row>
    <row r="1008" spans="3:26" x14ac:dyDescent="0.15">
      <c r="C1008" s="286"/>
      <c r="D1008" s="283">
        <v>1005</v>
      </c>
      <c r="E1008" s="3">
        <v>913</v>
      </c>
      <c r="F1008" s="3">
        <v>8</v>
      </c>
      <c r="G1008" s="3" t="s">
        <v>1215</v>
      </c>
      <c r="H1008" s="3" t="s">
        <v>143</v>
      </c>
      <c r="I1008" s="3" t="s">
        <v>136</v>
      </c>
      <c r="J1008" s="3" t="s">
        <v>153</v>
      </c>
      <c r="K1008" s="15"/>
      <c r="L1008" s="3" t="s">
        <v>2233</v>
      </c>
      <c r="M1008" s="3"/>
      <c r="N1008" s="3" t="s">
        <v>30</v>
      </c>
      <c r="O1008" s="3" t="s">
        <v>2189</v>
      </c>
      <c r="P1008" s="3" t="s">
        <v>13</v>
      </c>
      <c r="Q1008" s="3"/>
      <c r="R1008" s="3"/>
      <c r="S1008" s="3" t="s">
        <v>43</v>
      </c>
      <c r="T1008" s="3"/>
      <c r="U1008" s="3" t="s">
        <v>2189</v>
      </c>
      <c r="V1008" s="3" t="s">
        <v>52</v>
      </c>
      <c r="W1008" s="3" t="s">
        <v>2234</v>
      </c>
      <c r="X1008" s="3" t="s">
        <v>157</v>
      </c>
      <c r="Y1008" s="3"/>
      <c r="Z1008" s="280"/>
    </row>
    <row r="1009" spans="3:26" x14ac:dyDescent="0.15">
      <c r="C1009" s="286"/>
      <c r="D1009" s="283">
        <v>1006</v>
      </c>
      <c r="E1009" s="3">
        <v>993</v>
      </c>
      <c r="F1009" s="3">
        <v>9</v>
      </c>
      <c r="G1009" s="3">
        <v>1</v>
      </c>
      <c r="H1009" s="3" t="s">
        <v>1721</v>
      </c>
      <c r="I1009" s="3" t="s">
        <v>138</v>
      </c>
      <c r="J1009" s="3" t="s">
        <v>274</v>
      </c>
      <c r="K1009" s="15" t="s">
        <v>275</v>
      </c>
      <c r="L1009" s="3" t="s">
        <v>2376</v>
      </c>
      <c r="M1009" s="3"/>
      <c r="N1009" s="3" t="s">
        <v>28</v>
      </c>
      <c r="O1009" s="3" t="s">
        <v>1671</v>
      </c>
      <c r="P1009" s="3" t="s">
        <v>143</v>
      </c>
      <c r="Q1009" s="3"/>
      <c r="R1009" s="3"/>
      <c r="S1009" s="3" t="s">
        <v>43</v>
      </c>
      <c r="T1009" s="3"/>
      <c r="U1009" s="3"/>
      <c r="V1009" s="3" t="s">
        <v>50</v>
      </c>
      <c r="W1009" s="3" t="s">
        <v>738</v>
      </c>
      <c r="X1009" s="3" t="s">
        <v>53</v>
      </c>
      <c r="Y1009" s="3"/>
      <c r="Z1009" s="280"/>
    </row>
    <row r="1010" spans="3:26" x14ac:dyDescent="0.15">
      <c r="C1010" s="286"/>
      <c r="D1010" s="283">
        <v>1007</v>
      </c>
      <c r="E1010" s="3">
        <v>1005</v>
      </c>
      <c r="F1010" s="3">
        <v>9</v>
      </c>
      <c r="G1010" s="3">
        <v>1</v>
      </c>
      <c r="H1010" s="3" t="s">
        <v>1689</v>
      </c>
      <c r="I1010" s="3" t="s">
        <v>140</v>
      </c>
      <c r="J1010" s="3" t="s">
        <v>260</v>
      </c>
      <c r="K1010" s="15" t="s">
        <v>378</v>
      </c>
      <c r="L1010" s="3" t="s">
        <v>2222</v>
      </c>
      <c r="M1010" s="3"/>
      <c r="N1010" s="3" t="s">
        <v>28</v>
      </c>
      <c r="O1010" s="3" t="s">
        <v>2387</v>
      </c>
      <c r="P1010" s="3" t="s">
        <v>143</v>
      </c>
      <c r="Q1010" s="3"/>
      <c r="R1010" s="3"/>
      <c r="S1010" s="3"/>
      <c r="T1010" s="3" t="s">
        <v>49</v>
      </c>
      <c r="U1010" s="3" t="s">
        <v>2387</v>
      </c>
      <c r="V1010" s="3" t="s">
        <v>52</v>
      </c>
      <c r="W1010" s="3" t="s">
        <v>1626</v>
      </c>
      <c r="X1010" s="3" t="s">
        <v>157</v>
      </c>
      <c r="Y1010" s="3" t="s">
        <v>2402</v>
      </c>
      <c r="Z1010" s="280"/>
    </row>
    <row r="1011" spans="3:26" x14ac:dyDescent="0.15">
      <c r="C1011" s="286"/>
      <c r="D1011" s="283">
        <v>1008</v>
      </c>
      <c r="E1011" s="3">
        <v>1003</v>
      </c>
      <c r="F1011" s="3">
        <v>9</v>
      </c>
      <c r="G1011" s="3">
        <v>1</v>
      </c>
      <c r="H1011" s="3" t="s">
        <v>1646</v>
      </c>
      <c r="I1011" s="3" t="s">
        <v>140</v>
      </c>
      <c r="J1011" s="3" t="s">
        <v>260</v>
      </c>
      <c r="K1011" s="15" t="s">
        <v>378</v>
      </c>
      <c r="L1011" s="3" t="s">
        <v>1528</v>
      </c>
      <c r="M1011" s="3"/>
      <c r="N1011" s="3" t="s">
        <v>29</v>
      </c>
      <c r="O1011" s="3" t="s">
        <v>1240</v>
      </c>
      <c r="P1011" s="3" t="s">
        <v>143</v>
      </c>
      <c r="Q1011" s="3"/>
      <c r="R1011" s="3"/>
      <c r="S1011" s="3"/>
      <c r="T1011" s="3" t="s">
        <v>46</v>
      </c>
      <c r="U1011" s="3" t="s">
        <v>2399</v>
      </c>
      <c r="V1011" s="3" t="s">
        <v>52</v>
      </c>
      <c r="W1011" s="3" t="s">
        <v>1626</v>
      </c>
      <c r="X1011" s="3" t="s">
        <v>53</v>
      </c>
      <c r="Y1011" s="3"/>
      <c r="Z1011" s="280"/>
    </row>
    <row r="1012" spans="3:26" x14ac:dyDescent="0.15">
      <c r="C1012" s="286"/>
      <c r="D1012" s="283">
        <v>1009</v>
      </c>
      <c r="E1012" s="3">
        <v>1004</v>
      </c>
      <c r="F1012" s="3">
        <v>9</v>
      </c>
      <c r="G1012" s="3">
        <v>1</v>
      </c>
      <c r="H1012" s="3" t="s">
        <v>1646</v>
      </c>
      <c r="I1012" s="3" t="s">
        <v>140</v>
      </c>
      <c r="J1012" s="3" t="s">
        <v>260</v>
      </c>
      <c r="K1012" s="15" t="s">
        <v>378</v>
      </c>
      <c r="L1012" s="3" t="s">
        <v>2400</v>
      </c>
      <c r="M1012" s="3"/>
      <c r="N1012" s="3" t="s">
        <v>30</v>
      </c>
      <c r="O1012" s="3" t="s">
        <v>2183</v>
      </c>
      <c r="P1012" s="3" t="s">
        <v>143</v>
      </c>
      <c r="Q1012" s="3"/>
      <c r="R1012" s="3"/>
      <c r="S1012" s="3"/>
      <c r="T1012" s="3" t="s">
        <v>47</v>
      </c>
      <c r="U1012" s="3" t="s">
        <v>2401</v>
      </c>
      <c r="V1012" s="3" t="s">
        <v>52</v>
      </c>
      <c r="W1012" s="3" t="s">
        <v>1626</v>
      </c>
      <c r="X1012" s="3" t="s">
        <v>53</v>
      </c>
      <c r="Y1012" s="3"/>
      <c r="Z1012" s="280"/>
    </row>
    <row r="1013" spans="3:26" x14ac:dyDescent="0.15">
      <c r="C1013" s="286"/>
      <c r="D1013" s="283">
        <v>1010</v>
      </c>
      <c r="E1013" s="3">
        <v>1032</v>
      </c>
      <c r="F1013" s="3">
        <v>9</v>
      </c>
      <c r="G1013" s="3">
        <v>1</v>
      </c>
      <c r="H1013" s="3" t="s">
        <v>1651</v>
      </c>
      <c r="I1013" s="3" t="s">
        <v>136</v>
      </c>
      <c r="J1013" s="3" t="s">
        <v>153</v>
      </c>
      <c r="K1013" s="15"/>
      <c r="L1013" s="3" t="s">
        <v>2445</v>
      </c>
      <c r="M1013" s="3"/>
      <c r="N1013" s="3" t="s">
        <v>16</v>
      </c>
      <c r="O1013" s="3" t="s">
        <v>2446</v>
      </c>
      <c r="P1013" s="3" t="s">
        <v>13</v>
      </c>
      <c r="Q1013" s="3"/>
      <c r="R1013" s="3"/>
      <c r="S1013" s="3" t="s">
        <v>43</v>
      </c>
      <c r="T1013" s="3"/>
      <c r="U1013" s="3" t="s">
        <v>2447</v>
      </c>
      <c r="V1013" s="3" t="s">
        <v>456</v>
      </c>
      <c r="W1013" s="3" t="s">
        <v>2448</v>
      </c>
      <c r="X1013" s="3" t="s">
        <v>53</v>
      </c>
      <c r="Y1013" s="3"/>
      <c r="Z1013" s="280"/>
    </row>
    <row r="1014" spans="3:26" x14ac:dyDescent="0.15">
      <c r="C1014" s="286"/>
      <c r="D1014" s="283">
        <v>1011</v>
      </c>
      <c r="E1014" s="3">
        <v>1002</v>
      </c>
      <c r="F1014" s="3">
        <v>9</v>
      </c>
      <c r="G1014" s="3">
        <v>1</v>
      </c>
      <c r="H1014" s="3" t="s">
        <v>1642</v>
      </c>
      <c r="I1014" s="3" t="s">
        <v>140</v>
      </c>
      <c r="J1014" s="3" t="s">
        <v>260</v>
      </c>
      <c r="K1014" s="15" t="s">
        <v>644</v>
      </c>
      <c r="L1014" s="3" t="s">
        <v>2397</v>
      </c>
      <c r="M1014" s="3"/>
      <c r="N1014" s="3" t="s">
        <v>31</v>
      </c>
      <c r="O1014" s="3" t="s">
        <v>2398</v>
      </c>
      <c r="P1014" s="3" t="s">
        <v>12</v>
      </c>
      <c r="Q1014" s="3"/>
      <c r="R1014" s="3"/>
      <c r="S1014" s="3" t="s">
        <v>43</v>
      </c>
      <c r="T1014" s="3"/>
      <c r="U1014" s="3"/>
      <c r="V1014" s="3" t="s">
        <v>456</v>
      </c>
      <c r="W1014" s="3"/>
      <c r="X1014" s="3" t="s">
        <v>53</v>
      </c>
      <c r="Y1014" s="3"/>
      <c r="Z1014" s="280"/>
    </row>
    <row r="1015" spans="3:26" x14ac:dyDescent="0.15">
      <c r="C1015" s="286"/>
      <c r="D1015" s="283">
        <v>1012</v>
      </c>
      <c r="E1015" s="3">
        <v>1062</v>
      </c>
      <c r="F1015" s="3">
        <v>9</v>
      </c>
      <c r="G1015" s="3">
        <v>1</v>
      </c>
      <c r="H1015" s="3" t="s">
        <v>264</v>
      </c>
      <c r="I1015" s="3" t="s">
        <v>140</v>
      </c>
      <c r="J1015" s="3" t="s">
        <v>260</v>
      </c>
      <c r="K1015" s="15" t="s">
        <v>356</v>
      </c>
      <c r="L1015" s="3" t="s">
        <v>2497</v>
      </c>
      <c r="M1015" s="3"/>
      <c r="N1015" s="3" t="s">
        <v>27</v>
      </c>
      <c r="O1015" s="3"/>
      <c r="P1015" s="3" t="s">
        <v>143</v>
      </c>
      <c r="Q1015" s="3"/>
      <c r="R1015" s="3"/>
      <c r="S1015" s="3"/>
      <c r="T1015" s="3" t="s">
        <v>16</v>
      </c>
      <c r="U1015" s="3" t="s">
        <v>2498</v>
      </c>
      <c r="V1015" s="3" t="s">
        <v>16</v>
      </c>
      <c r="W1015" s="3" t="s">
        <v>323</v>
      </c>
      <c r="X1015" s="3" t="s">
        <v>53</v>
      </c>
      <c r="Y1015" s="3"/>
      <c r="Z1015" s="280"/>
    </row>
    <row r="1016" spans="3:26" x14ac:dyDescent="0.15">
      <c r="C1016" s="286"/>
      <c r="D1016" s="283">
        <v>1013</v>
      </c>
      <c r="E1016" s="3">
        <v>1013</v>
      </c>
      <c r="F1016" s="3">
        <v>9</v>
      </c>
      <c r="G1016" s="3">
        <v>1</v>
      </c>
      <c r="H1016" s="3" t="s">
        <v>143</v>
      </c>
      <c r="I1016" s="3" t="s">
        <v>136</v>
      </c>
      <c r="J1016" s="3" t="s">
        <v>153</v>
      </c>
      <c r="K1016" s="15"/>
      <c r="L1016" s="3" t="s">
        <v>1565</v>
      </c>
      <c r="M1016" s="3"/>
      <c r="N1016" s="3" t="s">
        <v>28</v>
      </c>
      <c r="O1016" s="3" t="s">
        <v>1671</v>
      </c>
      <c r="P1016" s="3" t="s">
        <v>13</v>
      </c>
      <c r="Q1016" s="3"/>
      <c r="R1016" s="3"/>
      <c r="S1016" s="3"/>
      <c r="T1016" s="3" t="s">
        <v>49</v>
      </c>
      <c r="U1016" s="3" t="s">
        <v>308</v>
      </c>
      <c r="V1016" s="3" t="s">
        <v>52</v>
      </c>
      <c r="W1016" s="3" t="s">
        <v>1592</v>
      </c>
      <c r="X1016" s="3" t="s">
        <v>157</v>
      </c>
      <c r="Y1016" s="3"/>
      <c r="Z1016" s="280"/>
    </row>
    <row r="1017" spans="3:26" x14ac:dyDescent="0.15">
      <c r="C1017" s="286"/>
      <c r="D1017" s="283">
        <v>1014</v>
      </c>
      <c r="E1017" s="3">
        <v>1015</v>
      </c>
      <c r="F1017" s="3">
        <v>9</v>
      </c>
      <c r="G1017" s="3">
        <v>1</v>
      </c>
      <c r="H1017" s="3" t="s">
        <v>143</v>
      </c>
      <c r="I1017" s="3" t="s">
        <v>136</v>
      </c>
      <c r="J1017" s="3" t="s">
        <v>153</v>
      </c>
      <c r="K1017" s="15"/>
      <c r="L1017" s="3" t="s">
        <v>2415</v>
      </c>
      <c r="M1017" s="3"/>
      <c r="N1017" s="3" t="s">
        <v>28</v>
      </c>
      <c r="O1017" s="3" t="s">
        <v>1671</v>
      </c>
      <c r="P1017" s="3" t="s">
        <v>13</v>
      </c>
      <c r="Q1017" s="3"/>
      <c r="R1017" s="3"/>
      <c r="S1017" s="3"/>
      <c r="T1017" s="3" t="s">
        <v>49</v>
      </c>
      <c r="U1017" s="3" t="s">
        <v>1671</v>
      </c>
      <c r="V1017" s="3" t="s">
        <v>52</v>
      </c>
      <c r="W1017" s="3" t="s">
        <v>1592</v>
      </c>
      <c r="X1017" s="3" t="s">
        <v>158</v>
      </c>
      <c r="Y1017" s="3"/>
      <c r="Z1017" s="280"/>
    </row>
    <row r="1018" spans="3:26" x14ac:dyDescent="0.15">
      <c r="C1018" s="286"/>
      <c r="D1018" s="283">
        <v>1015</v>
      </c>
      <c r="E1018" s="3">
        <v>1203</v>
      </c>
      <c r="F1018" s="3">
        <v>9</v>
      </c>
      <c r="G1018" s="3">
        <v>1</v>
      </c>
      <c r="H1018" s="3" t="s">
        <v>143</v>
      </c>
      <c r="I1018" s="3" t="s">
        <v>136</v>
      </c>
      <c r="J1018" s="3" t="s">
        <v>1121</v>
      </c>
      <c r="K1018" s="15"/>
      <c r="L1018" s="3" t="s">
        <v>2738</v>
      </c>
      <c r="M1018" s="3"/>
      <c r="N1018" s="3" t="s">
        <v>28</v>
      </c>
      <c r="O1018" s="3" t="s">
        <v>2739</v>
      </c>
      <c r="P1018" s="3" t="s">
        <v>143</v>
      </c>
      <c r="Q1018" s="3"/>
      <c r="R1018" s="3"/>
      <c r="S1018" s="3"/>
      <c r="T1018" s="3" t="s">
        <v>47</v>
      </c>
      <c r="U1018" s="3" t="s">
        <v>2740</v>
      </c>
      <c r="V1018" s="3" t="s">
        <v>50</v>
      </c>
      <c r="W1018" s="3" t="s">
        <v>52</v>
      </c>
      <c r="X1018" s="3" t="s">
        <v>158</v>
      </c>
      <c r="Y1018" s="3"/>
      <c r="Z1018" s="280"/>
    </row>
    <row r="1019" spans="3:26" x14ac:dyDescent="0.15">
      <c r="C1019" s="286"/>
      <c r="D1019" s="283">
        <v>1016</v>
      </c>
      <c r="E1019" s="3">
        <v>1011</v>
      </c>
      <c r="F1019" s="3">
        <v>9</v>
      </c>
      <c r="G1019" s="3">
        <v>2</v>
      </c>
      <c r="H1019" s="3" t="s">
        <v>1640</v>
      </c>
      <c r="I1019" s="3" t="s">
        <v>140</v>
      </c>
      <c r="J1019" s="3" t="s">
        <v>260</v>
      </c>
      <c r="K1019" s="15" t="s">
        <v>356</v>
      </c>
      <c r="L1019" s="3" t="s">
        <v>2410</v>
      </c>
      <c r="M1019" s="3"/>
      <c r="N1019" s="3" t="s">
        <v>29</v>
      </c>
      <c r="O1019" s="3"/>
      <c r="P1019" s="3" t="s">
        <v>143</v>
      </c>
      <c r="Q1019" s="3"/>
      <c r="R1019" s="3"/>
      <c r="S1019" s="3"/>
      <c r="T1019" s="3" t="s">
        <v>16</v>
      </c>
      <c r="U1019" s="3" t="s">
        <v>2411</v>
      </c>
      <c r="V1019" s="3" t="s">
        <v>310</v>
      </c>
      <c r="W1019" s="3"/>
      <c r="X1019" s="3" t="s">
        <v>158</v>
      </c>
      <c r="Y1019" s="3"/>
      <c r="Z1019" s="280"/>
    </row>
    <row r="1020" spans="3:26" x14ac:dyDescent="0.15">
      <c r="C1020" s="286"/>
      <c r="D1020" s="283">
        <v>1017</v>
      </c>
      <c r="E1020" s="3">
        <v>1007</v>
      </c>
      <c r="F1020" s="3">
        <v>9</v>
      </c>
      <c r="G1020" s="3">
        <v>2</v>
      </c>
      <c r="H1020" s="3" t="s">
        <v>1746</v>
      </c>
      <c r="I1020" s="3" t="s">
        <v>137</v>
      </c>
      <c r="J1020" s="3" t="s">
        <v>1901</v>
      </c>
      <c r="K1020" s="15"/>
      <c r="L1020" s="3" t="s">
        <v>2404</v>
      </c>
      <c r="M1020" s="3"/>
      <c r="N1020" s="3" t="s">
        <v>31</v>
      </c>
      <c r="O1020" s="3"/>
      <c r="P1020" s="3" t="s">
        <v>13</v>
      </c>
      <c r="Q1020" s="3"/>
      <c r="R1020" s="3"/>
      <c r="S1020" s="3" t="s">
        <v>43</v>
      </c>
      <c r="T1020" s="3"/>
      <c r="U1020" s="3"/>
      <c r="V1020" s="3" t="s">
        <v>310</v>
      </c>
      <c r="W1020" s="3" t="s">
        <v>1312</v>
      </c>
      <c r="X1020" s="3" t="s">
        <v>53</v>
      </c>
      <c r="Y1020" s="3"/>
      <c r="Z1020" s="280"/>
    </row>
    <row r="1021" spans="3:26" x14ac:dyDescent="0.15">
      <c r="C1021" s="286"/>
      <c r="D1021" s="283">
        <v>1018</v>
      </c>
      <c r="E1021" s="3">
        <v>1001</v>
      </c>
      <c r="F1021" s="3">
        <v>9</v>
      </c>
      <c r="G1021" s="3">
        <v>2</v>
      </c>
      <c r="H1021" s="3" t="s">
        <v>1638</v>
      </c>
      <c r="I1021" s="3" t="s">
        <v>140</v>
      </c>
      <c r="J1021" s="3" t="s">
        <v>260</v>
      </c>
      <c r="K1021" s="15" t="s">
        <v>937</v>
      </c>
      <c r="L1021" s="3" t="s">
        <v>2394</v>
      </c>
      <c r="M1021" s="3"/>
      <c r="N1021" s="3" t="s">
        <v>16</v>
      </c>
      <c r="O1021" s="3" t="s">
        <v>2395</v>
      </c>
      <c r="P1021" s="3" t="s">
        <v>143</v>
      </c>
      <c r="Q1021" s="3"/>
      <c r="R1021" s="3"/>
      <c r="S1021" s="3"/>
      <c r="T1021" s="3" t="s">
        <v>46</v>
      </c>
      <c r="U1021" s="3" t="s">
        <v>2396</v>
      </c>
      <c r="V1021" s="3" t="s">
        <v>50</v>
      </c>
      <c r="W1021" s="3"/>
      <c r="X1021" s="3" t="s">
        <v>53</v>
      </c>
      <c r="Y1021" s="3"/>
      <c r="Z1021" s="280"/>
    </row>
    <row r="1022" spans="3:26" x14ac:dyDescent="0.15">
      <c r="C1022" s="286"/>
      <c r="D1022" s="283">
        <v>1019</v>
      </c>
      <c r="E1022" s="3">
        <v>999</v>
      </c>
      <c r="F1022" s="3">
        <v>9</v>
      </c>
      <c r="G1022" s="3">
        <v>2</v>
      </c>
      <c r="H1022" s="3" t="s">
        <v>1657</v>
      </c>
      <c r="I1022" s="3" t="s">
        <v>138</v>
      </c>
      <c r="J1022" s="3" t="s">
        <v>274</v>
      </c>
      <c r="K1022" s="15" t="s">
        <v>380</v>
      </c>
      <c r="L1022" s="3" t="s">
        <v>2390</v>
      </c>
      <c r="M1022" s="3"/>
      <c r="N1022" s="3" t="s">
        <v>27</v>
      </c>
      <c r="O1022" s="3"/>
      <c r="P1022" s="3" t="s">
        <v>13</v>
      </c>
      <c r="Q1022" s="3"/>
      <c r="R1022" s="3"/>
      <c r="S1022" s="3" t="s">
        <v>43</v>
      </c>
      <c r="T1022" s="3"/>
      <c r="U1022" s="3" t="s">
        <v>308</v>
      </c>
      <c r="V1022" s="3" t="s">
        <v>310</v>
      </c>
      <c r="W1022" s="3"/>
      <c r="X1022" s="3" t="s">
        <v>53</v>
      </c>
      <c r="Y1022" s="3"/>
      <c r="Z1022" s="280"/>
    </row>
    <row r="1023" spans="3:26" x14ac:dyDescent="0.15">
      <c r="C1023" s="286"/>
      <c r="D1023" s="283">
        <v>1020</v>
      </c>
      <c r="E1023" s="3">
        <v>1077</v>
      </c>
      <c r="F1023" s="3">
        <v>9</v>
      </c>
      <c r="G1023" s="3">
        <v>2</v>
      </c>
      <c r="H1023" s="3" t="s">
        <v>1676</v>
      </c>
      <c r="I1023" s="3" t="s">
        <v>142</v>
      </c>
      <c r="J1023" s="3" t="s">
        <v>299</v>
      </c>
      <c r="K1023" s="15"/>
      <c r="L1023" s="3" t="s">
        <v>2519</v>
      </c>
      <c r="M1023" s="3"/>
      <c r="N1023" s="3" t="s">
        <v>28</v>
      </c>
      <c r="O1023" s="3" t="s">
        <v>2520</v>
      </c>
      <c r="P1023" s="3" t="s">
        <v>13</v>
      </c>
      <c r="Q1023" s="3"/>
      <c r="R1023" s="3"/>
      <c r="S1023" s="3" t="s">
        <v>43</v>
      </c>
      <c r="T1023" s="3"/>
      <c r="U1023" s="3" t="s">
        <v>308</v>
      </c>
      <c r="V1023" s="3" t="s">
        <v>16</v>
      </c>
      <c r="W1023" s="3" t="s">
        <v>2521</v>
      </c>
      <c r="X1023" s="3" t="s">
        <v>53</v>
      </c>
      <c r="Y1023" s="3" t="s">
        <v>2522</v>
      </c>
      <c r="Z1023" s="280"/>
    </row>
    <row r="1024" spans="3:26" x14ac:dyDescent="0.15">
      <c r="C1024" s="286"/>
      <c r="D1024" s="283">
        <v>1021</v>
      </c>
      <c r="E1024" s="3">
        <v>1068</v>
      </c>
      <c r="F1024" s="3">
        <v>9</v>
      </c>
      <c r="G1024" s="3">
        <v>2</v>
      </c>
      <c r="H1024" s="3" t="s">
        <v>264</v>
      </c>
      <c r="I1024" s="3" t="s">
        <v>140</v>
      </c>
      <c r="J1024" s="3" t="s">
        <v>260</v>
      </c>
      <c r="K1024" s="15" t="s">
        <v>612</v>
      </c>
      <c r="L1024" s="3" t="s">
        <v>2506</v>
      </c>
      <c r="M1024" s="3"/>
      <c r="N1024" s="3" t="s">
        <v>27</v>
      </c>
      <c r="O1024" s="3"/>
      <c r="P1024" s="3" t="s">
        <v>143</v>
      </c>
      <c r="Q1024" s="3"/>
      <c r="R1024" s="3"/>
      <c r="S1024" s="3"/>
      <c r="T1024" s="3" t="s">
        <v>47</v>
      </c>
      <c r="U1024" s="3"/>
      <c r="V1024" s="3" t="s">
        <v>50</v>
      </c>
      <c r="W1024" s="3"/>
      <c r="X1024" s="3" t="s">
        <v>53</v>
      </c>
      <c r="Y1024" s="3"/>
      <c r="Z1024" s="280"/>
    </row>
    <row r="1025" spans="3:26" x14ac:dyDescent="0.15">
      <c r="C1025" s="286"/>
      <c r="D1025" s="283">
        <v>1022</v>
      </c>
      <c r="E1025" s="3">
        <v>1000</v>
      </c>
      <c r="F1025" s="3">
        <v>9</v>
      </c>
      <c r="G1025" s="3">
        <v>2</v>
      </c>
      <c r="H1025" s="3" t="s">
        <v>143</v>
      </c>
      <c r="I1025" s="3" t="s">
        <v>138</v>
      </c>
      <c r="J1025" s="3" t="s">
        <v>274</v>
      </c>
      <c r="K1025" s="15" t="s">
        <v>380</v>
      </c>
      <c r="L1025" s="3" t="s">
        <v>2391</v>
      </c>
      <c r="M1025" s="3"/>
      <c r="N1025" s="3" t="s">
        <v>28</v>
      </c>
      <c r="O1025" s="3" t="s">
        <v>1846</v>
      </c>
      <c r="P1025" s="3" t="s">
        <v>13</v>
      </c>
      <c r="Q1025" s="3"/>
      <c r="R1025" s="3"/>
      <c r="S1025" s="3" t="s">
        <v>44</v>
      </c>
      <c r="T1025" s="3" t="s">
        <v>47</v>
      </c>
      <c r="U1025" s="3" t="s">
        <v>2392</v>
      </c>
      <c r="V1025" s="3" t="s">
        <v>52</v>
      </c>
      <c r="W1025" s="3" t="s">
        <v>2393</v>
      </c>
      <c r="X1025" s="3" t="s">
        <v>53</v>
      </c>
      <c r="Y1025" s="3"/>
      <c r="Z1025" s="280"/>
    </row>
    <row r="1026" spans="3:26" x14ac:dyDescent="0.15">
      <c r="C1026" s="286"/>
      <c r="D1026" s="283">
        <v>1023</v>
      </c>
      <c r="E1026" s="3">
        <v>1009</v>
      </c>
      <c r="F1026" s="3">
        <v>9</v>
      </c>
      <c r="G1026" s="3">
        <v>2</v>
      </c>
      <c r="H1026" s="3" t="s">
        <v>143</v>
      </c>
      <c r="I1026" s="3" t="s">
        <v>140</v>
      </c>
      <c r="J1026" s="3" t="s">
        <v>260</v>
      </c>
      <c r="K1026" s="15" t="s">
        <v>469</v>
      </c>
      <c r="L1026" s="3" t="s">
        <v>2406</v>
      </c>
      <c r="M1026" s="3"/>
      <c r="N1026" s="3" t="s">
        <v>16</v>
      </c>
      <c r="O1026" s="3" t="s">
        <v>2384</v>
      </c>
      <c r="P1026" s="3" t="s">
        <v>143</v>
      </c>
      <c r="Q1026" s="3"/>
      <c r="R1026" s="3"/>
      <c r="S1026" s="3"/>
      <c r="T1026" s="3" t="s">
        <v>16</v>
      </c>
      <c r="U1026" s="3" t="s">
        <v>2407</v>
      </c>
      <c r="V1026" s="3" t="s">
        <v>52</v>
      </c>
      <c r="W1026" s="3" t="s">
        <v>2408</v>
      </c>
      <c r="X1026" s="3" t="s">
        <v>53</v>
      </c>
      <c r="Y1026" s="3"/>
      <c r="Z1026" s="280"/>
    </row>
    <row r="1027" spans="3:26" x14ac:dyDescent="0.15">
      <c r="C1027" s="286"/>
      <c r="D1027" s="283">
        <v>1024</v>
      </c>
      <c r="E1027" s="3">
        <v>1018</v>
      </c>
      <c r="F1027" s="3">
        <v>9</v>
      </c>
      <c r="G1027" s="3">
        <v>3</v>
      </c>
      <c r="H1027" s="3" t="s">
        <v>2419</v>
      </c>
      <c r="I1027" s="3" t="s">
        <v>137</v>
      </c>
      <c r="J1027" s="3" t="s">
        <v>1901</v>
      </c>
      <c r="K1027" s="15"/>
      <c r="L1027" s="3" t="s">
        <v>2420</v>
      </c>
      <c r="M1027" s="3"/>
      <c r="N1027" s="3" t="s">
        <v>31</v>
      </c>
      <c r="O1027" s="3"/>
      <c r="P1027" s="3" t="s">
        <v>13</v>
      </c>
      <c r="Q1027" s="3"/>
      <c r="R1027" s="3"/>
      <c r="S1027" s="3" t="s">
        <v>43</v>
      </c>
      <c r="T1027" s="3"/>
      <c r="U1027" s="3"/>
      <c r="V1027" s="3" t="s">
        <v>16</v>
      </c>
      <c r="W1027" s="3" t="s">
        <v>1312</v>
      </c>
      <c r="X1027" s="3" t="s">
        <v>53</v>
      </c>
      <c r="Y1027" s="3"/>
      <c r="Z1027" s="280"/>
    </row>
    <row r="1028" spans="3:26" x14ac:dyDescent="0.15">
      <c r="C1028" s="286"/>
      <c r="D1028" s="283">
        <v>1025</v>
      </c>
      <c r="E1028" s="3">
        <v>1019</v>
      </c>
      <c r="F1028" s="3">
        <v>9</v>
      </c>
      <c r="G1028" s="3">
        <v>3</v>
      </c>
      <c r="H1028" s="3" t="s">
        <v>2421</v>
      </c>
      <c r="I1028" s="3" t="s">
        <v>141</v>
      </c>
      <c r="J1028" s="3" t="s">
        <v>565</v>
      </c>
      <c r="K1028" s="15" t="s">
        <v>520</v>
      </c>
      <c r="L1028" s="3" t="s">
        <v>2422</v>
      </c>
      <c r="M1028" s="3"/>
      <c r="N1028" s="3" t="s">
        <v>144</v>
      </c>
      <c r="O1028" s="3"/>
      <c r="P1028" s="3" t="s">
        <v>13</v>
      </c>
      <c r="Q1028" s="3"/>
      <c r="R1028" s="3"/>
      <c r="S1028" s="3" t="s">
        <v>45</v>
      </c>
      <c r="T1028" s="3"/>
      <c r="U1028" s="3"/>
      <c r="V1028" s="3" t="s">
        <v>50</v>
      </c>
      <c r="W1028" s="3"/>
      <c r="X1028" s="3" t="s">
        <v>53</v>
      </c>
      <c r="Y1028" s="3"/>
      <c r="Z1028" s="280"/>
    </row>
    <row r="1029" spans="3:26" x14ac:dyDescent="0.15">
      <c r="C1029" s="286"/>
      <c r="D1029" s="283">
        <v>1026</v>
      </c>
      <c r="E1029" s="3">
        <v>1017</v>
      </c>
      <c r="F1029" s="3">
        <v>9</v>
      </c>
      <c r="G1029" s="3">
        <v>3</v>
      </c>
      <c r="H1029" s="3" t="s">
        <v>1765</v>
      </c>
      <c r="I1029" s="3" t="s">
        <v>137</v>
      </c>
      <c r="J1029" s="3" t="s">
        <v>1901</v>
      </c>
      <c r="K1029" s="15"/>
      <c r="L1029" s="3" t="s">
        <v>2418</v>
      </c>
      <c r="M1029" s="3"/>
      <c r="N1029" s="3" t="s">
        <v>31</v>
      </c>
      <c r="O1029" s="3"/>
      <c r="P1029" s="3" t="s">
        <v>13</v>
      </c>
      <c r="Q1029" s="3"/>
      <c r="R1029" s="3"/>
      <c r="S1029" s="3" t="s">
        <v>43</v>
      </c>
      <c r="T1029" s="3"/>
      <c r="U1029" s="3" t="s">
        <v>308</v>
      </c>
      <c r="V1029" s="3" t="s">
        <v>16</v>
      </c>
      <c r="W1029" s="3" t="s">
        <v>1312</v>
      </c>
      <c r="X1029" s="3" t="s">
        <v>53</v>
      </c>
      <c r="Y1029" s="3"/>
      <c r="Z1029" s="280"/>
    </row>
    <row r="1030" spans="3:26" x14ac:dyDescent="0.15">
      <c r="C1030" s="286"/>
      <c r="D1030" s="283">
        <v>1027</v>
      </c>
      <c r="E1030" s="3">
        <v>1021</v>
      </c>
      <c r="F1030" s="3">
        <v>9</v>
      </c>
      <c r="G1030" s="3">
        <v>3</v>
      </c>
      <c r="H1030" s="3" t="s">
        <v>1766</v>
      </c>
      <c r="I1030" s="3" t="s">
        <v>137</v>
      </c>
      <c r="J1030" s="3" t="s">
        <v>655</v>
      </c>
      <c r="K1030" s="15"/>
      <c r="L1030" s="3" t="s">
        <v>2423</v>
      </c>
      <c r="M1030" s="3"/>
      <c r="N1030" s="3" t="s">
        <v>16</v>
      </c>
      <c r="O1030" s="3" t="s">
        <v>2424</v>
      </c>
      <c r="P1030" s="3"/>
      <c r="Q1030" s="3" t="s">
        <v>40</v>
      </c>
      <c r="R1030" s="3" t="s">
        <v>301</v>
      </c>
      <c r="S1030" s="3" t="s">
        <v>43</v>
      </c>
      <c r="T1030" s="3"/>
      <c r="U1030" s="3" t="s">
        <v>2425</v>
      </c>
      <c r="V1030" s="3" t="s">
        <v>310</v>
      </c>
      <c r="W1030" s="3" t="s">
        <v>2426</v>
      </c>
      <c r="X1030" s="3" t="s">
        <v>53</v>
      </c>
      <c r="Y1030" s="3"/>
      <c r="Z1030" s="280"/>
    </row>
    <row r="1031" spans="3:26" x14ac:dyDescent="0.15">
      <c r="C1031" s="286"/>
      <c r="D1031" s="283">
        <v>1028</v>
      </c>
      <c r="E1031" s="3">
        <v>1008</v>
      </c>
      <c r="F1031" s="3">
        <v>9</v>
      </c>
      <c r="G1031" s="3">
        <v>3</v>
      </c>
      <c r="H1031" s="3" t="s">
        <v>1738</v>
      </c>
      <c r="I1031" s="3" t="s">
        <v>140</v>
      </c>
      <c r="J1031" s="3" t="s">
        <v>260</v>
      </c>
      <c r="K1031" s="15" t="s">
        <v>469</v>
      </c>
      <c r="L1031" s="3" t="s">
        <v>2405</v>
      </c>
      <c r="M1031" s="3"/>
      <c r="N1031" s="3" t="s">
        <v>23</v>
      </c>
      <c r="O1031" s="3"/>
      <c r="P1031" s="3" t="s">
        <v>11</v>
      </c>
      <c r="Q1031" s="3"/>
      <c r="R1031" s="3"/>
      <c r="S1031" s="3" t="s">
        <v>43</v>
      </c>
      <c r="T1031" s="3"/>
      <c r="U1031" s="3" t="s">
        <v>308</v>
      </c>
      <c r="V1031" s="3" t="s">
        <v>50</v>
      </c>
      <c r="W1031" s="3"/>
      <c r="X1031" s="3" t="s">
        <v>53</v>
      </c>
      <c r="Y1031" s="3"/>
      <c r="Z1031" s="280"/>
    </row>
    <row r="1032" spans="3:26" x14ac:dyDescent="0.15">
      <c r="C1032" s="286"/>
      <c r="D1032" s="283">
        <v>1029</v>
      </c>
      <c r="E1032" s="3">
        <v>1025</v>
      </c>
      <c r="F1032" s="3">
        <v>9</v>
      </c>
      <c r="G1032" s="3">
        <v>3</v>
      </c>
      <c r="H1032" s="3" t="s">
        <v>1303</v>
      </c>
      <c r="I1032" s="3" t="s">
        <v>138</v>
      </c>
      <c r="J1032" s="3" t="s">
        <v>274</v>
      </c>
      <c r="K1032" s="15" t="s">
        <v>380</v>
      </c>
      <c r="L1032" s="3" t="s">
        <v>2271</v>
      </c>
      <c r="M1032" s="3"/>
      <c r="N1032" s="3" t="s">
        <v>31</v>
      </c>
      <c r="O1032" s="3" t="s">
        <v>2434</v>
      </c>
      <c r="P1032" s="3" t="s">
        <v>13</v>
      </c>
      <c r="Q1032" s="3"/>
      <c r="R1032" s="3"/>
      <c r="S1032" s="3" t="s">
        <v>43</v>
      </c>
      <c r="T1032" s="3"/>
      <c r="U1032" s="3" t="s">
        <v>308</v>
      </c>
      <c r="V1032" s="3" t="s">
        <v>456</v>
      </c>
      <c r="W1032" s="3"/>
      <c r="X1032" s="3" t="s">
        <v>53</v>
      </c>
      <c r="Y1032" s="3"/>
      <c r="Z1032" s="280"/>
    </row>
    <row r="1033" spans="3:26" x14ac:dyDescent="0.15">
      <c r="C1033" s="286"/>
      <c r="D1033" s="283">
        <v>1030</v>
      </c>
      <c r="E1033" s="3">
        <v>1026</v>
      </c>
      <c r="F1033" s="3">
        <v>9</v>
      </c>
      <c r="G1033" s="3">
        <v>3</v>
      </c>
      <c r="H1033" s="3" t="s">
        <v>143</v>
      </c>
      <c r="I1033" s="3" t="s">
        <v>138</v>
      </c>
      <c r="J1033" s="3" t="s">
        <v>274</v>
      </c>
      <c r="K1033" s="15" t="s">
        <v>380</v>
      </c>
      <c r="L1033" s="3" t="s">
        <v>1934</v>
      </c>
      <c r="M1033" s="3"/>
      <c r="N1033" s="3" t="s">
        <v>27</v>
      </c>
      <c r="O1033" s="3"/>
      <c r="P1033" s="3" t="s">
        <v>143</v>
      </c>
      <c r="Q1033" s="3"/>
      <c r="R1033" s="3"/>
      <c r="S1033" s="3"/>
      <c r="T1033" s="3" t="s">
        <v>16</v>
      </c>
      <c r="U1033" s="3" t="s">
        <v>2435</v>
      </c>
      <c r="V1033" s="3" t="s">
        <v>52</v>
      </c>
      <c r="W1033" s="3" t="s">
        <v>2436</v>
      </c>
      <c r="X1033" s="3" t="s">
        <v>53</v>
      </c>
      <c r="Y1033" s="3"/>
      <c r="Z1033" s="280"/>
    </row>
    <row r="1034" spans="3:26" x14ac:dyDescent="0.15">
      <c r="C1034" s="286"/>
      <c r="D1034" s="283">
        <v>1031</v>
      </c>
      <c r="E1034" s="3">
        <v>1023</v>
      </c>
      <c r="F1034" s="3">
        <v>9</v>
      </c>
      <c r="G1034" s="3">
        <v>4</v>
      </c>
      <c r="H1034" s="3" t="s">
        <v>1721</v>
      </c>
      <c r="I1034" s="3" t="s">
        <v>138</v>
      </c>
      <c r="J1034" s="3" t="s">
        <v>265</v>
      </c>
      <c r="K1034" s="15"/>
      <c r="L1034" s="3" t="s">
        <v>2428</v>
      </c>
      <c r="M1034" s="3"/>
      <c r="N1034" s="3" t="s">
        <v>31</v>
      </c>
      <c r="O1034" s="3"/>
      <c r="P1034" s="3"/>
      <c r="Q1034" s="3" t="s">
        <v>300</v>
      </c>
      <c r="R1034" s="3" t="s">
        <v>301</v>
      </c>
      <c r="S1034" s="3" t="s">
        <v>43</v>
      </c>
      <c r="T1034" s="3" t="s">
        <v>49</v>
      </c>
      <c r="U1034" s="3" t="s">
        <v>2429</v>
      </c>
      <c r="V1034" s="3" t="s">
        <v>51</v>
      </c>
      <c r="W1034" s="3" t="s">
        <v>2430</v>
      </c>
      <c r="X1034" s="3" t="s">
        <v>158</v>
      </c>
      <c r="Y1034" s="3"/>
      <c r="Z1034" s="280"/>
    </row>
    <row r="1035" spans="3:26" x14ac:dyDescent="0.15">
      <c r="C1035" s="286"/>
      <c r="D1035" s="283">
        <v>1032</v>
      </c>
      <c r="E1035" s="3">
        <v>1020</v>
      </c>
      <c r="F1035" s="3">
        <v>9</v>
      </c>
      <c r="G1035" s="3">
        <v>4</v>
      </c>
      <c r="H1035" s="3" t="s">
        <v>1637</v>
      </c>
      <c r="I1035" s="3" t="s">
        <v>137</v>
      </c>
      <c r="J1035" s="3" t="s">
        <v>368</v>
      </c>
      <c r="K1035" s="15"/>
      <c r="L1035" s="3" t="s">
        <v>2282</v>
      </c>
      <c r="M1035" s="3"/>
      <c r="N1035" s="3" t="s">
        <v>31</v>
      </c>
      <c r="O1035" s="3"/>
      <c r="P1035" s="3" t="s">
        <v>12</v>
      </c>
      <c r="Q1035" s="3"/>
      <c r="R1035" s="3"/>
      <c r="S1035" s="3" t="s">
        <v>43</v>
      </c>
      <c r="T1035" s="3"/>
      <c r="U1035" s="3"/>
      <c r="V1035" s="3" t="s">
        <v>310</v>
      </c>
      <c r="W1035" s="3" t="s">
        <v>1312</v>
      </c>
      <c r="X1035" s="3" t="s">
        <v>53</v>
      </c>
      <c r="Y1035" s="3"/>
      <c r="Z1035" s="280"/>
    </row>
    <row r="1036" spans="3:26" x14ac:dyDescent="0.15">
      <c r="C1036" s="286"/>
      <c r="D1036" s="283">
        <v>1033</v>
      </c>
      <c r="E1036" s="3">
        <v>1084</v>
      </c>
      <c r="F1036" s="3">
        <v>9</v>
      </c>
      <c r="G1036" s="3">
        <v>4</v>
      </c>
      <c r="H1036" s="3" t="s">
        <v>255</v>
      </c>
      <c r="I1036" s="3" t="s">
        <v>138</v>
      </c>
      <c r="J1036" s="3" t="s">
        <v>274</v>
      </c>
      <c r="K1036" s="15" t="s">
        <v>376</v>
      </c>
      <c r="L1036" s="3" t="s">
        <v>2532</v>
      </c>
      <c r="M1036" s="3"/>
      <c r="N1036" s="3" t="s">
        <v>27</v>
      </c>
      <c r="O1036" s="3"/>
      <c r="P1036" s="3" t="s">
        <v>143</v>
      </c>
      <c r="Q1036" s="3"/>
      <c r="R1036" s="3"/>
      <c r="S1036" s="3"/>
      <c r="T1036" s="3" t="s">
        <v>46</v>
      </c>
      <c r="U1036" s="3" t="s">
        <v>2533</v>
      </c>
      <c r="V1036" s="3" t="s">
        <v>16</v>
      </c>
      <c r="W1036" s="3" t="s">
        <v>1211</v>
      </c>
      <c r="X1036" s="3" t="s">
        <v>157</v>
      </c>
      <c r="Y1036" s="3"/>
      <c r="Z1036" s="280"/>
    </row>
    <row r="1037" spans="3:26" x14ac:dyDescent="0.15">
      <c r="C1037" s="286"/>
      <c r="D1037" s="283">
        <v>1034</v>
      </c>
      <c r="E1037" s="3">
        <v>1050</v>
      </c>
      <c r="F1037" s="3">
        <v>9</v>
      </c>
      <c r="G1037" s="3">
        <v>4</v>
      </c>
      <c r="H1037" s="3" t="s">
        <v>143</v>
      </c>
      <c r="I1037" s="3" t="s">
        <v>137</v>
      </c>
      <c r="J1037" s="3" t="s">
        <v>368</v>
      </c>
      <c r="K1037" s="15"/>
      <c r="L1037" s="3" t="s">
        <v>2461</v>
      </c>
      <c r="M1037" s="3"/>
      <c r="N1037" s="3" t="s">
        <v>24</v>
      </c>
      <c r="O1037" s="3" t="s">
        <v>2462</v>
      </c>
      <c r="P1037" s="3" t="s">
        <v>143</v>
      </c>
      <c r="Q1037" s="3"/>
      <c r="R1037" s="3"/>
      <c r="S1037" s="3"/>
      <c r="T1037" s="3" t="s">
        <v>49</v>
      </c>
      <c r="U1037" s="3" t="s">
        <v>2483</v>
      </c>
      <c r="V1037" s="3" t="s">
        <v>310</v>
      </c>
      <c r="W1037" s="3" t="s">
        <v>1312</v>
      </c>
      <c r="X1037" s="3" t="s">
        <v>53</v>
      </c>
      <c r="Y1037" s="3"/>
      <c r="Z1037" s="280"/>
    </row>
    <row r="1038" spans="3:26" x14ac:dyDescent="0.15">
      <c r="C1038" s="286"/>
      <c r="D1038" s="283">
        <v>1035</v>
      </c>
      <c r="E1038" s="3">
        <v>1031</v>
      </c>
      <c r="F1038" s="3">
        <v>9</v>
      </c>
      <c r="G1038" s="3">
        <v>4</v>
      </c>
      <c r="H1038" s="3" t="s">
        <v>259</v>
      </c>
      <c r="I1038" s="3" t="s">
        <v>138</v>
      </c>
      <c r="J1038" s="3" t="s">
        <v>274</v>
      </c>
      <c r="K1038" s="15" t="s">
        <v>380</v>
      </c>
      <c r="L1038" s="3" t="s">
        <v>958</v>
      </c>
      <c r="M1038" s="3"/>
      <c r="N1038" s="3" t="s">
        <v>16</v>
      </c>
      <c r="O1038" s="3" t="s">
        <v>2443</v>
      </c>
      <c r="P1038" s="3" t="s">
        <v>12</v>
      </c>
      <c r="Q1038" s="3"/>
      <c r="R1038" s="3"/>
      <c r="S1038" s="3" t="s">
        <v>44</v>
      </c>
      <c r="T1038" s="3"/>
      <c r="U1038" s="3" t="s">
        <v>2444</v>
      </c>
      <c r="V1038" s="3" t="s">
        <v>52</v>
      </c>
      <c r="W1038" s="3" t="s">
        <v>2436</v>
      </c>
      <c r="X1038" s="3" t="s">
        <v>157</v>
      </c>
      <c r="Y1038" s="3"/>
      <c r="Z1038" s="280"/>
    </row>
    <row r="1039" spans="3:26" x14ac:dyDescent="0.15">
      <c r="C1039" s="286"/>
      <c r="D1039" s="283">
        <v>1036</v>
      </c>
      <c r="E1039" s="3">
        <v>1024</v>
      </c>
      <c r="F1039" s="3">
        <v>9</v>
      </c>
      <c r="G1039" s="3">
        <v>5</v>
      </c>
      <c r="H1039" s="3" t="s">
        <v>1686</v>
      </c>
      <c r="I1039" s="3" t="s">
        <v>138</v>
      </c>
      <c r="J1039" s="3" t="s">
        <v>265</v>
      </c>
      <c r="K1039" s="15"/>
      <c r="L1039" s="3" t="s">
        <v>2431</v>
      </c>
      <c r="M1039" s="3"/>
      <c r="N1039" s="3" t="s">
        <v>30</v>
      </c>
      <c r="O1039" s="3"/>
      <c r="P1039" s="3" t="s">
        <v>143</v>
      </c>
      <c r="Q1039" s="3"/>
      <c r="R1039" s="3"/>
      <c r="S1039" s="3"/>
      <c r="T1039" s="3" t="s">
        <v>49</v>
      </c>
      <c r="U1039" s="3" t="s">
        <v>2432</v>
      </c>
      <c r="V1039" s="3" t="s">
        <v>52</v>
      </c>
      <c r="W1039" s="3" t="s">
        <v>2433</v>
      </c>
      <c r="X1039" s="3" t="s">
        <v>158</v>
      </c>
      <c r="Y1039" s="3"/>
      <c r="Z1039" s="280"/>
    </row>
    <row r="1040" spans="3:26" x14ac:dyDescent="0.15">
      <c r="C1040" s="286"/>
      <c r="D1040" s="283">
        <v>1037</v>
      </c>
      <c r="E1040" s="3">
        <v>1067</v>
      </c>
      <c r="F1040" s="3">
        <v>9</v>
      </c>
      <c r="G1040" s="3">
        <v>5</v>
      </c>
      <c r="H1040" s="3" t="s">
        <v>1689</v>
      </c>
      <c r="I1040" s="3" t="s">
        <v>140</v>
      </c>
      <c r="J1040" s="3" t="s">
        <v>260</v>
      </c>
      <c r="K1040" s="15" t="s">
        <v>378</v>
      </c>
      <c r="L1040" s="3" t="s">
        <v>2250</v>
      </c>
      <c r="M1040" s="3"/>
      <c r="N1040" s="3" t="s">
        <v>29</v>
      </c>
      <c r="O1040" s="3"/>
      <c r="P1040" s="3" t="s">
        <v>143</v>
      </c>
      <c r="Q1040" s="3"/>
      <c r="R1040" s="3"/>
      <c r="S1040" s="3"/>
      <c r="T1040" s="3" t="s">
        <v>49</v>
      </c>
      <c r="U1040" s="3" t="s">
        <v>2505</v>
      </c>
      <c r="V1040" s="3" t="s">
        <v>310</v>
      </c>
      <c r="W1040" s="3"/>
      <c r="X1040" s="3" t="s">
        <v>157</v>
      </c>
      <c r="Y1040" s="3"/>
      <c r="Z1040" s="280"/>
    </row>
    <row r="1041" spans="3:26" x14ac:dyDescent="0.15">
      <c r="C1041" s="286"/>
      <c r="D1041" s="283">
        <v>1038</v>
      </c>
      <c r="E1041" s="3">
        <v>1066</v>
      </c>
      <c r="F1041" s="3">
        <v>9</v>
      </c>
      <c r="G1041" s="3">
        <v>5</v>
      </c>
      <c r="H1041" s="3" t="s">
        <v>1695</v>
      </c>
      <c r="I1041" s="3" t="s">
        <v>140</v>
      </c>
      <c r="J1041" s="3" t="s">
        <v>260</v>
      </c>
      <c r="K1041" s="15" t="s">
        <v>378</v>
      </c>
      <c r="L1041" s="3" t="s">
        <v>2120</v>
      </c>
      <c r="M1041" s="3"/>
      <c r="N1041" s="3" t="s">
        <v>16</v>
      </c>
      <c r="O1041" s="3" t="s">
        <v>2387</v>
      </c>
      <c r="P1041" s="3" t="s">
        <v>143</v>
      </c>
      <c r="Q1041" s="3"/>
      <c r="R1041" s="3"/>
      <c r="S1041" s="3"/>
      <c r="T1041" s="3" t="s">
        <v>49</v>
      </c>
      <c r="U1041" s="3" t="s">
        <v>2503</v>
      </c>
      <c r="V1041" s="3" t="s">
        <v>52</v>
      </c>
      <c r="W1041" s="3" t="s">
        <v>2504</v>
      </c>
      <c r="X1041" s="3" t="s">
        <v>157</v>
      </c>
      <c r="Y1041" s="3"/>
      <c r="Z1041" s="280"/>
    </row>
    <row r="1042" spans="3:26" x14ac:dyDescent="0.15">
      <c r="C1042" s="286"/>
      <c r="D1042" s="283">
        <v>1039</v>
      </c>
      <c r="E1042" s="3">
        <v>1022</v>
      </c>
      <c r="F1042" s="3">
        <v>9</v>
      </c>
      <c r="G1042" s="3">
        <v>5</v>
      </c>
      <c r="H1042" s="3" t="s">
        <v>1657</v>
      </c>
      <c r="I1042" s="3" t="s">
        <v>137</v>
      </c>
      <c r="J1042" s="3" t="s">
        <v>152</v>
      </c>
      <c r="K1042" s="15"/>
      <c r="L1042" s="3" t="s">
        <v>2427</v>
      </c>
      <c r="M1042" s="3"/>
      <c r="N1042" s="3" t="s">
        <v>144</v>
      </c>
      <c r="O1042" s="3"/>
      <c r="P1042" s="3" t="s">
        <v>143</v>
      </c>
      <c r="Q1042" s="3"/>
      <c r="R1042" s="3" t="s">
        <v>596</v>
      </c>
      <c r="S1042" s="3" t="s">
        <v>43</v>
      </c>
      <c r="T1042" s="3"/>
      <c r="U1042" s="3" t="s">
        <v>308</v>
      </c>
      <c r="V1042" s="3" t="s">
        <v>310</v>
      </c>
      <c r="W1042" s="3" t="s">
        <v>397</v>
      </c>
      <c r="X1042" s="3" t="s">
        <v>53</v>
      </c>
      <c r="Y1042" s="3"/>
      <c r="Z1042" s="280"/>
    </row>
    <row r="1043" spans="3:26" x14ac:dyDescent="0.15">
      <c r="C1043" s="286"/>
      <c r="D1043" s="283">
        <v>1040</v>
      </c>
      <c r="E1043" s="3">
        <v>1040</v>
      </c>
      <c r="F1043" s="3">
        <v>9</v>
      </c>
      <c r="G1043" s="3">
        <v>5</v>
      </c>
      <c r="H1043" s="3" t="s">
        <v>1745</v>
      </c>
      <c r="I1043" s="3" t="s">
        <v>137</v>
      </c>
      <c r="J1043" s="3" t="s">
        <v>463</v>
      </c>
      <c r="K1043" s="15"/>
      <c r="L1043" s="3" t="s">
        <v>2466</v>
      </c>
      <c r="M1043" s="3"/>
      <c r="N1043" s="3" t="s">
        <v>144</v>
      </c>
      <c r="O1043" s="3"/>
      <c r="P1043" s="3" t="s">
        <v>143</v>
      </c>
      <c r="Q1043" s="3"/>
      <c r="R1043" s="3"/>
      <c r="S1043" s="3" t="s">
        <v>43</v>
      </c>
      <c r="T1043" s="3"/>
      <c r="U1043" s="3"/>
      <c r="V1043" s="3" t="s">
        <v>310</v>
      </c>
      <c r="W1043" s="3"/>
      <c r="X1043" s="3" t="s">
        <v>53</v>
      </c>
      <c r="Y1043" s="3"/>
      <c r="Z1043" s="280"/>
    </row>
    <row r="1044" spans="3:26" x14ac:dyDescent="0.15">
      <c r="C1044" s="286"/>
      <c r="D1044" s="283">
        <v>1041</v>
      </c>
      <c r="E1044" s="3">
        <v>1070</v>
      </c>
      <c r="F1044" s="3">
        <v>9</v>
      </c>
      <c r="G1044" s="3">
        <v>5</v>
      </c>
      <c r="H1044" s="3" t="s">
        <v>1724</v>
      </c>
      <c r="I1044" s="3" t="s">
        <v>140</v>
      </c>
      <c r="J1044" s="3" t="s">
        <v>260</v>
      </c>
      <c r="K1044" s="15" t="s">
        <v>378</v>
      </c>
      <c r="L1044" s="3" t="s">
        <v>2510</v>
      </c>
      <c r="M1044" s="3"/>
      <c r="N1044" s="3" t="s">
        <v>31</v>
      </c>
      <c r="O1044" s="3"/>
      <c r="P1044" s="3"/>
      <c r="Q1044" s="3" t="s">
        <v>34</v>
      </c>
      <c r="R1044" s="3" t="s">
        <v>301</v>
      </c>
      <c r="S1044" s="3" t="s">
        <v>43</v>
      </c>
      <c r="T1044" s="3"/>
      <c r="U1044" s="3" t="s">
        <v>308</v>
      </c>
      <c r="V1044" s="3" t="s">
        <v>50</v>
      </c>
      <c r="W1044" s="3" t="s">
        <v>310</v>
      </c>
      <c r="X1044" s="3" t="s">
        <v>53</v>
      </c>
      <c r="Y1044" s="3"/>
      <c r="Z1044" s="280"/>
    </row>
    <row r="1045" spans="3:26" x14ac:dyDescent="0.15">
      <c r="C1045" s="286"/>
      <c r="D1045" s="283">
        <v>1042</v>
      </c>
      <c r="E1045" s="3">
        <v>1057</v>
      </c>
      <c r="F1045" s="3">
        <v>9</v>
      </c>
      <c r="G1045" s="3">
        <v>5</v>
      </c>
      <c r="H1045" s="3" t="s">
        <v>1849</v>
      </c>
      <c r="I1045" s="3" t="s">
        <v>140</v>
      </c>
      <c r="J1045" s="3" t="s">
        <v>260</v>
      </c>
      <c r="K1045" s="15" t="s">
        <v>356</v>
      </c>
      <c r="L1045" s="3" t="s">
        <v>2490</v>
      </c>
      <c r="M1045" s="3"/>
      <c r="N1045" s="3" t="s">
        <v>28</v>
      </c>
      <c r="O1045" s="3" t="s">
        <v>2387</v>
      </c>
      <c r="P1045" s="3" t="s">
        <v>143</v>
      </c>
      <c r="Q1045" s="3"/>
      <c r="R1045" s="3"/>
      <c r="S1045" s="3"/>
      <c r="T1045" s="3" t="s">
        <v>49</v>
      </c>
      <c r="U1045" s="3" t="s">
        <v>2387</v>
      </c>
      <c r="V1045" s="3" t="s">
        <v>52</v>
      </c>
      <c r="W1045" s="3" t="s">
        <v>2491</v>
      </c>
      <c r="X1045" s="3" t="s">
        <v>53</v>
      </c>
      <c r="Y1045" s="3"/>
      <c r="Z1045" s="280"/>
    </row>
    <row r="1046" spans="3:26" x14ac:dyDescent="0.15">
      <c r="C1046" s="286"/>
      <c r="D1046" s="283">
        <v>1043</v>
      </c>
      <c r="E1046" s="3">
        <v>1027</v>
      </c>
      <c r="F1046" s="3">
        <v>9</v>
      </c>
      <c r="G1046" s="3">
        <v>5</v>
      </c>
      <c r="H1046" s="3" t="s">
        <v>255</v>
      </c>
      <c r="I1046" s="3" t="s">
        <v>138</v>
      </c>
      <c r="J1046" s="3" t="s">
        <v>274</v>
      </c>
      <c r="K1046" s="15" t="s">
        <v>380</v>
      </c>
      <c r="L1046" s="3" t="s">
        <v>2437</v>
      </c>
      <c r="M1046" s="3"/>
      <c r="N1046" s="3" t="s">
        <v>16</v>
      </c>
      <c r="O1046" s="3" t="s">
        <v>2438</v>
      </c>
      <c r="P1046" s="3" t="s">
        <v>13</v>
      </c>
      <c r="Q1046" s="3"/>
      <c r="R1046" s="3"/>
      <c r="S1046" s="3" t="s">
        <v>44</v>
      </c>
      <c r="T1046" s="3"/>
      <c r="U1046" s="3" t="s">
        <v>2439</v>
      </c>
      <c r="V1046" s="3" t="s">
        <v>52</v>
      </c>
      <c r="W1046" s="3" t="s">
        <v>2436</v>
      </c>
      <c r="X1046" s="3" t="s">
        <v>53</v>
      </c>
      <c r="Y1046" s="3"/>
      <c r="Z1046" s="280"/>
    </row>
    <row r="1047" spans="3:26" x14ac:dyDescent="0.15">
      <c r="C1047" s="286"/>
      <c r="D1047" s="283">
        <v>1044</v>
      </c>
      <c r="E1047" s="3">
        <v>1028</v>
      </c>
      <c r="F1047" s="3">
        <v>9</v>
      </c>
      <c r="G1047" s="3">
        <v>5</v>
      </c>
      <c r="H1047" s="3" t="s">
        <v>143</v>
      </c>
      <c r="I1047" s="3" t="s">
        <v>138</v>
      </c>
      <c r="J1047" s="3" t="s">
        <v>274</v>
      </c>
      <c r="K1047" s="15" t="s">
        <v>380</v>
      </c>
      <c r="L1047" s="3" t="s">
        <v>833</v>
      </c>
      <c r="M1047" s="3"/>
      <c r="N1047" s="3" t="s">
        <v>27</v>
      </c>
      <c r="O1047" s="3"/>
      <c r="P1047" s="3" t="s">
        <v>143</v>
      </c>
      <c r="Q1047" s="3"/>
      <c r="R1047" s="3"/>
      <c r="S1047" s="3"/>
      <c r="T1047" s="3" t="s">
        <v>16</v>
      </c>
      <c r="U1047" s="3" t="s">
        <v>2440</v>
      </c>
      <c r="V1047" s="3" t="s">
        <v>52</v>
      </c>
      <c r="W1047" s="3" t="s">
        <v>2436</v>
      </c>
      <c r="X1047" s="3" t="s">
        <v>157</v>
      </c>
      <c r="Y1047" s="3"/>
      <c r="Z1047" s="280"/>
    </row>
    <row r="1048" spans="3:26" x14ac:dyDescent="0.15">
      <c r="C1048" s="286"/>
      <c r="D1048" s="283">
        <v>1045</v>
      </c>
      <c r="E1048" s="3">
        <v>1029</v>
      </c>
      <c r="F1048" s="3">
        <v>9</v>
      </c>
      <c r="G1048" s="3">
        <v>5</v>
      </c>
      <c r="H1048" s="3" t="s">
        <v>143</v>
      </c>
      <c r="I1048" s="3" t="s">
        <v>138</v>
      </c>
      <c r="J1048" s="3" t="s">
        <v>274</v>
      </c>
      <c r="K1048" s="15" t="s">
        <v>380</v>
      </c>
      <c r="L1048" s="3" t="s">
        <v>2006</v>
      </c>
      <c r="M1048" s="3"/>
      <c r="N1048" s="3" t="s">
        <v>27</v>
      </c>
      <c r="O1048" s="3"/>
      <c r="P1048" s="3" t="s">
        <v>143</v>
      </c>
      <c r="Q1048" s="3"/>
      <c r="R1048" s="3"/>
      <c r="S1048" s="3"/>
      <c r="T1048" s="3" t="s">
        <v>16</v>
      </c>
      <c r="U1048" s="3" t="s">
        <v>2440</v>
      </c>
      <c r="V1048" s="3" t="s">
        <v>52</v>
      </c>
      <c r="W1048" s="3" t="s">
        <v>2436</v>
      </c>
      <c r="X1048" s="3" t="s">
        <v>157</v>
      </c>
      <c r="Y1048" s="3"/>
      <c r="Z1048" s="280"/>
    </row>
    <row r="1049" spans="3:26" x14ac:dyDescent="0.15">
      <c r="C1049" s="286"/>
      <c r="D1049" s="283">
        <v>1046</v>
      </c>
      <c r="E1049" s="3">
        <v>1030</v>
      </c>
      <c r="F1049" s="3">
        <v>9</v>
      </c>
      <c r="G1049" s="3">
        <v>5</v>
      </c>
      <c r="H1049" s="3" t="s">
        <v>143</v>
      </c>
      <c r="I1049" s="3" t="s">
        <v>138</v>
      </c>
      <c r="J1049" s="3" t="s">
        <v>274</v>
      </c>
      <c r="K1049" s="15" t="s">
        <v>380</v>
      </c>
      <c r="L1049" s="3" t="s">
        <v>2441</v>
      </c>
      <c r="M1049" s="3"/>
      <c r="N1049" s="3" t="s">
        <v>27</v>
      </c>
      <c r="O1049" s="3"/>
      <c r="P1049" s="3" t="s">
        <v>143</v>
      </c>
      <c r="Q1049" s="3"/>
      <c r="R1049" s="3"/>
      <c r="S1049" s="3"/>
      <c r="T1049" s="3" t="s">
        <v>16</v>
      </c>
      <c r="U1049" s="3" t="s">
        <v>2440</v>
      </c>
      <c r="V1049" s="3" t="s">
        <v>52</v>
      </c>
      <c r="W1049" s="3" t="s">
        <v>2436</v>
      </c>
      <c r="X1049" s="3" t="s">
        <v>157</v>
      </c>
      <c r="Y1049" s="3" t="s">
        <v>2442</v>
      </c>
      <c r="Z1049" s="280"/>
    </row>
    <row r="1050" spans="3:26" x14ac:dyDescent="0.15">
      <c r="C1050" s="286"/>
      <c r="D1050" s="283">
        <v>1047</v>
      </c>
      <c r="E1050" s="3">
        <v>1069</v>
      </c>
      <c r="F1050" s="3">
        <v>9</v>
      </c>
      <c r="G1050" s="3">
        <v>6</v>
      </c>
      <c r="H1050" s="3" t="s">
        <v>1726</v>
      </c>
      <c r="I1050" s="3" t="s">
        <v>140</v>
      </c>
      <c r="J1050" s="3" t="s">
        <v>260</v>
      </c>
      <c r="K1050" s="15" t="s">
        <v>356</v>
      </c>
      <c r="L1050" s="3" t="s">
        <v>2507</v>
      </c>
      <c r="M1050" s="3"/>
      <c r="N1050" s="3" t="s">
        <v>16</v>
      </c>
      <c r="O1050" s="3" t="s">
        <v>2508</v>
      </c>
      <c r="P1050" s="3" t="s">
        <v>143</v>
      </c>
      <c r="Q1050" s="3"/>
      <c r="R1050" s="3"/>
      <c r="S1050" s="3"/>
      <c r="T1050" s="3" t="s">
        <v>49</v>
      </c>
      <c r="U1050" s="3" t="s">
        <v>2509</v>
      </c>
      <c r="V1050" s="3" t="s">
        <v>310</v>
      </c>
      <c r="W1050" s="3" t="s">
        <v>1312</v>
      </c>
      <c r="X1050" s="3" t="s">
        <v>53</v>
      </c>
      <c r="Y1050" s="3"/>
      <c r="Z1050" s="280"/>
    </row>
    <row r="1051" spans="3:26" x14ac:dyDescent="0.15">
      <c r="C1051" s="286"/>
      <c r="D1051" s="283">
        <v>1048</v>
      </c>
      <c r="E1051" s="3">
        <v>1033</v>
      </c>
      <c r="F1051" s="3">
        <v>9</v>
      </c>
      <c r="G1051" s="3">
        <v>6</v>
      </c>
      <c r="H1051" s="3" t="s">
        <v>1820</v>
      </c>
      <c r="I1051" s="3" t="s">
        <v>137</v>
      </c>
      <c r="J1051" s="3" t="s">
        <v>655</v>
      </c>
      <c r="K1051" s="15"/>
      <c r="L1051" s="3" t="s">
        <v>2449</v>
      </c>
      <c r="M1051" s="3"/>
      <c r="N1051" s="3" t="s">
        <v>16</v>
      </c>
      <c r="O1051" s="3" t="s">
        <v>2450</v>
      </c>
      <c r="P1051" s="3" t="s">
        <v>143</v>
      </c>
      <c r="Q1051" s="3"/>
      <c r="R1051" s="3"/>
      <c r="S1051" s="3"/>
      <c r="T1051" s="3" t="s">
        <v>16</v>
      </c>
      <c r="U1051" s="3" t="s">
        <v>2451</v>
      </c>
      <c r="V1051" s="3" t="s">
        <v>456</v>
      </c>
      <c r="W1051" s="3"/>
      <c r="X1051" s="3" t="s">
        <v>53</v>
      </c>
      <c r="Y1051" s="3"/>
      <c r="Z1051" s="280"/>
    </row>
    <row r="1052" spans="3:26" x14ac:dyDescent="0.15">
      <c r="C1052" s="286"/>
      <c r="D1052" s="283">
        <v>1049</v>
      </c>
      <c r="E1052" s="3">
        <v>1065</v>
      </c>
      <c r="F1052" s="3">
        <v>9</v>
      </c>
      <c r="G1052" s="3">
        <v>6</v>
      </c>
      <c r="H1052" s="3" t="s">
        <v>1689</v>
      </c>
      <c r="I1052" s="3" t="s">
        <v>140</v>
      </c>
      <c r="J1052" s="3" t="s">
        <v>260</v>
      </c>
      <c r="K1052" s="15" t="s">
        <v>356</v>
      </c>
      <c r="L1052" s="3" t="s">
        <v>2501</v>
      </c>
      <c r="M1052" s="3"/>
      <c r="N1052" s="3" t="s">
        <v>16</v>
      </c>
      <c r="O1052" s="3" t="s">
        <v>2502</v>
      </c>
      <c r="P1052" s="3" t="s">
        <v>143</v>
      </c>
      <c r="Q1052" s="3"/>
      <c r="R1052" s="3"/>
      <c r="S1052" s="3"/>
      <c r="T1052" s="3" t="s">
        <v>49</v>
      </c>
      <c r="U1052" s="3" t="s">
        <v>1529</v>
      </c>
      <c r="V1052" s="3" t="s">
        <v>456</v>
      </c>
      <c r="W1052" s="3" t="s">
        <v>2493</v>
      </c>
      <c r="X1052" s="3" t="s">
        <v>53</v>
      </c>
      <c r="Y1052" s="3"/>
      <c r="Z1052" s="280"/>
    </row>
    <row r="1053" spans="3:26" x14ac:dyDescent="0.15">
      <c r="C1053" s="286"/>
      <c r="D1053" s="283">
        <v>1050</v>
      </c>
      <c r="E1053" s="3">
        <v>1039</v>
      </c>
      <c r="F1053" s="3">
        <v>9</v>
      </c>
      <c r="G1053" s="3">
        <v>6</v>
      </c>
      <c r="H1053" s="3" t="s">
        <v>2464</v>
      </c>
      <c r="I1053" s="3" t="s">
        <v>137</v>
      </c>
      <c r="J1053" s="3" t="s">
        <v>463</v>
      </c>
      <c r="K1053" s="15"/>
      <c r="L1053" s="3" t="s">
        <v>2465</v>
      </c>
      <c r="M1053" s="3"/>
      <c r="N1053" s="3" t="s">
        <v>27</v>
      </c>
      <c r="O1053" s="3"/>
      <c r="P1053" s="3" t="s">
        <v>143</v>
      </c>
      <c r="Q1053" s="3"/>
      <c r="R1053" s="3" t="s">
        <v>596</v>
      </c>
      <c r="S1053" s="3" t="s">
        <v>43</v>
      </c>
      <c r="T1053" s="3"/>
      <c r="U1053" s="3"/>
      <c r="V1053" s="3" t="s">
        <v>310</v>
      </c>
      <c r="W1053" s="3"/>
      <c r="X1053" s="3" t="s">
        <v>53</v>
      </c>
      <c r="Y1053" s="3"/>
      <c r="Z1053" s="280"/>
    </row>
    <row r="1054" spans="3:26" x14ac:dyDescent="0.15">
      <c r="C1054" s="286"/>
      <c r="D1054" s="283">
        <v>1051</v>
      </c>
      <c r="E1054" s="3">
        <v>1044</v>
      </c>
      <c r="F1054" s="3">
        <v>9</v>
      </c>
      <c r="G1054" s="3">
        <v>6</v>
      </c>
      <c r="H1054" s="3" t="s">
        <v>1652</v>
      </c>
      <c r="I1054" s="3" t="s">
        <v>137</v>
      </c>
      <c r="J1054" s="3" t="s">
        <v>294</v>
      </c>
      <c r="K1054" s="15"/>
      <c r="L1054" s="3" t="s">
        <v>2470</v>
      </c>
      <c r="M1054" s="3"/>
      <c r="N1054" s="3" t="s">
        <v>31</v>
      </c>
      <c r="O1054" s="3"/>
      <c r="P1054" s="3" t="s">
        <v>13</v>
      </c>
      <c r="Q1054" s="3"/>
      <c r="R1054" s="3"/>
      <c r="S1054" s="3" t="s">
        <v>43</v>
      </c>
      <c r="T1054" s="3"/>
      <c r="U1054" s="3" t="s">
        <v>308</v>
      </c>
      <c r="V1054" s="3" t="s">
        <v>52</v>
      </c>
      <c r="W1054" s="3"/>
      <c r="X1054" s="3" t="s">
        <v>53</v>
      </c>
      <c r="Y1054" s="3" t="s">
        <v>2471</v>
      </c>
      <c r="Z1054" s="280"/>
    </row>
    <row r="1055" spans="3:26" x14ac:dyDescent="0.15">
      <c r="C1055" s="286"/>
      <c r="D1055" s="283">
        <v>1052</v>
      </c>
      <c r="E1055" s="3">
        <v>1035</v>
      </c>
      <c r="F1055" s="3">
        <v>9</v>
      </c>
      <c r="G1055" s="3">
        <v>6</v>
      </c>
      <c r="H1055" s="3" t="s">
        <v>1703</v>
      </c>
      <c r="I1055" s="3" t="s">
        <v>138</v>
      </c>
      <c r="J1055" s="3" t="s">
        <v>274</v>
      </c>
      <c r="K1055" s="15" t="s">
        <v>376</v>
      </c>
      <c r="L1055" s="3" t="s">
        <v>2453</v>
      </c>
      <c r="M1055" s="3"/>
      <c r="N1055" s="3" t="s">
        <v>31</v>
      </c>
      <c r="O1055" s="3"/>
      <c r="P1055" s="3" t="s">
        <v>12</v>
      </c>
      <c r="Q1055" s="3"/>
      <c r="R1055" s="3"/>
      <c r="S1055" s="3" t="s">
        <v>43</v>
      </c>
      <c r="T1055" s="3"/>
      <c r="U1055" s="3" t="s">
        <v>514</v>
      </c>
      <c r="V1055" s="3" t="s">
        <v>16</v>
      </c>
      <c r="W1055" s="3" t="s">
        <v>1699</v>
      </c>
      <c r="X1055" s="3" t="s">
        <v>53</v>
      </c>
      <c r="Y1055" s="3"/>
      <c r="Z1055" s="280"/>
    </row>
    <row r="1056" spans="3:26" x14ac:dyDescent="0.15">
      <c r="C1056" s="286"/>
      <c r="D1056" s="283">
        <v>1053</v>
      </c>
      <c r="E1056" s="3">
        <v>1037</v>
      </c>
      <c r="F1056" s="3">
        <v>9</v>
      </c>
      <c r="G1056" s="3">
        <v>6</v>
      </c>
      <c r="H1056" s="3" t="s">
        <v>2458</v>
      </c>
      <c r="I1056" s="3" t="s">
        <v>137</v>
      </c>
      <c r="J1056" s="3" t="s">
        <v>368</v>
      </c>
      <c r="K1056" s="15"/>
      <c r="L1056" s="3" t="s">
        <v>2459</v>
      </c>
      <c r="M1056" s="3"/>
      <c r="N1056" s="3" t="s">
        <v>31</v>
      </c>
      <c r="O1056" s="3"/>
      <c r="P1056" s="3" t="s">
        <v>143</v>
      </c>
      <c r="Q1056" s="3"/>
      <c r="R1056" s="3"/>
      <c r="S1056" s="3" t="s">
        <v>43</v>
      </c>
      <c r="T1056" s="3"/>
      <c r="U1056" s="3" t="s">
        <v>308</v>
      </c>
      <c r="V1056" s="3" t="s">
        <v>456</v>
      </c>
      <c r="W1056" s="3" t="s">
        <v>2460</v>
      </c>
      <c r="X1056" s="3" t="s">
        <v>53</v>
      </c>
      <c r="Y1056" s="3"/>
      <c r="Z1056" s="280"/>
    </row>
    <row r="1057" spans="3:26" x14ac:dyDescent="0.15">
      <c r="C1057" s="286"/>
      <c r="D1057" s="283">
        <v>1054</v>
      </c>
      <c r="E1057" s="3">
        <v>1043</v>
      </c>
      <c r="F1057" s="3">
        <v>9</v>
      </c>
      <c r="G1057" s="3">
        <v>6</v>
      </c>
      <c r="H1057" s="3" t="s">
        <v>1679</v>
      </c>
      <c r="I1057" s="3" t="s">
        <v>138</v>
      </c>
      <c r="J1057" s="3" t="s">
        <v>265</v>
      </c>
      <c r="K1057" s="15"/>
      <c r="L1057" s="3" t="s">
        <v>2468</v>
      </c>
      <c r="M1057" s="3"/>
      <c r="N1057" s="3" t="s">
        <v>31</v>
      </c>
      <c r="O1057" s="3"/>
      <c r="P1057" s="3" t="s">
        <v>11</v>
      </c>
      <c r="Q1057" s="3" t="s">
        <v>32</v>
      </c>
      <c r="R1057" s="3" t="s">
        <v>402</v>
      </c>
      <c r="S1057" s="3" t="s">
        <v>43</v>
      </c>
      <c r="T1057" s="3"/>
      <c r="U1057" s="3" t="s">
        <v>2469</v>
      </c>
      <c r="V1057" s="3" t="s">
        <v>50</v>
      </c>
      <c r="W1057" s="3"/>
      <c r="X1057" s="3" t="s">
        <v>53</v>
      </c>
      <c r="Y1057" s="3"/>
      <c r="Z1057" s="280"/>
    </row>
    <row r="1058" spans="3:26" x14ac:dyDescent="0.15">
      <c r="C1058" s="286"/>
      <c r="D1058" s="283">
        <v>1055</v>
      </c>
      <c r="E1058" s="3">
        <v>1038</v>
      </c>
      <c r="F1058" s="3">
        <v>9</v>
      </c>
      <c r="G1058" s="3">
        <v>6</v>
      </c>
      <c r="H1058" s="3" t="s">
        <v>269</v>
      </c>
      <c r="I1058" s="3" t="s">
        <v>137</v>
      </c>
      <c r="J1058" s="3" t="s">
        <v>368</v>
      </c>
      <c r="K1058" s="15"/>
      <c r="L1058" s="3" t="s">
        <v>2461</v>
      </c>
      <c r="M1058" s="3"/>
      <c r="N1058" s="3" t="s">
        <v>16</v>
      </c>
      <c r="O1058" s="3" t="s">
        <v>2462</v>
      </c>
      <c r="P1058" s="3" t="s">
        <v>143</v>
      </c>
      <c r="Q1058" s="3"/>
      <c r="R1058" s="3"/>
      <c r="S1058" s="3"/>
      <c r="T1058" s="3" t="s">
        <v>49</v>
      </c>
      <c r="U1058" s="3" t="s">
        <v>2463</v>
      </c>
      <c r="V1058" s="3" t="s">
        <v>310</v>
      </c>
      <c r="W1058" s="3"/>
      <c r="X1058" s="3" t="s">
        <v>53</v>
      </c>
      <c r="Y1058" s="3"/>
      <c r="Z1058" s="280"/>
    </row>
    <row r="1059" spans="3:26" x14ac:dyDescent="0.15">
      <c r="C1059" s="286"/>
      <c r="D1059" s="283">
        <v>1056</v>
      </c>
      <c r="E1059" s="3">
        <v>1036</v>
      </c>
      <c r="F1059" s="3">
        <v>9</v>
      </c>
      <c r="G1059" s="3">
        <v>6</v>
      </c>
      <c r="H1059" s="3" t="s">
        <v>143</v>
      </c>
      <c r="I1059" s="3" t="s">
        <v>138</v>
      </c>
      <c r="J1059" s="3" t="s">
        <v>274</v>
      </c>
      <c r="K1059" s="15" t="s">
        <v>380</v>
      </c>
      <c r="L1059" s="3" t="s">
        <v>2454</v>
      </c>
      <c r="M1059" s="3"/>
      <c r="N1059" s="3" t="s">
        <v>16</v>
      </c>
      <c r="O1059" s="3" t="s">
        <v>2455</v>
      </c>
      <c r="P1059" s="3" t="s">
        <v>143</v>
      </c>
      <c r="Q1059" s="3"/>
      <c r="R1059" s="3"/>
      <c r="S1059" s="3"/>
      <c r="T1059" s="3" t="s">
        <v>49</v>
      </c>
      <c r="U1059" s="3" t="s">
        <v>2456</v>
      </c>
      <c r="V1059" s="3" t="s">
        <v>52</v>
      </c>
      <c r="W1059" s="3" t="s">
        <v>2457</v>
      </c>
      <c r="X1059" s="3" t="s">
        <v>53</v>
      </c>
      <c r="Y1059" s="3"/>
      <c r="Z1059" s="280"/>
    </row>
    <row r="1060" spans="3:26" x14ac:dyDescent="0.15">
      <c r="C1060" s="286"/>
      <c r="D1060" s="283">
        <v>1057</v>
      </c>
      <c r="E1060" s="3">
        <v>1052</v>
      </c>
      <c r="F1060" s="3">
        <v>9</v>
      </c>
      <c r="G1060" s="3">
        <v>6</v>
      </c>
      <c r="H1060" s="3" t="s">
        <v>143</v>
      </c>
      <c r="I1060" s="3" t="s">
        <v>136</v>
      </c>
      <c r="J1060" s="3" t="s">
        <v>153</v>
      </c>
      <c r="K1060" s="15"/>
      <c r="L1060" s="3" t="s">
        <v>2484</v>
      </c>
      <c r="M1060" s="3"/>
      <c r="N1060" s="3" t="s">
        <v>16</v>
      </c>
      <c r="O1060" s="3" t="s">
        <v>2485</v>
      </c>
      <c r="P1060" s="3" t="s">
        <v>13</v>
      </c>
      <c r="Q1060" s="3"/>
      <c r="R1060" s="3"/>
      <c r="S1060" s="3"/>
      <c r="T1060" s="3" t="s">
        <v>49</v>
      </c>
      <c r="U1060" s="3" t="s">
        <v>2486</v>
      </c>
      <c r="V1060" s="3" t="s">
        <v>52</v>
      </c>
      <c r="W1060" s="3" t="s">
        <v>1592</v>
      </c>
      <c r="X1060" s="3" t="s">
        <v>158</v>
      </c>
      <c r="Y1060" s="3"/>
      <c r="Z1060" s="280"/>
    </row>
    <row r="1061" spans="3:26" x14ac:dyDescent="0.15">
      <c r="C1061" s="286"/>
      <c r="D1061" s="283">
        <v>1058</v>
      </c>
      <c r="E1061" s="3">
        <v>1063</v>
      </c>
      <c r="F1061" s="3">
        <v>9</v>
      </c>
      <c r="G1061" s="3">
        <v>6</v>
      </c>
      <c r="H1061" s="3" t="s">
        <v>143</v>
      </c>
      <c r="I1061" s="3" t="s">
        <v>140</v>
      </c>
      <c r="J1061" s="3" t="s">
        <v>260</v>
      </c>
      <c r="K1061" s="15" t="s">
        <v>469</v>
      </c>
      <c r="L1061" s="3" t="s">
        <v>2406</v>
      </c>
      <c r="M1061" s="3"/>
      <c r="N1061" s="3" t="s">
        <v>16</v>
      </c>
      <c r="O1061" s="3" t="s">
        <v>2499</v>
      </c>
      <c r="P1061" s="3" t="s">
        <v>143</v>
      </c>
      <c r="Q1061" s="3"/>
      <c r="R1061" s="3"/>
      <c r="S1061" s="3"/>
      <c r="T1061" s="3" t="s">
        <v>47</v>
      </c>
      <c r="U1061" s="3"/>
      <c r="V1061" s="3" t="s">
        <v>52</v>
      </c>
      <c r="W1061" s="3"/>
      <c r="X1061" s="3" t="s">
        <v>53</v>
      </c>
      <c r="Y1061" s="3"/>
      <c r="Z1061" s="280"/>
    </row>
    <row r="1062" spans="3:26" x14ac:dyDescent="0.15">
      <c r="C1062" s="286"/>
      <c r="D1062" s="283">
        <v>1059</v>
      </c>
      <c r="E1062" s="3">
        <v>1064</v>
      </c>
      <c r="F1062" s="3">
        <v>9</v>
      </c>
      <c r="G1062" s="3">
        <v>6</v>
      </c>
      <c r="H1062" s="3" t="s">
        <v>143</v>
      </c>
      <c r="I1062" s="3" t="s">
        <v>140</v>
      </c>
      <c r="J1062" s="3" t="s">
        <v>260</v>
      </c>
      <c r="K1062" s="15" t="s">
        <v>469</v>
      </c>
      <c r="L1062" s="3" t="s">
        <v>2500</v>
      </c>
      <c r="M1062" s="3"/>
      <c r="N1062" s="3" t="s">
        <v>28</v>
      </c>
      <c r="O1062" s="3" t="s">
        <v>1671</v>
      </c>
      <c r="P1062" s="3" t="s">
        <v>143</v>
      </c>
      <c r="Q1062" s="3"/>
      <c r="R1062" s="3"/>
      <c r="S1062" s="3"/>
      <c r="T1062" s="3" t="s">
        <v>49</v>
      </c>
      <c r="U1062" s="3" t="s">
        <v>1671</v>
      </c>
      <c r="V1062" s="3" t="s">
        <v>52</v>
      </c>
      <c r="W1062" s="3" t="s">
        <v>2409</v>
      </c>
      <c r="X1062" s="3" t="s">
        <v>53</v>
      </c>
      <c r="Y1062" s="3"/>
      <c r="Z1062" s="280"/>
    </row>
    <row r="1063" spans="3:26" x14ac:dyDescent="0.15">
      <c r="C1063" s="286"/>
      <c r="D1063" s="283">
        <v>1060</v>
      </c>
      <c r="E1063" s="3">
        <v>1071</v>
      </c>
      <c r="F1063" s="3">
        <v>9</v>
      </c>
      <c r="G1063" s="3">
        <v>6</v>
      </c>
      <c r="H1063" s="3" t="s">
        <v>143</v>
      </c>
      <c r="I1063" s="3" t="s">
        <v>136</v>
      </c>
      <c r="J1063" s="3" t="s">
        <v>153</v>
      </c>
      <c r="K1063" s="15"/>
      <c r="L1063" s="3" t="s">
        <v>2511</v>
      </c>
      <c r="M1063" s="3"/>
      <c r="N1063" s="3" t="s">
        <v>28</v>
      </c>
      <c r="O1063" s="3" t="s">
        <v>1671</v>
      </c>
      <c r="P1063" s="3"/>
      <c r="Q1063" s="3" t="s">
        <v>40</v>
      </c>
      <c r="R1063" s="3" t="s">
        <v>301</v>
      </c>
      <c r="S1063" s="3"/>
      <c r="T1063" s="3" t="s">
        <v>49</v>
      </c>
      <c r="U1063" s="3" t="s">
        <v>2512</v>
      </c>
      <c r="V1063" s="3" t="s">
        <v>52</v>
      </c>
      <c r="W1063" s="3" t="s">
        <v>1592</v>
      </c>
      <c r="X1063" s="3" t="s">
        <v>158</v>
      </c>
      <c r="Y1063" s="3"/>
      <c r="Z1063" s="280"/>
    </row>
    <row r="1064" spans="3:26" x14ac:dyDescent="0.15">
      <c r="C1064" s="286"/>
      <c r="D1064" s="283">
        <v>1061</v>
      </c>
      <c r="E1064" s="3">
        <v>1200</v>
      </c>
      <c r="F1064" s="3">
        <v>9</v>
      </c>
      <c r="G1064" s="3">
        <v>6</v>
      </c>
      <c r="H1064" s="3" t="s">
        <v>143</v>
      </c>
      <c r="I1064" s="3" t="s">
        <v>136</v>
      </c>
      <c r="J1064" s="3" t="s">
        <v>153</v>
      </c>
      <c r="K1064" s="15"/>
      <c r="L1064" s="3" t="s">
        <v>2731</v>
      </c>
      <c r="M1064" s="3"/>
      <c r="N1064" s="3" t="s">
        <v>16</v>
      </c>
      <c r="O1064" s="3" t="s">
        <v>2732</v>
      </c>
      <c r="P1064" s="3" t="s">
        <v>13</v>
      </c>
      <c r="Q1064" s="3"/>
      <c r="R1064" s="3"/>
      <c r="S1064" s="3"/>
      <c r="T1064" s="3" t="s">
        <v>251</v>
      </c>
      <c r="U1064" s="3" t="s">
        <v>2733</v>
      </c>
      <c r="V1064" s="3" t="s">
        <v>52</v>
      </c>
      <c r="W1064" s="3" t="s">
        <v>1592</v>
      </c>
      <c r="X1064" s="3" t="s">
        <v>158</v>
      </c>
      <c r="Y1064" s="3"/>
      <c r="Z1064" s="280"/>
    </row>
    <row r="1065" spans="3:26" x14ac:dyDescent="0.15">
      <c r="C1065" s="286"/>
      <c r="D1065" s="283">
        <v>1062</v>
      </c>
      <c r="E1065" s="3">
        <v>1076</v>
      </c>
      <c r="F1065" s="3">
        <v>9</v>
      </c>
      <c r="G1065" s="3">
        <v>7</v>
      </c>
      <c r="H1065" s="3" t="s">
        <v>1659</v>
      </c>
      <c r="I1065" s="3" t="s">
        <v>141</v>
      </c>
      <c r="J1065" s="3" t="s">
        <v>565</v>
      </c>
      <c r="K1065" s="15" t="s">
        <v>520</v>
      </c>
      <c r="L1065" s="3" t="s">
        <v>2518</v>
      </c>
      <c r="M1065" s="3"/>
      <c r="N1065" s="3" t="s">
        <v>16</v>
      </c>
      <c r="O1065" s="3" t="s">
        <v>332</v>
      </c>
      <c r="P1065" s="3" t="s">
        <v>13</v>
      </c>
      <c r="Q1065" s="3"/>
      <c r="R1065" s="3"/>
      <c r="S1065" s="3" t="s">
        <v>43</v>
      </c>
      <c r="T1065" s="3"/>
      <c r="U1065" s="3" t="s">
        <v>308</v>
      </c>
      <c r="V1065" s="3" t="s">
        <v>50</v>
      </c>
      <c r="W1065" s="3"/>
      <c r="X1065" s="3" t="s">
        <v>53</v>
      </c>
      <c r="Y1065" s="3"/>
      <c r="Z1065" s="280"/>
    </row>
    <row r="1066" spans="3:26" x14ac:dyDescent="0.15">
      <c r="C1066" s="286"/>
      <c r="D1066" s="283">
        <v>1063</v>
      </c>
      <c r="E1066" s="3">
        <v>1034</v>
      </c>
      <c r="F1066" s="3">
        <v>9</v>
      </c>
      <c r="G1066" s="3">
        <v>7</v>
      </c>
      <c r="H1066" s="3" t="s">
        <v>1665</v>
      </c>
      <c r="I1066" s="3" t="s">
        <v>138</v>
      </c>
      <c r="J1066" s="3" t="s">
        <v>274</v>
      </c>
      <c r="K1066" s="15" t="s">
        <v>380</v>
      </c>
      <c r="L1066" s="3" t="s">
        <v>2452</v>
      </c>
      <c r="M1066" s="3"/>
      <c r="N1066" s="3" t="s">
        <v>144</v>
      </c>
      <c r="O1066" s="3"/>
      <c r="P1066" s="3" t="s">
        <v>12</v>
      </c>
      <c r="Q1066" s="3"/>
      <c r="R1066" s="3"/>
      <c r="S1066" s="3" t="s">
        <v>43</v>
      </c>
      <c r="T1066" s="3"/>
      <c r="U1066" s="3" t="s">
        <v>308</v>
      </c>
      <c r="V1066" s="3" t="s">
        <v>16</v>
      </c>
      <c r="W1066" s="3" t="s">
        <v>1699</v>
      </c>
      <c r="X1066" s="3" t="s">
        <v>53</v>
      </c>
      <c r="Y1066" s="3"/>
      <c r="Z1066" s="280"/>
    </row>
    <row r="1067" spans="3:26" x14ac:dyDescent="0.15">
      <c r="C1067" s="286"/>
      <c r="D1067" s="283">
        <v>1064</v>
      </c>
      <c r="E1067" s="3">
        <v>1041</v>
      </c>
      <c r="F1067" s="3">
        <v>9</v>
      </c>
      <c r="G1067" s="3">
        <v>7</v>
      </c>
      <c r="H1067" s="3" t="s">
        <v>1646</v>
      </c>
      <c r="I1067" s="3" t="s">
        <v>138</v>
      </c>
      <c r="J1067" s="3" t="s">
        <v>265</v>
      </c>
      <c r="K1067" s="15"/>
      <c r="L1067" s="3" t="s">
        <v>2205</v>
      </c>
      <c r="M1067" s="3"/>
      <c r="N1067" s="3" t="s">
        <v>16</v>
      </c>
      <c r="O1067" s="3" t="s">
        <v>2206</v>
      </c>
      <c r="P1067" s="3"/>
      <c r="Q1067" s="3" t="s">
        <v>300</v>
      </c>
      <c r="R1067" s="3" t="s">
        <v>301</v>
      </c>
      <c r="S1067" s="3"/>
      <c r="T1067" s="3" t="s">
        <v>49</v>
      </c>
      <c r="U1067" s="3" t="s">
        <v>2207</v>
      </c>
      <c r="V1067" s="3" t="s">
        <v>52</v>
      </c>
      <c r="W1067" s="3"/>
      <c r="X1067" s="3" t="s">
        <v>158</v>
      </c>
      <c r="Y1067" s="3"/>
      <c r="Z1067" s="280"/>
    </row>
    <row r="1068" spans="3:26" x14ac:dyDescent="0.15">
      <c r="C1068" s="286"/>
      <c r="D1068" s="283">
        <v>1065</v>
      </c>
      <c r="E1068" s="3">
        <v>1055</v>
      </c>
      <c r="F1068" s="3">
        <v>9</v>
      </c>
      <c r="G1068" s="3">
        <v>7</v>
      </c>
      <c r="H1068" s="3" t="s">
        <v>1646</v>
      </c>
      <c r="I1068" s="3" t="s">
        <v>140</v>
      </c>
      <c r="J1068" s="3" t="s">
        <v>260</v>
      </c>
      <c r="K1068" s="15" t="s">
        <v>378</v>
      </c>
      <c r="L1068" s="3" t="s">
        <v>893</v>
      </c>
      <c r="M1068" s="3"/>
      <c r="N1068" s="3" t="s">
        <v>28</v>
      </c>
      <c r="O1068" s="3" t="s">
        <v>2387</v>
      </c>
      <c r="P1068" s="3" t="s">
        <v>143</v>
      </c>
      <c r="Q1068" s="3"/>
      <c r="R1068" s="3"/>
      <c r="S1068" s="3"/>
      <c r="T1068" s="3" t="s">
        <v>49</v>
      </c>
      <c r="U1068" s="3" t="s">
        <v>2387</v>
      </c>
      <c r="V1068" s="3" t="s">
        <v>52</v>
      </c>
      <c r="W1068" s="3" t="s">
        <v>2489</v>
      </c>
      <c r="X1068" s="3" t="s">
        <v>53</v>
      </c>
      <c r="Y1068" s="3"/>
      <c r="Z1068" s="280"/>
    </row>
    <row r="1069" spans="3:26" x14ac:dyDescent="0.15">
      <c r="C1069" s="286"/>
      <c r="D1069" s="283">
        <v>1066</v>
      </c>
      <c r="E1069" s="3">
        <v>1056</v>
      </c>
      <c r="F1069" s="3">
        <v>9</v>
      </c>
      <c r="G1069" s="3">
        <v>7</v>
      </c>
      <c r="H1069" s="3" t="s">
        <v>1637</v>
      </c>
      <c r="I1069" s="3" t="s">
        <v>140</v>
      </c>
      <c r="J1069" s="3" t="s">
        <v>260</v>
      </c>
      <c r="K1069" s="15" t="s">
        <v>469</v>
      </c>
      <c r="L1069" s="3" t="s">
        <v>641</v>
      </c>
      <c r="M1069" s="3"/>
      <c r="N1069" s="3" t="s">
        <v>31</v>
      </c>
      <c r="O1069" s="3"/>
      <c r="P1069" s="3" t="s">
        <v>13</v>
      </c>
      <c r="Q1069" s="3"/>
      <c r="R1069" s="3"/>
      <c r="S1069" s="3" t="s">
        <v>43</v>
      </c>
      <c r="T1069" s="3"/>
      <c r="U1069" s="3" t="s">
        <v>308</v>
      </c>
      <c r="V1069" s="3" t="s">
        <v>456</v>
      </c>
      <c r="W1069" s="3"/>
      <c r="X1069" s="3" t="s">
        <v>53</v>
      </c>
      <c r="Y1069" s="3"/>
      <c r="Z1069" s="280"/>
    </row>
    <row r="1070" spans="3:26" x14ac:dyDescent="0.15">
      <c r="C1070" s="286"/>
      <c r="D1070" s="283">
        <v>1067</v>
      </c>
      <c r="E1070" s="3">
        <v>1058</v>
      </c>
      <c r="F1070" s="3">
        <v>9</v>
      </c>
      <c r="G1070" s="3">
        <v>7</v>
      </c>
      <c r="H1070" s="3" t="s">
        <v>1637</v>
      </c>
      <c r="I1070" s="3" t="s">
        <v>140</v>
      </c>
      <c r="J1070" s="3" t="s">
        <v>260</v>
      </c>
      <c r="K1070" s="15" t="s">
        <v>356</v>
      </c>
      <c r="L1070" s="3" t="s">
        <v>2492</v>
      </c>
      <c r="M1070" s="3"/>
      <c r="N1070" s="3" t="s">
        <v>28</v>
      </c>
      <c r="O1070" s="3" t="s">
        <v>2387</v>
      </c>
      <c r="P1070" s="3" t="s">
        <v>143</v>
      </c>
      <c r="Q1070" s="3"/>
      <c r="R1070" s="3"/>
      <c r="S1070" s="3" t="s">
        <v>44</v>
      </c>
      <c r="T1070" s="3" t="s">
        <v>49</v>
      </c>
      <c r="U1070" s="3" t="s">
        <v>2387</v>
      </c>
      <c r="V1070" s="3" t="s">
        <v>456</v>
      </c>
      <c r="W1070" s="3" t="s">
        <v>2493</v>
      </c>
      <c r="X1070" s="3" t="s">
        <v>53</v>
      </c>
      <c r="Y1070" s="3"/>
      <c r="Z1070" s="280"/>
    </row>
    <row r="1071" spans="3:26" x14ac:dyDescent="0.15">
      <c r="C1071" s="286"/>
      <c r="D1071" s="283">
        <v>1068</v>
      </c>
      <c r="E1071" s="3">
        <v>1042</v>
      </c>
      <c r="F1071" s="3">
        <v>9</v>
      </c>
      <c r="G1071" s="3">
        <v>7</v>
      </c>
      <c r="H1071" s="3" t="s">
        <v>1667</v>
      </c>
      <c r="I1071" s="3" t="s">
        <v>138</v>
      </c>
      <c r="J1071" s="3" t="s">
        <v>265</v>
      </c>
      <c r="K1071" s="15"/>
      <c r="L1071" s="3" t="s">
        <v>2467</v>
      </c>
      <c r="M1071" s="3"/>
      <c r="N1071" s="3" t="s">
        <v>31</v>
      </c>
      <c r="O1071" s="3" t="s">
        <v>270</v>
      </c>
      <c r="P1071" s="3" t="s">
        <v>12</v>
      </c>
      <c r="Q1071" s="3"/>
      <c r="R1071" s="3"/>
      <c r="S1071" s="3" t="s">
        <v>43</v>
      </c>
      <c r="T1071" s="3"/>
      <c r="U1071" s="3" t="s">
        <v>514</v>
      </c>
      <c r="V1071" s="3" t="s">
        <v>50</v>
      </c>
      <c r="W1071" s="3"/>
      <c r="X1071" s="3" t="s">
        <v>53</v>
      </c>
      <c r="Y1071" s="3"/>
      <c r="Z1071" s="280"/>
    </row>
    <row r="1072" spans="3:26" x14ac:dyDescent="0.15">
      <c r="C1072" s="286"/>
      <c r="D1072" s="283">
        <v>1069</v>
      </c>
      <c r="E1072" s="3">
        <v>1051</v>
      </c>
      <c r="F1072" s="3">
        <v>9</v>
      </c>
      <c r="G1072" s="3">
        <v>7</v>
      </c>
      <c r="H1072" s="3" t="s">
        <v>1806</v>
      </c>
      <c r="I1072" s="3" t="s">
        <v>137</v>
      </c>
      <c r="J1072" s="3" t="s">
        <v>368</v>
      </c>
      <c r="K1072" s="15"/>
      <c r="L1072" s="3" t="s">
        <v>895</v>
      </c>
      <c r="M1072" s="3"/>
      <c r="N1072" s="3" t="s">
        <v>31</v>
      </c>
      <c r="O1072" s="3"/>
      <c r="P1072" s="3" t="s">
        <v>11</v>
      </c>
      <c r="Q1072" s="3"/>
      <c r="R1072" s="3" t="s">
        <v>596</v>
      </c>
      <c r="S1072" s="3" t="s">
        <v>43</v>
      </c>
      <c r="T1072" s="3"/>
      <c r="U1072" s="3"/>
      <c r="V1072" s="3" t="s">
        <v>310</v>
      </c>
      <c r="W1072" s="3" t="s">
        <v>1312</v>
      </c>
      <c r="X1072" s="3" t="s">
        <v>53</v>
      </c>
      <c r="Y1072" s="3"/>
      <c r="Z1072" s="280"/>
    </row>
    <row r="1073" spans="3:26" x14ac:dyDescent="0.15">
      <c r="C1073" s="286"/>
      <c r="D1073" s="283">
        <v>1070</v>
      </c>
      <c r="E1073" s="3">
        <v>1049</v>
      </c>
      <c r="F1073" s="3">
        <v>9</v>
      </c>
      <c r="G1073" s="3">
        <v>7</v>
      </c>
      <c r="H1073" s="3" t="s">
        <v>2481</v>
      </c>
      <c r="I1073" s="3" t="s">
        <v>137</v>
      </c>
      <c r="J1073" s="3" t="s">
        <v>463</v>
      </c>
      <c r="K1073" s="15"/>
      <c r="L1073" s="3" t="s">
        <v>2482</v>
      </c>
      <c r="M1073" s="3"/>
      <c r="N1073" s="3" t="s">
        <v>144</v>
      </c>
      <c r="O1073" s="3"/>
      <c r="P1073" s="3" t="s">
        <v>143</v>
      </c>
      <c r="Q1073" s="3"/>
      <c r="R1073" s="3" t="s">
        <v>596</v>
      </c>
      <c r="S1073" s="3" t="s">
        <v>43</v>
      </c>
      <c r="T1073" s="3"/>
      <c r="U1073" s="3"/>
      <c r="V1073" s="3" t="s">
        <v>310</v>
      </c>
      <c r="W1073" s="3"/>
      <c r="X1073" s="3" t="s">
        <v>53</v>
      </c>
      <c r="Y1073" s="3"/>
      <c r="Z1073" s="280"/>
    </row>
    <row r="1074" spans="3:26" x14ac:dyDescent="0.15">
      <c r="C1074" s="286"/>
      <c r="D1074" s="283">
        <v>1071</v>
      </c>
      <c r="E1074" s="3">
        <v>1059</v>
      </c>
      <c r="F1074" s="3">
        <v>9</v>
      </c>
      <c r="G1074" s="3">
        <v>7</v>
      </c>
      <c r="H1074" s="3" t="s">
        <v>1724</v>
      </c>
      <c r="I1074" s="3" t="s">
        <v>140</v>
      </c>
      <c r="J1074" s="3" t="s">
        <v>260</v>
      </c>
      <c r="K1074" s="15" t="s">
        <v>378</v>
      </c>
      <c r="L1074" s="3" t="s">
        <v>2250</v>
      </c>
      <c r="M1074" s="3"/>
      <c r="N1074" s="3" t="s">
        <v>144</v>
      </c>
      <c r="O1074" s="3"/>
      <c r="P1074" s="3" t="s">
        <v>143</v>
      </c>
      <c r="Q1074" s="3"/>
      <c r="R1074" s="3"/>
      <c r="S1074" s="3" t="s">
        <v>43</v>
      </c>
      <c r="T1074" s="3"/>
      <c r="U1074" s="3" t="s">
        <v>2494</v>
      </c>
      <c r="V1074" s="3" t="s">
        <v>50</v>
      </c>
      <c r="W1074" s="3"/>
      <c r="X1074" s="3" t="s">
        <v>157</v>
      </c>
      <c r="Y1074" s="3"/>
      <c r="Z1074" s="280"/>
    </row>
    <row r="1075" spans="3:26" x14ac:dyDescent="0.15">
      <c r="C1075" s="286"/>
      <c r="D1075" s="283">
        <v>1072</v>
      </c>
      <c r="E1075" s="3">
        <v>1060</v>
      </c>
      <c r="F1075" s="3">
        <v>9</v>
      </c>
      <c r="G1075" s="3">
        <v>7</v>
      </c>
      <c r="H1075" s="3" t="s">
        <v>1694</v>
      </c>
      <c r="I1075" s="3" t="s">
        <v>140</v>
      </c>
      <c r="J1075" s="3" t="s">
        <v>260</v>
      </c>
      <c r="K1075" s="15" t="s">
        <v>356</v>
      </c>
      <c r="L1075" s="3" t="s">
        <v>2495</v>
      </c>
      <c r="M1075" s="3"/>
      <c r="N1075" s="3" t="s">
        <v>29</v>
      </c>
      <c r="O1075" s="3"/>
      <c r="P1075" s="3" t="s">
        <v>143</v>
      </c>
      <c r="Q1075" s="3"/>
      <c r="R1075" s="3"/>
      <c r="S1075" s="3"/>
      <c r="T1075" s="3" t="s">
        <v>49</v>
      </c>
      <c r="U1075" s="3" t="s">
        <v>1557</v>
      </c>
      <c r="V1075" s="3" t="s">
        <v>50</v>
      </c>
      <c r="W1075" s="3"/>
      <c r="X1075" s="3" t="s">
        <v>157</v>
      </c>
      <c r="Y1075" s="3"/>
      <c r="Z1075" s="280"/>
    </row>
    <row r="1076" spans="3:26" x14ac:dyDescent="0.15">
      <c r="C1076" s="286"/>
      <c r="D1076" s="283">
        <v>1073</v>
      </c>
      <c r="E1076" s="3">
        <v>1047</v>
      </c>
      <c r="F1076" s="3">
        <v>9</v>
      </c>
      <c r="G1076" s="3">
        <v>7</v>
      </c>
      <c r="H1076" s="3" t="s">
        <v>255</v>
      </c>
      <c r="I1076" s="3" t="s">
        <v>138</v>
      </c>
      <c r="J1076" s="3" t="s">
        <v>274</v>
      </c>
      <c r="K1076" s="15" t="s">
        <v>376</v>
      </c>
      <c r="L1076" s="3" t="s">
        <v>2476</v>
      </c>
      <c r="M1076" s="3"/>
      <c r="N1076" s="3" t="s">
        <v>16</v>
      </c>
      <c r="O1076" s="3" t="s">
        <v>2477</v>
      </c>
      <c r="P1076" s="3" t="s">
        <v>143</v>
      </c>
      <c r="Q1076" s="3"/>
      <c r="R1076" s="3"/>
      <c r="S1076" s="3"/>
      <c r="T1076" s="3" t="s">
        <v>49</v>
      </c>
      <c r="U1076" s="3" t="s">
        <v>2478</v>
      </c>
      <c r="V1076" s="3" t="s">
        <v>50</v>
      </c>
      <c r="W1076" s="3" t="s">
        <v>1157</v>
      </c>
      <c r="X1076" s="3" t="s">
        <v>53</v>
      </c>
      <c r="Y1076" s="3"/>
      <c r="Z1076" s="280"/>
    </row>
    <row r="1077" spans="3:26" x14ac:dyDescent="0.15">
      <c r="C1077" s="286"/>
      <c r="D1077" s="283">
        <v>1074</v>
      </c>
      <c r="E1077" s="3">
        <v>1075</v>
      </c>
      <c r="F1077" s="3">
        <v>9</v>
      </c>
      <c r="G1077" s="3">
        <v>7</v>
      </c>
      <c r="H1077" s="3" t="s">
        <v>143</v>
      </c>
      <c r="I1077" s="3" t="s">
        <v>137</v>
      </c>
      <c r="J1077" s="3" t="s">
        <v>368</v>
      </c>
      <c r="K1077" s="15"/>
      <c r="L1077" s="3" t="s">
        <v>2517</v>
      </c>
      <c r="M1077" s="3"/>
      <c r="N1077" s="3" t="s">
        <v>24</v>
      </c>
      <c r="O1077" s="3" t="s">
        <v>2462</v>
      </c>
      <c r="P1077" s="3" t="s">
        <v>143</v>
      </c>
      <c r="Q1077" s="3"/>
      <c r="R1077" s="3"/>
      <c r="S1077" s="3"/>
      <c r="T1077" s="3" t="s">
        <v>49</v>
      </c>
      <c r="U1077" s="3" t="s">
        <v>2456</v>
      </c>
      <c r="V1077" s="3" t="s">
        <v>310</v>
      </c>
      <c r="W1077" s="3" t="s">
        <v>1312</v>
      </c>
      <c r="X1077" s="3" t="s">
        <v>157</v>
      </c>
      <c r="Y1077" s="3"/>
      <c r="Z1077" s="280"/>
    </row>
    <row r="1078" spans="3:26" x14ac:dyDescent="0.15">
      <c r="C1078" s="286"/>
      <c r="D1078" s="283">
        <v>1075</v>
      </c>
      <c r="E1078" s="3">
        <v>1048</v>
      </c>
      <c r="F1078" s="3">
        <v>9</v>
      </c>
      <c r="G1078" s="3">
        <v>8</v>
      </c>
      <c r="H1078" s="3" t="s">
        <v>1649</v>
      </c>
      <c r="I1078" s="3" t="s">
        <v>138</v>
      </c>
      <c r="J1078" s="3" t="s">
        <v>274</v>
      </c>
      <c r="K1078" s="15" t="s">
        <v>380</v>
      </c>
      <c r="L1078" s="3" t="s">
        <v>2479</v>
      </c>
      <c r="M1078" s="3"/>
      <c r="N1078" s="3" t="s">
        <v>31</v>
      </c>
      <c r="O1078" s="3"/>
      <c r="P1078" s="3" t="s">
        <v>13</v>
      </c>
      <c r="Q1078" s="3"/>
      <c r="R1078" s="3"/>
      <c r="S1078" s="3" t="s">
        <v>43</v>
      </c>
      <c r="T1078" s="3"/>
      <c r="U1078" s="3"/>
      <c r="V1078" s="3" t="s">
        <v>310</v>
      </c>
      <c r="W1078" s="3" t="s">
        <v>2480</v>
      </c>
      <c r="X1078" s="3" t="s">
        <v>53</v>
      </c>
      <c r="Y1078" s="3"/>
      <c r="Z1078" s="280"/>
    </row>
    <row r="1079" spans="3:26" x14ac:dyDescent="0.15">
      <c r="C1079" s="286"/>
      <c r="D1079" s="283">
        <v>1076</v>
      </c>
      <c r="E1079" s="3">
        <v>1061</v>
      </c>
      <c r="F1079" s="3">
        <v>9</v>
      </c>
      <c r="G1079" s="3">
        <v>8</v>
      </c>
      <c r="H1079" s="3" t="s">
        <v>1646</v>
      </c>
      <c r="I1079" s="3" t="s">
        <v>140</v>
      </c>
      <c r="J1079" s="3" t="s">
        <v>260</v>
      </c>
      <c r="K1079" s="15" t="s">
        <v>378</v>
      </c>
      <c r="L1079" s="3" t="s">
        <v>2496</v>
      </c>
      <c r="M1079" s="3"/>
      <c r="N1079" s="3" t="s">
        <v>28</v>
      </c>
      <c r="O1079" s="3" t="s">
        <v>2387</v>
      </c>
      <c r="P1079" s="3" t="s">
        <v>143</v>
      </c>
      <c r="Q1079" s="3"/>
      <c r="R1079" s="3"/>
      <c r="S1079" s="3"/>
      <c r="T1079" s="3" t="s">
        <v>49</v>
      </c>
      <c r="U1079" s="3" t="s">
        <v>2387</v>
      </c>
      <c r="V1079" s="3" t="s">
        <v>310</v>
      </c>
      <c r="W1079" s="3"/>
      <c r="X1079" s="3" t="s">
        <v>53</v>
      </c>
      <c r="Y1079" s="3"/>
      <c r="Z1079" s="280"/>
    </row>
    <row r="1080" spans="3:26" x14ac:dyDescent="0.15">
      <c r="C1080" s="286"/>
      <c r="D1080" s="283">
        <v>1077</v>
      </c>
      <c r="E1080" s="3">
        <v>1046</v>
      </c>
      <c r="F1080" s="3">
        <v>9</v>
      </c>
      <c r="G1080" s="3">
        <v>8</v>
      </c>
      <c r="H1080" s="3" t="s">
        <v>1695</v>
      </c>
      <c r="I1080" s="3" t="s">
        <v>138</v>
      </c>
      <c r="J1080" s="3" t="s">
        <v>274</v>
      </c>
      <c r="K1080" s="15" t="s">
        <v>843</v>
      </c>
      <c r="L1080" s="3" t="s">
        <v>2475</v>
      </c>
      <c r="M1080" s="3"/>
      <c r="N1080" s="3" t="s">
        <v>27</v>
      </c>
      <c r="O1080" s="3"/>
      <c r="P1080" s="3" t="s">
        <v>13</v>
      </c>
      <c r="Q1080" s="3"/>
      <c r="R1080" s="3"/>
      <c r="S1080" s="3" t="s">
        <v>43</v>
      </c>
      <c r="T1080" s="3"/>
      <c r="U1080" s="3"/>
      <c r="V1080" s="3" t="s">
        <v>16</v>
      </c>
      <c r="W1080" s="3" t="s">
        <v>1312</v>
      </c>
      <c r="X1080" s="3" t="s">
        <v>53</v>
      </c>
      <c r="Y1080" s="3"/>
      <c r="Z1080" s="280"/>
    </row>
    <row r="1081" spans="3:26" x14ac:dyDescent="0.15">
      <c r="C1081" s="286"/>
      <c r="D1081" s="283">
        <v>1078</v>
      </c>
      <c r="E1081" s="3">
        <v>1074</v>
      </c>
      <c r="F1081" s="3">
        <v>9</v>
      </c>
      <c r="G1081" s="3">
        <v>8</v>
      </c>
      <c r="H1081" s="3" t="s">
        <v>1695</v>
      </c>
      <c r="I1081" s="3" t="s">
        <v>137</v>
      </c>
      <c r="J1081" s="3" t="s">
        <v>368</v>
      </c>
      <c r="K1081" s="15"/>
      <c r="L1081" s="3" t="s">
        <v>586</v>
      </c>
      <c r="M1081" s="3"/>
      <c r="N1081" s="3" t="s">
        <v>31</v>
      </c>
      <c r="O1081" s="3"/>
      <c r="P1081" s="3" t="s">
        <v>13</v>
      </c>
      <c r="Q1081" s="3"/>
      <c r="R1081" s="3"/>
      <c r="S1081" s="3" t="s">
        <v>43</v>
      </c>
      <c r="T1081" s="3"/>
      <c r="U1081" s="3"/>
      <c r="V1081" s="3" t="s">
        <v>310</v>
      </c>
      <c r="W1081" s="3" t="s">
        <v>1329</v>
      </c>
      <c r="X1081" s="3" t="s">
        <v>53</v>
      </c>
      <c r="Y1081" s="3"/>
      <c r="Z1081" s="280"/>
    </row>
    <row r="1082" spans="3:26" x14ac:dyDescent="0.15">
      <c r="C1082" s="286"/>
      <c r="D1082" s="283">
        <v>1079</v>
      </c>
      <c r="E1082" s="3">
        <v>1045</v>
      </c>
      <c r="F1082" s="3">
        <v>9</v>
      </c>
      <c r="G1082" s="3">
        <v>8</v>
      </c>
      <c r="H1082" s="3" t="s">
        <v>1746</v>
      </c>
      <c r="I1082" s="3" t="s">
        <v>136</v>
      </c>
      <c r="J1082" s="3" t="s">
        <v>248</v>
      </c>
      <c r="K1082" s="15"/>
      <c r="L1082" s="3" t="s">
        <v>2472</v>
      </c>
      <c r="M1082" s="3"/>
      <c r="N1082" s="3" t="s">
        <v>31</v>
      </c>
      <c r="O1082" s="3" t="s">
        <v>514</v>
      </c>
      <c r="P1082" s="3" t="s">
        <v>12</v>
      </c>
      <c r="Q1082" s="3"/>
      <c r="R1082" s="3"/>
      <c r="S1082" s="3" t="s">
        <v>43</v>
      </c>
      <c r="T1082" s="3"/>
      <c r="U1082" s="3" t="s">
        <v>2473</v>
      </c>
      <c r="V1082" s="3" t="s">
        <v>50</v>
      </c>
      <c r="W1082" s="3" t="s">
        <v>2474</v>
      </c>
      <c r="X1082" s="3" t="s">
        <v>53</v>
      </c>
      <c r="Y1082" s="3"/>
      <c r="Z1082" s="280"/>
    </row>
    <row r="1083" spans="3:26" x14ac:dyDescent="0.15">
      <c r="C1083" s="286"/>
      <c r="D1083" s="283">
        <v>1080</v>
      </c>
      <c r="E1083" s="3">
        <v>1053</v>
      </c>
      <c r="F1083" s="3">
        <v>9</v>
      </c>
      <c r="G1083" s="3">
        <v>8</v>
      </c>
      <c r="H1083" s="3" t="s">
        <v>1690</v>
      </c>
      <c r="I1083" s="3" t="s">
        <v>139</v>
      </c>
      <c r="J1083" s="3" t="s">
        <v>277</v>
      </c>
      <c r="K1083" s="15"/>
      <c r="L1083" s="3" t="s">
        <v>2487</v>
      </c>
      <c r="M1083" s="3"/>
      <c r="N1083" s="3" t="s">
        <v>144</v>
      </c>
      <c r="O1083" s="3"/>
      <c r="P1083" s="3" t="s">
        <v>143</v>
      </c>
      <c r="Q1083" s="3"/>
      <c r="R1083" s="3"/>
      <c r="S1083" s="3"/>
      <c r="T1083" s="3" t="s">
        <v>47</v>
      </c>
      <c r="U1083" s="3" t="s">
        <v>2488</v>
      </c>
      <c r="V1083" s="3" t="s">
        <v>16</v>
      </c>
      <c r="W1083" s="3" t="s">
        <v>1312</v>
      </c>
      <c r="X1083" s="3" t="s">
        <v>53</v>
      </c>
      <c r="Y1083" s="3"/>
      <c r="Z1083" s="280"/>
    </row>
    <row r="1084" spans="3:26" x14ac:dyDescent="0.15">
      <c r="C1084" s="286"/>
      <c r="D1084" s="283">
        <v>1081</v>
      </c>
      <c r="E1084" s="3">
        <v>1054</v>
      </c>
      <c r="F1084" s="3">
        <v>9</v>
      </c>
      <c r="G1084" s="3">
        <v>8</v>
      </c>
      <c r="H1084" s="3" t="s">
        <v>1690</v>
      </c>
      <c r="I1084" s="3" t="s">
        <v>140</v>
      </c>
      <c r="J1084" s="3" t="s">
        <v>260</v>
      </c>
      <c r="K1084" s="15" t="s">
        <v>469</v>
      </c>
      <c r="L1084" s="3" t="s">
        <v>933</v>
      </c>
      <c r="M1084" s="3"/>
      <c r="N1084" s="3" t="s">
        <v>31</v>
      </c>
      <c r="O1084" s="3"/>
      <c r="P1084" s="3" t="s">
        <v>13</v>
      </c>
      <c r="Q1084" s="3"/>
      <c r="R1084" s="3"/>
      <c r="S1084" s="3" t="s">
        <v>43</v>
      </c>
      <c r="T1084" s="3"/>
      <c r="U1084" s="3" t="s">
        <v>308</v>
      </c>
      <c r="V1084" s="3" t="s">
        <v>16</v>
      </c>
      <c r="W1084" s="3" t="s">
        <v>625</v>
      </c>
      <c r="X1084" s="3" t="s">
        <v>53</v>
      </c>
      <c r="Y1084" s="3"/>
      <c r="Z1084" s="280"/>
    </row>
    <row r="1085" spans="3:26" x14ac:dyDescent="0.15">
      <c r="C1085" s="286"/>
      <c r="D1085" s="283">
        <v>1082</v>
      </c>
      <c r="E1085" s="3">
        <v>1072</v>
      </c>
      <c r="F1085" s="3">
        <v>9</v>
      </c>
      <c r="G1085" s="3">
        <v>8</v>
      </c>
      <c r="H1085" s="3" t="s">
        <v>143</v>
      </c>
      <c r="I1085" s="3" t="s">
        <v>136</v>
      </c>
      <c r="J1085" s="3" t="s">
        <v>1121</v>
      </c>
      <c r="K1085" s="15"/>
      <c r="L1085" s="3" t="s">
        <v>2513</v>
      </c>
      <c r="M1085" s="3"/>
      <c r="N1085" s="3" t="s">
        <v>29</v>
      </c>
      <c r="O1085" s="3"/>
      <c r="P1085" s="3" t="s">
        <v>13</v>
      </c>
      <c r="Q1085" s="3"/>
      <c r="R1085" s="3"/>
      <c r="S1085" s="3" t="s">
        <v>43</v>
      </c>
      <c r="T1085" s="3"/>
      <c r="U1085" s="3" t="s">
        <v>2514</v>
      </c>
      <c r="V1085" s="3" t="s">
        <v>50</v>
      </c>
      <c r="W1085" s="3"/>
      <c r="X1085" s="3" t="s">
        <v>158</v>
      </c>
      <c r="Y1085" s="3"/>
      <c r="Z1085" s="280"/>
    </row>
    <row r="1086" spans="3:26" x14ac:dyDescent="0.15">
      <c r="C1086" s="286"/>
      <c r="D1086" s="283">
        <v>1083</v>
      </c>
      <c r="E1086" s="3">
        <v>1146</v>
      </c>
      <c r="F1086" s="3">
        <v>9</v>
      </c>
      <c r="G1086" s="3">
        <v>9</v>
      </c>
      <c r="H1086" s="3" t="s">
        <v>1659</v>
      </c>
      <c r="I1086" s="3" t="s">
        <v>137</v>
      </c>
      <c r="J1086" s="3" t="s">
        <v>655</v>
      </c>
      <c r="K1086" s="15"/>
      <c r="L1086" s="3" t="s">
        <v>2640</v>
      </c>
      <c r="M1086" s="3"/>
      <c r="N1086" s="3" t="s">
        <v>16</v>
      </c>
      <c r="O1086" s="3" t="s">
        <v>2641</v>
      </c>
      <c r="P1086" s="3" t="s">
        <v>143</v>
      </c>
      <c r="Q1086" s="3"/>
      <c r="R1086" s="3"/>
      <c r="S1086" s="3" t="s">
        <v>43</v>
      </c>
      <c r="T1086" s="3"/>
      <c r="U1086" s="3"/>
      <c r="V1086" s="3" t="s">
        <v>52</v>
      </c>
      <c r="W1086" s="3" t="s">
        <v>2642</v>
      </c>
      <c r="X1086" s="3" t="s">
        <v>157</v>
      </c>
      <c r="Y1086" s="3" t="s">
        <v>2643</v>
      </c>
      <c r="Z1086" s="280"/>
    </row>
    <row r="1087" spans="3:26" x14ac:dyDescent="0.15">
      <c r="C1087" s="286"/>
      <c r="D1087" s="283">
        <v>1084</v>
      </c>
      <c r="E1087" s="3">
        <v>1102</v>
      </c>
      <c r="F1087" s="3">
        <v>9</v>
      </c>
      <c r="G1087" s="3">
        <v>9</v>
      </c>
      <c r="H1087" s="3" t="s">
        <v>1652</v>
      </c>
      <c r="I1087" s="3" t="s">
        <v>140</v>
      </c>
      <c r="J1087" s="3" t="s">
        <v>260</v>
      </c>
      <c r="K1087" s="15" t="s">
        <v>378</v>
      </c>
      <c r="L1087" s="3" t="s">
        <v>893</v>
      </c>
      <c r="M1087" s="3"/>
      <c r="N1087" s="3" t="s">
        <v>29</v>
      </c>
      <c r="O1087" s="3" t="s">
        <v>2563</v>
      </c>
      <c r="P1087" s="3" t="s">
        <v>143</v>
      </c>
      <c r="Q1087" s="3"/>
      <c r="R1087" s="3"/>
      <c r="S1087" s="3"/>
      <c r="T1087" s="3" t="s">
        <v>16</v>
      </c>
      <c r="U1087" s="3" t="s">
        <v>2564</v>
      </c>
      <c r="V1087" s="3" t="s">
        <v>52</v>
      </c>
      <c r="W1087" s="3" t="s">
        <v>2565</v>
      </c>
      <c r="X1087" s="3" t="s">
        <v>157</v>
      </c>
      <c r="Y1087" s="3"/>
      <c r="Z1087" s="280"/>
    </row>
    <row r="1088" spans="3:26" x14ac:dyDescent="0.15">
      <c r="C1088" s="286"/>
      <c r="D1088" s="283">
        <v>1085</v>
      </c>
      <c r="E1088" s="3">
        <v>1103</v>
      </c>
      <c r="F1088" s="3">
        <v>9</v>
      </c>
      <c r="G1088" s="3">
        <v>9</v>
      </c>
      <c r="H1088" s="3" t="s">
        <v>1666</v>
      </c>
      <c r="I1088" s="3" t="s">
        <v>140</v>
      </c>
      <c r="J1088" s="3" t="s">
        <v>260</v>
      </c>
      <c r="K1088" s="15" t="s">
        <v>378</v>
      </c>
      <c r="L1088" s="3" t="s">
        <v>893</v>
      </c>
      <c r="M1088" s="3"/>
      <c r="N1088" s="3" t="s">
        <v>144</v>
      </c>
      <c r="O1088" s="3" t="s">
        <v>2387</v>
      </c>
      <c r="P1088" s="3" t="s">
        <v>143</v>
      </c>
      <c r="Q1088" s="3"/>
      <c r="R1088" s="3"/>
      <c r="S1088" s="3"/>
      <c r="T1088" s="3" t="s">
        <v>49</v>
      </c>
      <c r="U1088" s="3" t="s">
        <v>2387</v>
      </c>
      <c r="V1088" s="3" t="s">
        <v>310</v>
      </c>
      <c r="W1088" s="3"/>
      <c r="X1088" s="3" t="s">
        <v>53</v>
      </c>
      <c r="Y1088" s="3"/>
      <c r="Z1088" s="280"/>
    </row>
    <row r="1089" spans="3:26" x14ac:dyDescent="0.15">
      <c r="C1089" s="286"/>
      <c r="D1089" s="283">
        <v>1086</v>
      </c>
      <c r="E1089" s="3">
        <v>1104</v>
      </c>
      <c r="F1089" s="3">
        <v>9</v>
      </c>
      <c r="G1089" s="3">
        <v>9</v>
      </c>
      <c r="H1089" s="3" t="s">
        <v>1773</v>
      </c>
      <c r="I1089" s="3" t="s">
        <v>140</v>
      </c>
      <c r="J1089" s="3" t="s">
        <v>260</v>
      </c>
      <c r="K1089" s="15" t="s">
        <v>1456</v>
      </c>
      <c r="L1089" s="3" t="s">
        <v>2566</v>
      </c>
      <c r="M1089" s="3"/>
      <c r="N1089" s="3" t="s">
        <v>31</v>
      </c>
      <c r="O1089" s="3"/>
      <c r="P1089" s="3" t="s">
        <v>13</v>
      </c>
      <c r="Q1089" s="3"/>
      <c r="R1089" s="3"/>
      <c r="S1089" s="3" t="s">
        <v>43</v>
      </c>
      <c r="T1089" s="3"/>
      <c r="U1089" s="3" t="s">
        <v>308</v>
      </c>
      <c r="V1089" s="3" t="s">
        <v>50</v>
      </c>
      <c r="W1089" s="3"/>
      <c r="X1089" s="3" t="s">
        <v>53</v>
      </c>
      <c r="Y1089" s="3"/>
      <c r="Z1089" s="280"/>
    </row>
    <row r="1090" spans="3:26" x14ac:dyDescent="0.15">
      <c r="C1090" s="286"/>
      <c r="D1090" s="283">
        <v>1087</v>
      </c>
      <c r="E1090" s="3">
        <v>1079</v>
      </c>
      <c r="F1090" s="3">
        <v>9</v>
      </c>
      <c r="G1090" s="3">
        <v>9</v>
      </c>
      <c r="H1090" s="3" t="s">
        <v>2481</v>
      </c>
      <c r="I1090" s="3" t="s">
        <v>137</v>
      </c>
      <c r="J1090" s="3" t="s">
        <v>152</v>
      </c>
      <c r="K1090" s="15"/>
      <c r="L1090" s="3" t="s">
        <v>2523</v>
      </c>
      <c r="M1090" s="3"/>
      <c r="N1090" s="3" t="s">
        <v>31</v>
      </c>
      <c r="O1090" s="3"/>
      <c r="P1090" s="3" t="s">
        <v>143</v>
      </c>
      <c r="Q1090" s="3"/>
      <c r="R1090" s="3" t="s">
        <v>2524</v>
      </c>
      <c r="S1090" s="3" t="s">
        <v>43</v>
      </c>
      <c r="T1090" s="3"/>
      <c r="U1090" s="3" t="s">
        <v>308</v>
      </c>
      <c r="V1090" s="3" t="s">
        <v>456</v>
      </c>
      <c r="W1090" s="3"/>
      <c r="X1090" s="3" t="s">
        <v>53</v>
      </c>
      <c r="Y1090" s="3"/>
      <c r="Z1090" s="280"/>
    </row>
    <row r="1091" spans="3:26" x14ac:dyDescent="0.15">
      <c r="C1091" s="286"/>
      <c r="D1091" s="283">
        <v>1088</v>
      </c>
      <c r="E1091" s="3">
        <v>1110</v>
      </c>
      <c r="F1091" s="3">
        <v>9</v>
      </c>
      <c r="G1091" s="3">
        <v>9</v>
      </c>
      <c r="H1091" s="3" t="s">
        <v>1709</v>
      </c>
      <c r="I1091" s="3" t="s">
        <v>140</v>
      </c>
      <c r="J1091" s="3" t="s">
        <v>260</v>
      </c>
      <c r="K1091" s="15" t="s">
        <v>612</v>
      </c>
      <c r="L1091" s="3" t="s">
        <v>2577</v>
      </c>
      <c r="M1091" s="3"/>
      <c r="N1091" s="3" t="s">
        <v>27</v>
      </c>
      <c r="O1091" s="3" t="s">
        <v>2578</v>
      </c>
      <c r="P1091" s="3" t="s">
        <v>13</v>
      </c>
      <c r="Q1091" s="3"/>
      <c r="R1091" s="3" t="s">
        <v>596</v>
      </c>
      <c r="S1091" s="3" t="s">
        <v>43</v>
      </c>
      <c r="T1091" s="3"/>
      <c r="U1091" s="3"/>
      <c r="V1091" s="3" t="s">
        <v>50</v>
      </c>
      <c r="W1091" s="3"/>
      <c r="X1091" s="3" t="s">
        <v>53</v>
      </c>
      <c r="Y1091" s="3"/>
      <c r="Z1091" s="280"/>
    </row>
    <row r="1092" spans="3:26" x14ac:dyDescent="0.15">
      <c r="C1092" s="286"/>
      <c r="D1092" s="283">
        <v>1089</v>
      </c>
      <c r="E1092" s="3">
        <v>1112</v>
      </c>
      <c r="F1092" s="3">
        <v>9</v>
      </c>
      <c r="G1092" s="3">
        <v>9</v>
      </c>
      <c r="H1092" s="3" t="s">
        <v>2570</v>
      </c>
      <c r="I1092" s="3" t="s">
        <v>140</v>
      </c>
      <c r="J1092" s="3" t="s">
        <v>260</v>
      </c>
      <c r="K1092" s="15" t="s">
        <v>356</v>
      </c>
      <c r="L1092" s="3" t="s">
        <v>2581</v>
      </c>
      <c r="M1092" s="3"/>
      <c r="N1092" s="3" t="s">
        <v>28</v>
      </c>
      <c r="O1092" s="3" t="s">
        <v>2387</v>
      </c>
      <c r="P1092" s="3" t="s">
        <v>143</v>
      </c>
      <c r="Q1092" s="3"/>
      <c r="R1092" s="3"/>
      <c r="S1092" s="3"/>
      <c r="T1092" s="3" t="s">
        <v>49</v>
      </c>
      <c r="U1092" s="3" t="s">
        <v>2387</v>
      </c>
      <c r="V1092" s="3" t="s">
        <v>16</v>
      </c>
      <c r="W1092" s="3" t="s">
        <v>625</v>
      </c>
      <c r="X1092" s="3" t="s">
        <v>53</v>
      </c>
      <c r="Y1092" s="3"/>
      <c r="Z1092" s="280"/>
    </row>
    <row r="1093" spans="3:26" x14ac:dyDescent="0.15">
      <c r="C1093" s="286"/>
      <c r="D1093" s="283">
        <v>1090</v>
      </c>
      <c r="E1093" s="3">
        <v>1073</v>
      </c>
      <c r="F1093" s="3">
        <v>9</v>
      </c>
      <c r="G1093" s="3">
        <v>9</v>
      </c>
      <c r="H1093" s="3" t="s">
        <v>143</v>
      </c>
      <c r="I1093" s="3" t="s">
        <v>136</v>
      </c>
      <c r="J1093" s="3" t="s">
        <v>150</v>
      </c>
      <c r="K1093" s="15"/>
      <c r="L1093" s="3" t="s">
        <v>2515</v>
      </c>
      <c r="M1093" s="3"/>
      <c r="N1093" s="3" t="s">
        <v>28</v>
      </c>
      <c r="O1093" s="3" t="s">
        <v>1671</v>
      </c>
      <c r="P1093" s="3" t="s">
        <v>143</v>
      </c>
      <c r="Q1093" s="3"/>
      <c r="R1093" s="3"/>
      <c r="S1093" s="3"/>
      <c r="T1093" s="3" t="s">
        <v>49</v>
      </c>
      <c r="U1093" s="3" t="s">
        <v>1671</v>
      </c>
      <c r="V1093" s="3" t="s">
        <v>52</v>
      </c>
      <c r="W1093" s="3" t="s">
        <v>2516</v>
      </c>
      <c r="X1093" s="3" t="s">
        <v>158</v>
      </c>
      <c r="Y1093" s="3"/>
      <c r="Z1093" s="280"/>
    </row>
    <row r="1094" spans="3:26" x14ac:dyDescent="0.15">
      <c r="C1094" s="286"/>
      <c r="D1094" s="283">
        <v>1091</v>
      </c>
      <c r="E1094" s="3">
        <v>1083</v>
      </c>
      <c r="F1094" s="3">
        <v>9</v>
      </c>
      <c r="G1094" s="3">
        <v>9</v>
      </c>
      <c r="H1094" s="3" t="s">
        <v>259</v>
      </c>
      <c r="I1094" s="3" t="s">
        <v>138</v>
      </c>
      <c r="J1094" s="3" t="s">
        <v>274</v>
      </c>
      <c r="K1094" s="15" t="s">
        <v>380</v>
      </c>
      <c r="L1094" s="3" t="s">
        <v>2530</v>
      </c>
      <c r="M1094" s="3"/>
      <c r="N1094" s="3" t="s">
        <v>31</v>
      </c>
      <c r="O1094" s="3" t="s">
        <v>2531</v>
      </c>
      <c r="P1094" s="3" t="s">
        <v>12</v>
      </c>
      <c r="Q1094" s="3"/>
      <c r="R1094" s="3"/>
      <c r="S1094" s="3" t="s">
        <v>43</v>
      </c>
      <c r="T1094" s="3"/>
      <c r="U1094" s="3"/>
      <c r="V1094" s="3" t="s">
        <v>16</v>
      </c>
      <c r="W1094" s="3" t="s">
        <v>1699</v>
      </c>
      <c r="X1094" s="3" t="s">
        <v>53</v>
      </c>
      <c r="Y1094" s="3"/>
      <c r="Z1094" s="280"/>
    </row>
    <row r="1095" spans="3:26" x14ac:dyDescent="0.15">
      <c r="C1095" s="286"/>
      <c r="D1095" s="283">
        <v>1092</v>
      </c>
      <c r="E1095" s="3">
        <v>1107</v>
      </c>
      <c r="F1095" s="3">
        <v>9</v>
      </c>
      <c r="G1095" s="3">
        <v>10</v>
      </c>
      <c r="H1095" s="3" t="s">
        <v>1646</v>
      </c>
      <c r="I1095" s="3" t="s">
        <v>140</v>
      </c>
      <c r="J1095" s="3" t="s">
        <v>260</v>
      </c>
      <c r="K1095" s="15" t="s">
        <v>378</v>
      </c>
      <c r="L1095" s="3" t="s">
        <v>1528</v>
      </c>
      <c r="M1095" s="3"/>
      <c r="N1095" s="3" t="s">
        <v>31</v>
      </c>
      <c r="O1095" s="3"/>
      <c r="P1095" s="3" t="s">
        <v>12</v>
      </c>
      <c r="Q1095" s="3"/>
      <c r="R1095" s="3"/>
      <c r="S1095" s="3" t="s">
        <v>43</v>
      </c>
      <c r="T1095" s="3"/>
      <c r="U1095" s="3" t="s">
        <v>308</v>
      </c>
      <c r="V1095" s="3" t="s">
        <v>310</v>
      </c>
      <c r="W1095" s="3" t="s">
        <v>2573</v>
      </c>
      <c r="X1095" s="3" t="s">
        <v>53</v>
      </c>
      <c r="Y1095" s="3"/>
      <c r="Z1095" s="280"/>
    </row>
    <row r="1096" spans="3:26" x14ac:dyDescent="0.15">
      <c r="C1096" s="286"/>
      <c r="D1096" s="283">
        <v>1093</v>
      </c>
      <c r="E1096" s="3">
        <v>1105</v>
      </c>
      <c r="F1096" s="3">
        <v>9</v>
      </c>
      <c r="G1096" s="3">
        <v>10</v>
      </c>
      <c r="H1096" s="3" t="s">
        <v>1661</v>
      </c>
      <c r="I1096" s="3" t="s">
        <v>140</v>
      </c>
      <c r="J1096" s="3" t="s">
        <v>260</v>
      </c>
      <c r="K1096" s="15" t="s">
        <v>378</v>
      </c>
      <c r="L1096" s="3" t="s">
        <v>2567</v>
      </c>
      <c r="M1096" s="3"/>
      <c r="N1096" s="3" t="s">
        <v>16</v>
      </c>
      <c r="O1096" s="3" t="s">
        <v>2568</v>
      </c>
      <c r="P1096" s="3" t="s">
        <v>143</v>
      </c>
      <c r="Q1096" s="3"/>
      <c r="R1096" s="3"/>
      <c r="S1096" s="3"/>
      <c r="T1096" s="3" t="s">
        <v>49</v>
      </c>
      <c r="U1096" s="3" t="s">
        <v>2569</v>
      </c>
      <c r="V1096" s="3" t="s">
        <v>50</v>
      </c>
      <c r="W1096" s="3"/>
      <c r="X1096" s="3" t="s">
        <v>53</v>
      </c>
      <c r="Y1096" s="3"/>
      <c r="Z1096" s="280"/>
    </row>
    <row r="1097" spans="3:26" x14ac:dyDescent="0.15">
      <c r="C1097" s="286"/>
      <c r="D1097" s="283">
        <v>1094</v>
      </c>
      <c r="E1097" s="3">
        <v>1089</v>
      </c>
      <c r="F1097" s="3">
        <v>9</v>
      </c>
      <c r="G1097" s="3">
        <v>10</v>
      </c>
      <c r="H1097" s="3" t="s">
        <v>2543</v>
      </c>
      <c r="I1097" s="3" t="s">
        <v>137</v>
      </c>
      <c r="J1097" s="3" t="s">
        <v>463</v>
      </c>
      <c r="K1097" s="15"/>
      <c r="L1097" s="3" t="s">
        <v>2482</v>
      </c>
      <c r="M1097" s="3"/>
      <c r="N1097" s="3" t="s">
        <v>31</v>
      </c>
      <c r="O1097" s="3"/>
      <c r="P1097" s="3" t="s">
        <v>143</v>
      </c>
      <c r="Q1097" s="3"/>
      <c r="R1097" s="3" t="s">
        <v>596</v>
      </c>
      <c r="S1097" s="3" t="s">
        <v>43</v>
      </c>
      <c r="T1097" s="3"/>
      <c r="U1097" s="3"/>
      <c r="V1097" s="3" t="s">
        <v>456</v>
      </c>
      <c r="W1097" s="3"/>
      <c r="X1097" s="3" t="s">
        <v>53</v>
      </c>
      <c r="Y1097" s="3"/>
      <c r="Z1097" s="280"/>
    </row>
    <row r="1098" spans="3:26" x14ac:dyDescent="0.15">
      <c r="C1098" s="286"/>
      <c r="D1098" s="283">
        <v>1095</v>
      </c>
      <c r="E1098" s="3">
        <v>1092</v>
      </c>
      <c r="F1098" s="3">
        <v>9</v>
      </c>
      <c r="G1098" s="3">
        <v>10</v>
      </c>
      <c r="H1098" s="3" t="s">
        <v>1657</v>
      </c>
      <c r="I1098" s="3" t="s">
        <v>136</v>
      </c>
      <c r="J1098" s="3" t="s">
        <v>248</v>
      </c>
      <c r="K1098" s="15"/>
      <c r="L1098" s="3" t="s">
        <v>2548</v>
      </c>
      <c r="M1098" s="3"/>
      <c r="N1098" s="3" t="s">
        <v>25</v>
      </c>
      <c r="O1098" s="3"/>
      <c r="P1098" s="3" t="s">
        <v>12</v>
      </c>
      <c r="Q1098" s="3"/>
      <c r="R1098" s="3"/>
      <c r="S1098" s="3" t="s">
        <v>43</v>
      </c>
      <c r="T1098" s="3"/>
      <c r="U1098" s="3" t="s">
        <v>308</v>
      </c>
      <c r="V1098" s="3" t="s">
        <v>50</v>
      </c>
      <c r="W1098" s="3" t="s">
        <v>2549</v>
      </c>
      <c r="X1098" s="3" t="s">
        <v>53</v>
      </c>
      <c r="Y1098" s="3"/>
      <c r="Z1098" s="280"/>
    </row>
    <row r="1099" spans="3:26" x14ac:dyDescent="0.15">
      <c r="C1099" s="286"/>
      <c r="D1099" s="283">
        <v>1096</v>
      </c>
      <c r="E1099" s="3">
        <v>1108</v>
      </c>
      <c r="F1099" s="3">
        <v>9</v>
      </c>
      <c r="G1099" s="3">
        <v>10</v>
      </c>
      <c r="H1099" s="3" t="s">
        <v>1738</v>
      </c>
      <c r="I1099" s="3" t="s">
        <v>140</v>
      </c>
      <c r="J1099" s="3" t="s">
        <v>260</v>
      </c>
      <c r="K1099" s="15" t="s">
        <v>378</v>
      </c>
      <c r="L1099" s="3" t="s">
        <v>2574</v>
      </c>
      <c r="M1099" s="3"/>
      <c r="N1099" s="3" t="s">
        <v>27</v>
      </c>
      <c r="O1099" s="3"/>
      <c r="P1099" s="3" t="s">
        <v>143</v>
      </c>
      <c r="Q1099" s="3"/>
      <c r="R1099" s="3"/>
      <c r="S1099" s="3"/>
      <c r="T1099" s="3" t="s">
        <v>49</v>
      </c>
      <c r="U1099" s="3" t="s">
        <v>2575</v>
      </c>
      <c r="V1099" s="3" t="s">
        <v>310</v>
      </c>
      <c r="W1099" s="3"/>
      <c r="X1099" s="3" t="s">
        <v>53</v>
      </c>
      <c r="Y1099" s="3"/>
      <c r="Z1099" s="280"/>
    </row>
    <row r="1100" spans="3:26" x14ac:dyDescent="0.15">
      <c r="C1100" s="286"/>
      <c r="D1100" s="283">
        <v>1097</v>
      </c>
      <c r="E1100" s="3">
        <v>1147</v>
      </c>
      <c r="F1100" s="3">
        <v>9</v>
      </c>
      <c r="G1100" s="3">
        <v>10</v>
      </c>
      <c r="H1100" s="3" t="s">
        <v>1651</v>
      </c>
      <c r="I1100" s="3" t="s">
        <v>137</v>
      </c>
      <c r="J1100" s="3" t="s">
        <v>655</v>
      </c>
      <c r="K1100" s="15"/>
      <c r="L1100" s="3" t="s">
        <v>2644</v>
      </c>
      <c r="M1100" s="3"/>
      <c r="N1100" s="3" t="s">
        <v>31</v>
      </c>
      <c r="O1100" s="3" t="s">
        <v>649</v>
      </c>
      <c r="P1100" s="3" t="s">
        <v>13</v>
      </c>
      <c r="Q1100" s="3"/>
      <c r="R1100" s="3"/>
      <c r="S1100" s="3" t="s">
        <v>43</v>
      </c>
      <c r="T1100" s="3"/>
      <c r="U1100" s="3" t="s">
        <v>514</v>
      </c>
      <c r="V1100" s="3" t="s">
        <v>456</v>
      </c>
      <c r="W1100" s="3"/>
      <c r="X1100" s="3" t="s">
        <v>53</v>
      </c>
      <c r="Y1100" s="3"/>
      <c r="Z1100" s="280"/>
    </row>
    <row r="1101" spans="3:26" x14ac:dyDescent="0.15">
      <c r="C1101" s="286"/>
      <c r="D1101" s="283">
        <v>1098</v>
      </c>
      <c r="E1101" s="3">
        <v>1093</v>
      </c>
      <c r="F1101" s="3">
        <v>9</v>
      </c>
      <c r="G1101" s="3">
        <v>10</v>
      </c>
      <c r="H1101" s="3" t="s">
        <v>1696</v>
      </c>
      <c r="I1101" s="3" t="s">
        <v>136</v>
      </c>
      <c r="J1101" s="3" t="s">
        <v>248</v>
      </c>
      <c r="K1101" s="15"/>
      <c r="L1101" s="3" t="s">
        <v>2550</v>
      </c>
      <c r="M1101" s="3"/>
      <c r="N1101" s="3" t="s">
        <v>31</v>
      </c>
      <c r="O1101" s="3"/>
      <c r="P1101" s="3" t="s">
        <v>12</v>
      </c>
      <c r="Q1101" s="3"/>
      <c r="R1101" s="3"/>
      <c r="S1101" s="3" t="s">
        <v>43</v>
      </c>
      <c r="T1101" s="3"/>
      <c r="U1101" s="3"/>
      <c r="V1101" s="3" t="s">
        <v>50</v>
      </c>
      <c r="W1101" s="3"/>
      <c r="X1101" s="3" t="s">
        <v>53</v>
      </c>
      <c r="Y1101" s="3"/>
      <c r="Z1101" s="280"/>
    </row>
    <row r="1102" spans="3:26" x14ac:dyDescent="0.15">
      <c r="C1102" s="286"/>
      <c r="D1102" s="283">
        <v>1099</v>
      </c>
      <c r="E1102" s="3">
        <v>1109</v>
      </c>
      <c r="F1102" s="3">
        <v>9</v>
      </c>
      <c r="G1102" s="3">
        <v>10</v>
      </c>
      <c r="H1102" s="3" t="s">
        <v>1877</v>
      </c>
      <c r="I1102" s="3" t="s">
        <v>140</v>
      </c>
      <c r="J1102" s="3" t="s">
        <v>260</v>
      </c>
      <c r="K1102" s="15" t="s">
        <v>356</v>
      </c>
      <c r="L1102" s="3" t="s">
        <v>2576</v>
      </c>
      <c r="M1102" s="3"/>
      <c r="N1102" s="3" t="s">
        <v>31</v>
      </c>
      <c r="O1102" s="3"/>
      <c r="P1102" s="3"/>
      <c r="Q1102" s="3" t="s">
        <v>33</v>
      </c>
      <c r="R1102" s="3" t="s">
        <v>301</v>
      </c>
      <c r="S1102" s="3" t="s">
        <v>43</v>
      </c>
      <c r="T1102" s="3"/>
      <c r="U1102" s="3"/>
      <c r="V1102" s="3" t="s">
        <v>456</v>
      </c>
      <c r="W1102" s="3"/>
      <c r="X1102" s="3" t="s">
        <v>53</v>
      </c>
      <c r="Y1102" s="3"/>
      <c r="Z1102" s="280"/>
    </row>
    <row r="1103" spans="3:26" x14ac:dyDescent="0.15">
      <c r="C1103" s="286"/>
      <c r="D1103" s="283">
        <v>1100</v>
      </c>
      <c r="E1103" s="3">
        <v>1106</v>
      </c>
      <c r="F1103" s="3">
        <v>9</v>
      </c>
      <c r="G1103" s="3">
        <v>10</v>
      </c>
      <c r="H1103" s="3" t="s">
        <v>2570</v>
      </c>
      <c r="I1103" s="3" t="s">
        <v>140</v>
      </c>
      <c r="J1103" s="3" t="s">
        <v>260</v>
      </c>
      <c r="K1103" s="15" t="s">
        <v>356</v>
      </c>
      <c r="L1103" s="3" t="s">
        <v>2571</v>
      </c>
      <c r="M1103" s="3"/>
      <c r="N1103" s="3" t="s">
        <v>29</v>
      </c>
      <c r="O1103" s="3"/>
      <c r="P1103" s="3" t="s">
        <v>143</v>
      </c>
      <c r="Q1103" s="3"/>
      <c r="R1103" s="3"/>
      <c r="S1103" s="3"/>
      <c r="T1103" s="3" t="s">
        <v>49</v>
      </c>
      <c r="U1103" s="3" t="s">
        <v>2572</v>
      </c>
      <c r="V1103" s="3" t="s">
        <v>310</v>
      </c>
      <c r="W1103" s="3"/>
      <c r="X1103" s="3" t="s">
        <v>53</v>
      </c>
      <c r="Y1103" s="3"/>
      <c r="Z1103" s="280"/>
    </row>
    <row r="1104" spans="3:26" x14ac:dyDescent="0.15">
      <c r="C1104" s="286"/>
      <c r="D1104" s="283">
        <v>1101</v>
      </c>
      <c r="E1104" s="3">
        <v>1095</v>
      </c>
      <c r="F1104" s="3">
        <v>9</v>
      </c>
      <c r="G1104" s="3">
        <v>10</v>
      </c>
      <c r="H1104" s="3" t="s">
        <v>255</v>
      </c>
      <c r="I1104" s="3" t="s">
        <v>138</v>
      </c>
      <c r="J1104" s="3" t="s">
        <v>274</v>
      </c>
      <c r="K1104" s="15" t="s">
        <v>376</v>
      </c>
      <c r="L1104" s="3" t="s">
        <v>2303</v>
      </c>
      <c r="M1104" s="3"/>
      <c r="N1104" s="3" t="s">
        <v>28</v>
      </c>
      <c r="O1104" s="3" t="s">
        <v>2553</v>
      </c>
      <c r="P1104" s="3" t="s">
        <v>143</v>
      </c>
      <c r="Q1104" s="3"/>
      <c r="R1104" s="3"/>
      <c r="S1104" s="3"/>
      <c r="T1104" s="3" t="s">
        <v>46</v>
      </c>
      <c r="U1104" s="3"/>
      <c r="V1104" s="3" t="s">
        <v>51</v>
      </c>
      <c r="W1104" s="3" t="s">
        <v>2554</v>
      </c>
      <c r="X1104" s="3" t="s">
        <v>53</v>
      </c>
      <c r="Y1104" s="3"/>
      <c r="Z1104" s="280"/>
    </row>
    <row r="1105" spans="3:26" x14ac:dyDescent="0.15">
      <c r="C1105" s="286"/>
      <c r="D1105" s="283">
        <v>1102</v>
      </c>
      <c r="E1105" s="3">
        <v>1096</v>
      </c>
      <c r="F1105" s="3">
        <v>9</v>
      </c>
      <c r="G1105" s="3">
        <v>10</v>
      </c>
      <c r="H1105" s="3" t="s">
        <v>255</v>
      </c>
      <c r="I1105" s="3" t="s">
        <v>138</v>
      </c>
      <c r="J1105" s="3" t="s">
        <v>274</v>
      </c>
      <c r="K1105" s="15" t="s">
        <v>376</v>
      </c>
      <c r="L1105" s="3" t="s">
        <v>2555</v>
      </c>
      <c r="M1105" s="3"/>
      <c r="N1105" s="3" t="s">
        <v>16</v>
      </c>
      <c r="O1105" s="3" t="s">
        <v>2556</v>
      </c>
      <c r="P1105" s="3" t="s">
        <v>143</v>
      </c>
      <c r="Q1105" s="3"/>
      <c r="R1105" s="3"/>
      <c r="S1105" s="3"/>
      <c r="T1105" s="3" t="s">
        <v>46</v>
      </c>
      <c r="U1105" s="3"/>
      <c r="V1105" s="3" t="s">
        <v>51</v>
      </c>
      <c r="W1105" s="3" t="s">
        <v>2557</v>
      </c>
      <c r="X1105" s="3" t="s">
        <v>53</v>
      </c>
      <c r="Y1105" s="3"/>
      <c r="Z1105" s="280"/>
    </row>
    <row r="1106" spans="3:26" x14ac:dyDescent="0.15">
      <c r="C1106" s="286"/>
      <c r="D1106" s="283">
        <v>1103</v>
      </c>
      <c r="E1106" s="3">
        <v>1151</v>
      </c>
      <c r="F1106" s="3">
        <v>9</v>
      </c>
      <c r="G1106" s="3">
        <v>10</v>
      </c>
      <c r="H1106" s="3" t="s">
        <v>143</v>
      </c>
      <c r="I1106" s="3" t="s">
        <v>138</v>
      </c>
      <c r="J1106" s="3" t="s">
        <v>274</v>
      </c>
      <c r="K1106" s="15" t="s">
        <v>376</v>
      </c>
      <c r="L1106" s="3" t="s">
        <v>2651</v>
      </c>
      <c r="M1106" s="3"/>
      <c r="N1106" s="3" t="s">
        <v>24</v>
      </c>
      <c r="O1106" s="3"/>
      <c r="P1106" s="3" t="s">
        <v>143</v>
      </c>
      <c r="Q1106" s="3"/>
      <c r="R1106" s="3"/>
      <c r="S1106" s="3"/>
      <c r="T1106" s="3" t="s">
        <v>49</v>
      </c>
      <c r="U1106" s="3" t="s">
        <v>2652</v>
      </c>
      <c r="V1106" s="3" t="s">
        <v>310</v>
      </c>
      <c r="W1106" s="3" t="s">
        <v>513</v>
      </c>
      <c r="X1106" s="3" t="s">
        <v>157</v>
      </c>
      <c r="Y1106" s="3"/>
      <c r="Z1106" s="280"/>
    </row>
    <row r="1107" spans="3:26" x14ac:dyDescent="0.15">
      <c r="C1107" s="286"/>
      <c r="D1107" s="283">
        <v>1104</v>
      </c>
      <c r="E1107" s="3">
        <v>1122</v>
      </c>
      <c r="F1107" s="3">
        <v>9</v>
      </c>
      <c r="G1107" s="3">
        <v>11</v>
      </c>
      <c r="H1107" s="3" t="s">
        <v>1646</v>
      </c>
      <c r="I1107" s="3" t="s">
        <v>140</v>
      </c>
      <c r="J1107" s="3" t="s">
        <v>260</v>
      </c>
      <c r="K1107" s="15" t="s">
        <v>612</v>
      </c>
      <c r="L1107" s="3" t="s">
        <v>2596</v>
      </c>
      <c r="M1107" s="3"/>
      <c r="N1107" s="3" t="s">
        <v>16</v>
      </c>
      <c r="O1107" s="3" t="s">
        <v>2462</v>
      </c>
      <c r="P1107" s="3" t="s">
        <v>143</v>
      </c>
      <c r="Q1107" s="3"/>
      <c r="R1107" s="3"/>
      <c r="S1107" s="3"/>
      <c r="T1107" s="3" t="s">
        <v>49</v>
      </c>
      <c r="U1107" s="3" t="s">
        <v>2597</v>
      </c>
      <c r="V1107" s="3" t="s">
        <v>52</v>
      </c>
      <c r="W1107" s="3"/>
      <c r="X1107" s="3" t="s">
        <v>53</v>
      </c>
      <c r="Y1107" s="3"/>
      <c r="Z1107" s="280"/>
    </row>
    <row r="1108" spans="3:26" x14ac:dyDescent="0.15">
      <c r="C1108" s="286"/>
      <c r="D1108" s="283">
        <v>1105</v>
      </c>
      <c r="E1108" s="3">
        <v>1082</v>
      </c>
      <c r="F1108" s="3">
        <v>9</v>
      </c>
      <c r="G1108" s="3">
        <v>11</v>
      </c>
      <c r="H1108" s="3" t="s">
        <v>1637</v>
      </c>
      <c r="I1108" s="3" t="s">
        <v>138</v>
      </c>
      <c r="J1108" s="3" t="s">
        <v>274</v>
      </c>
      <c r="K1108" s="15" t="s">
        <v>380</v>
      </c>
      <c r="L1108" s="3" t="s">
        <v>2528</v>
      </c>
      <c r="M1108" s="3"/>
      <c r="N1108" s="3" t="s">
        <v>31</v>
      </c>
      <c r="O1108" s="3" t="s">
        <v>2529</v>
      </c>
      <c r="P1108" s="3" t="s">
        <v>11</v>
      </c>
      <c r="Q1108" s="3"/>
      <c r="R1108" s="3"/>
      <c r="S1108" s="3" t="s">
        <v>43</v>
      </c>
      <c r="T1108" s="3"/>
      <c r="U1108" s="3"/>
      <c r="V1108" s="3" t="s">
        <v>16</v>
      </c>
      <c r="W1108" s="3" t="s">
        <v>1699</v>
      </c>
      <c r="X1108" s="3" t="s">
        <v>53</v>
      </c>
      <c r="Y1108" s="3"/>
      <c r="Z1108" s="280"/>
    </row>
    <row r="1109" spans="3:26" x14ac:dyDescent="0.15">
      <c r="C1109" s="286"/>
      <c r="D1109" s="283">
        <v>1106</v>
      </c>
      <c r="E1109" s="3">
        <v>1087</v>
      </c>
      <c r="F1109" s="3">
        <v>9</v>
      </c>
      <c r="G1109" s="3">
        <v>11</v>
      </c>
      <c r="H1109" s="3" t="s">
        <v>1647</v>
      </c>
      <c r="I1109" s="3" t="s">
        <v>137</v>
      </c>
      <c r="J1109" s="3" t="s">
        <v>368</v>
      </c>
      <c r="K1109" s="15"/>
      <c r="L1109" s="3" t="s">
        <v>2540</v>
      </c>
      <c r="M1109" s="3"/>
      <c r="N1109" s="3" t="s">
        <v>27</v>
      </c>
      <c r="O1109" s="3"/>
      <c r="P1109" s="3" t="s">
        <v>143</v>
      </c>
      <c r="Q1109" s="3"/>
      <c r="R1109" s="3"/>
      <c r="S1109" s="3"/>
      <c r="T1109" s="3" t="s">
        <v>49</v>
      </c>
      <c r="U1109" s="3" t="s">
        <v>2541</v>
      </c>
      <c r="V1109" s="3" t="s">
        <v>310</v>
      </c>
      <c r="W1109" s="3"/>
      <c r="X1109" s="3" t="s">
        <v>157</v>
      </c>
      <c r="Y1109" s="3"/>
      <c r="Z1109" s="280"/>
    </row>
    <row r="1110" spans="3:26" x14ac:dyDescent="0.15">
      <c r="C1110" s="286"/>
      <c r="D1110" s="283">
        <v>1107</v>
      </c>
      <c r="E1110" s="3">
        <v>1090</v>
      </c>
      <c r="F1110" s="3">
        <v>9</v>
      </c>
      <c r="G1110" s="3">
        <v>11</v>
      </c>
      <c r="H1110" s="3" t="s">
        <v>1696</v>
      </c>
      <c r="I1110" s="3" t="s">
        <v>137</v>
      </c>
      <c r="J1110" s="3" t="s">
        <v>463</v>
      </c>
      <c r="K1110" s="15"/>
      <c r="L1110" s="3" t="s">
        <v>2544</v>
      </c>
      <c r="M1110" s="3"/>
      <c r="N1110" s="3" t="s">
        <v>31</v>
      </c>
      <c r="O1110" s="3" t="s">
        <v>465</v>
      </c>
      <c r="P1110" s="3" t="s">
        <v>13</v>
      </c>
      <c r="Q1110" s="3"/>
      <c r="R1110" s="3"/>
      <c r="S1110" s="3" t="s">
        <v>43</v>
      </c>
      <c r="T1110" s="3"/>
      <c r="U1110" s="3"/>
      <c r="V1110" s="3" t="s">
        <v>310</v>
      </c>
      <c r="W1110" s="3"/>
      <c r="X1110" s="3" t="s">
        <v>53</v>
      </c>
      <c r="Y1110" s="3"/>
      <c r="Z1110" s="280"/>
    </row>
    <row r="1111" spans="3:26" x14ac:dyDescent="0.15">
      <c r="C1111" s="286"/>
      <c r="D1111" s="283">
        <v>1108</v>
      </c>
      <c r="E1111" s="3">
        <v>1121</v>
      </c>
      <c r="F1111" s="3">
        <v>9</v>
      </c>
      <c r="G1111" s="3">
        <v>11</v>
      </c>
      <c r="H1111" s="3" t="s">
        <v>2594</v>
      </c>
      <c r="I1111" s="3" t="s">
        <v>140</v>
      </c>
      <c r="J1111" s="3" t="s">
        <v>260</v>
      </c>
      <c r="K1111" s="15" t="s">
        <v>356</v>
      </c>
      <c r="L1111" s="3" t="s">
        <v>2595</v>
      </c>
      <c r="M1111" s="3"/>
      <c r="N1111" s="3" t="s">
        <v>27</v>
      </c>
      <c r="O1111" s="3"/>
      <c r="P1111" s="3" t="s">
        <v>143</v>
      </c>
      <c r="Q1111" s="3"/>
      <c r="R1111" s="3"/>
      <c r="S1111" s="3"/>
      <c r="T1111" s="3" t="s">
        <v>49</v>
      </c>
      <c r="U1111" s="3" t="s">
        <v>2456</v>
      </c>
      <c r="V1111" s="3" t="s">
        <v>456</v>
      </c>
      <c r="W1111" s="3"/>
      <c r="X1111" s="3" t="s">
        <v>53</v>
      </c>
      <c r="Y1111" s="3"/>
      <c r="Z1111" s="280"/>
    </row>
    <row r="1112" spans="3:26" x14ac:dyDescent="0.15">
      <c r="C1112" s="286"/>
      <c r="D1112" s="283">
        <v>1109</v>
      </c>
      <c r="E1112" s="3">
        <v>1088</v>
      </c>
      <c r="F1112" s="3">
        <v>9</v>
      </c>
      <c r="G1112" s="3">
        <v>11</v>
      </c>
      <c r="H1112" s="3" t="s">
        <v>143</v>
      </c>
      <c r="I1112" s="3" t="s">
        <v>137</v>
      </c>
      <c r="J1112" s="3" t="s">
        <v>463</v>
      </c>
      <c r="K1112" s="15"/>
      <c r="L1112" s="3" t="s">
        <v>2542</v>
      </c>
      <c r="M1112" s="3"/>
      <c r="N1112" s="3" t="s">
        <v>31</v>
      </c>
      <c r="O1112" s="3" t="s">
        <v>1610</v>
      </c>
      <c r="P1112" s="3" t="s">
        <v>143</v>
      </c>
      <c r="Q1112" s="3"/>
      <c r="R1112" s="3"/>
      <c r="S1112" s="3" t="s">
        <v>43</v>
      </c>
      <c r="T1112" s="3"/>
      <c r="U1112" s="3"/>
      <c r="V1112" s="3" t="s">
        <v>310</v>
      </c>
      <c r="W1112" s="3"/>
      <c r="X1112" s="3" t="s">
        <v>53</v>
      </c>
      <c r="Y1112" s="3"/>
      <c r="Z1112" s="280"/>
    </row>
    <row r="1113" spans="3:26" x14ac:dyDescent="0.15">
      <c r="C1113" s="286"/>
      <c r="D1113" s="283">
        <v>1110</v>
      </c>
      <c r="E1113" s="3">
        <v>1091</v>
      </c>
      <c r="F1113" s="3">
        <v>9</v>
      </c>
      <c r="G1113" s="3">
        <v>12</v>
      </c>
      <c r="H1113" s="3" t="s">
        <v>1712</v>
      </c>
      <c r="I1113" s="3" t="s">
        <v>137</v>
      </c>
      <c r="J1113" s="3" t="s">
        <v>368</v>
      </c>
      <c r="K1113" s="15"/>
      <c r="L1113" s="3" t="s">
        <v>2545</v>
      </c>
      <c r="M1113" s="3"/>
      <c r="N1113" s="3" t="s">
        <v>16</v>
      </c>
      <c r="O1113" s="3" t="s">
        <v>2546</v>
      </c>
      <c r="P1113" s="3" t="s">
        <v>143</v>
      </c>
      <c r="Q1113" s="3"/>
      <c r="R1113" s="3"/>
      <c r="S1113" s="3"/>
      <c r="T1113" s="3" t="s">
        <v>49</v>
      </c>
      <c r="U1113" s="3" t="s">
        <v>2547</v>
      </c>
      <c r="V1113" s="3" t="s">
        <v>310</v>
      </c>
      <c r="W1113" s="3" t="s">
        <v>1312</v>
      </c>
      <c r="X1113" s="3" t="s">
        <v>157</v>
      </c>
      <c r="Y1113" s="3"/>
      <c r="Z1113" s="280"/>
    </row>
    <row r="1114" spans="3:26" x14ac:dyDescent="0.15">
      <c r="C1114" s="286"/>
      <c r="D1114" s="283">
        <v>1111</v>
      </c>
      <c r="E1114" s="3">
        <v>1111</v>
      </c>
      <c r="F1114" s="3">
        <v>9</v>
      </c>
      <c r="G1114" s="3">
        <v>12</v>
      </c>
      <c r="H1114" s="3" t="s">
        <v>1689</v>
      </c>
      <c r="I1114" s="3" t="s">
        <v>140</v>
      </c>
      <c r="J1114" s="3" t="s">
        <v>260</v>
      </c>
      <c r="K1114" s="15" t="s">
        <v>612</v>
      </c>
      <c r="L1114" s="3" t="s">
        <v>2579</v>
      </c>
      <c r="M1114" s="3"/>
      <c r="N1114" s="3" t="s">
        <v>29</v>
      </c>
      <c r="O1114" s="3"/>
      <c r="P1114" s="3" t="s">
        <v>143</v>
      </c>
      <c r="Q1114" s="3"/>
      <c r="R1114" s="3"/>
      <c r="S1114" s="3"/>
      <c r="T1114" s="3" t="s">
        <v>49</v>
      </c>
      <c r="U1114" s="3" t="s">
        <v>2580</v>
      </c>
      <c r="V1114" s="3" t="s">
        <v>52</v>
      </c>
      <c r="W1114" s="3"/>
      <c r="X1114" s="3" t="s">
        <v>53</v>
      </c>
      <c r="Y1114" s="3"/>
      <c r="Z1114" s="280"/>
    </row>
    <row r="1115" spans="3:26" x14ac:dyDescent="0.15">
      <c r="C1115" s="286"/>
      <c r="D1115" s="283">
        <v>1112</v>
      </c>
      <c r="E1115" s="3">
        <v>1085</v>
      </c>
      <c r="F1115" s="3">
        <v>9</v>
      </c>
      <c r="G1115" s="3">
        <v>12</v>
      </c>
      <c r="H1115" s="3" t="s">
        <v>1640</v>
      </c>
      <c r="I1115" s="3" t="s">
        <v>136</v>
      </c>
      <c r="J1115" s="3" t="s">
        <v>1569</v>
      </c>
      <c r="K1115" s="15"/>
      <c r="L1115" s="3" t="s">
        <v>2534</v>
      </c>
      <c r="M1115" s="3"/>
      <c r="N1115" s="3" t="s">
        <v>27</v>
      </c>
      <c r="O1115" s="3" t="s">
        <v>2535</v>
      </c>
      <c r="P1115" s="3" t="s">
        <v>143</v>
      </c>
      <c r="Q1115" s="3"/>
      <c r="R1115" s="3"/>
      <c r="S1115" s="3" t="s">
        <v>43</v>
      </c>
      <c r="T1115" s="3" t="s">
        <v>49</v>
      </c>
      <c r="U1115" s="3" t="s">
        <v>2536</v>
      </c>
      <c r="V1115" s="3" t="s">
        <v>50</v>
      </c>
      <c r="W1115" s="3" t="s">
        <v>680</v>
      </c>
      <c r="X1115" s="3" t="s">
        <v>158</v>
      </c>
      <c r="Y1115" s="3"/>
      <c r="Z1115" s="280"/>
    </row>
    <row r="1116" spans="3:26" x14ac:dyDescent="0.15">
      <c r="C1116" s="286"/>
      <c r="D1116" s="283">
        <v>1113</v>
      </c>
      <c r="E1116" s="3">
        <v>1115</v>
      </c>
      <c r="F1116" s="3">
        <v>9</v>
      </c>
      <c r="G1116" s="3">
        <v>12</v>
      </c>
      <c r="H1116" s="3" t="s">
        <v>1640</v>
      </c>
      <c r="I1116" s="3" t="s">
        <v>140</v>
      </c>
      <c r="J1116" s="3" t="s">
        <v>260</v>
      </c>
      <c r="K1116" s="15" t="s">
        <v>378</v>
      </c>
      <c r="L1116" s="3" t="s">
        <v>2585</v>
      </c>
      <c r="M1116" s="3"/>
      <c r="N1116" s="3" t="s">
        <v>28</v>
      </c>
      <c r="O1116" s="3" t="s">
        <v>2387</v>
      </c>
      <c r="P1116" s="3" t="s">
        <v>143</v>
      </c>
      <c r="Q1116" s="3"/>
      <c r="R1116" s="3"/>
      <c r="S1116" s="3"/>
      <c r="T1116" s="3" t="s">
        <v>49</v>
      </c>
      <c r="U1116" s="3" t="s">
        <v>2387</v>
      </c>
      <c r="V1116" s="3" t="s">
        <v>52</v>
      </c>
      <c r="W1116" s="3" t="s">
        <v>2584</v>
      </c>
      <c r="X1116" s="3" t="s">
        <v>53</v>
      </c>
      <c r="Y1116" s="3"/>
      <c r="Z1116" s="280"/>
    </row>
    <row r="1117" spans="3:26" x14ac:dyDescent="0.15">
      <c r="C1117" s="286"/>
      <c r="D1117" s="283">
        <v>1114</v>
      </c>
      <c r="E1117" s="3">
        <v>1114</v>
      </c>
      <c r="F1117" s="3">
        <v>9</v>
      </c>
      <c r="G1117" s="3">
        <v>12</v>
      </c>
      <c r="H1117" s="3" t="s">
        <v>1646</v>
      </c>
      <c r="I1117" s="3" t="s">
        <v>140</v>
      </c>
      <c r="J1117" s="3" t="s">
        <v>260</v>
      </c>
      <c r="K1117" s="15" t="s">
        <v>378</v>
      </c>
      <c r="L1117" s="3" t="s">
        <v>2583</v>
      </c>
      <c r="M1117" s="3"/>
      <c r="N1117" s="3" t="s">
        <v>28</v>
      </c>
      <c r="O1117" s="3" t="s">
        <v>2387</v>
      </c>
      <c r="P1117" s="3" t="s">
        <v>143</v>
      </c>
      <c r="Q1117" s="3"/>
      <c r="R1117" s="3"/>
      <c r="S1117" s="3"/>
      <c r="T1117" s="3" t="s">
        <v>49</v>
      </c>
      <c r="U1117" s="3" t="s">
        <v>2387</v>
      </c>
      <c r="V1117" s="3" t="s">
        <v>52</v>
      </c>
      <c r="W1117" s="3" t="s">
        <v>2584</v>
      </c>
      <c r="X1117" s="3" t="s">
        <v>53</v>
      </c>
      <c r="Y1117" s="3"/>
      <c r="Z1117" s="280"/>
    </row>
    <row r="1118" spans="3:26" x14ac:dyDescent="0.15">
      <c r="C1118" s="286"/>
      <c r="D1118" s="283">
        <v>1115</v>
      </c>
      <c r="E1118" s="3">
        <v>1116</v>
      </c>
      <c r="F1118" s="3">
        <v>9</v>
      </c>
      <c r="G1118" s="3">
        <v>12</v>
      </c>
      <c r="H1118" s="3" t="s">
        <v>1637</v>
      </c>
      <c r="I1118" s="3" t="s">
        <v>140</v>
      </c>
      <c r="J1118" s="3" t="s">
        <v>260</v>
      </c>
      <c r="K1118" s="15" t="s">
        <v>378</v>
      </c>
      <c r="L1118" s="3" t="s">
        <v>2250</v>
      </c>
      <c r="M1118" s="3"/>
      <c r="N1118" s="3" t="s">
        <v>29</v>
      </c>
      <c r="O1118" s="3"/>
      <c r="P1118" s="3" t="s">
        <v>143</v>
      </c>
      <c r="Q1118" s="3"/>
      <c r="R1118" s="3"/>
      <c r="S1118" s="3"/>
      <c r="T1118" s="3" t="s">
        <v>49</v>
      </c>
      <c r="U1118" s="3" t="s">
        <v>2586</v>
      </c>
      <c r="V1118" s="3" t="s">
        <v>52</v>
      </c>
      <c r="W1118" s="3"/>
      <c r="X1118" s="3" t="s">
        <v>53</v>
      </c>
      <c r="Y1118" s="3"/>
      <c r="Z1118" s="280"/>
    </row>
    <row r="1119" spans="3:26" x14ac:dyDescent="0.15">
      <c r="C1119" s="286"/>
      <c r="D1119" s="283">
        <v>1116</v>
      </c>
      <c r="E1119" s="3">
        <v>1078</v>
      </c>
      <c r="F1119" s="3">
        <v>9</v>
      </c>
      <c r="G1119" s="3">
        <v>12</v>
      </c>
      <c r="H1119" s="3" t="s">
        <v>1766</v>
      </c>
      <c r="I1119" s="3" t="s">
        <v>137</v>
      </c>
      <c r="J1119" s="3" t="s">
        <v>156</v>
      </c>
      <c r="K1119" s="15"/>
      <c r="L1119" s="3" t="s">
        <v>568</v>
      </c>
      <c r="M1119" s="3"/>
      <c r="N1119" s="3" t="s">
        <v>31</v>
      </c>
      <c r="O1119" s="3"/>
      <c r="P1119" s="3" t="s">
        <v>12</v>
      </c>
      <c r="Q1119" s="3"/>
      <c r="R1119" s="3"/>
      <c r="S1119" s="3" t="s">
        <v>43</v>
      </c>
      <c r="T1119" s="3"/>
      <c r="U1119" s="3" t="s">
        <v>308</v>
      </c>
      <c r="V1119" s="3" t="s">
        <v>310</v>
      </c>
      <c r="W1119" s="3"/>
      <c r="X1119" s="3" t="s">
        <v>53</v>
      </c>
      <c r="Y1119" s="3"/>
      <c r="Z1119" s="280"/>
    </row>
    <row r="1120" spans="3:26" x14ac:dyDescent="0.15">
      <c r="C1120" s="286"/>
      <c r="D1120" s="283">
        <v>1117</v>
      </c>
      <c r="E1120" s="3">
        <v>1117</v>
      </c>
      <c r="F1120" s="3">
        <v>9</v>
      </c>
      <c r="G1120" s="3">
        <v>12</v>
      </c>
      <c r="H1120" s="3" t="s">
        <v>1703</v>
      </c>
      <c r="I1120" s="3" t="s">
        <v>140</v>
      </c>
      <c r="J1120" s="3" t="s">
        <v>260</v>
      </c>
      <c r="K1120" s="15" t="s">
        <v>356</v>
      </c>
      <c r="L1120" s="3" t="s">
        <v>2587</v>
      </c>
      <c r="M1120" s="3"/>
      <c r="N1120" s="3" t="s">
        <v>16</v>
      </c>
      <c r="O1120" s="3" t="s">
        <v>2526</v>
      </c>
      <c r="P1120" s="3" t="s">
        <v>12</v>
      </c>
      <c r="Q1120" s="3"/>
      <c r="R1120" s="3"/>
      <c r="S1120" s="3" t="s">
        <v>44</v>
      </c>
      <c r="T1120" s="3" t="s">
        <v>49</v>
      </c>
      <c r="U1120" s="3" t="s">
        <v>2588</v>
      </c>
      <c r="V1120" s="3" t="s">
        <v>50</v>
      </c>
      <c r="W1120" s="3" t="s">
        <v>1157</v>
      </c>
      <c r="X1120" s="3" t="s">
        <v>53</v>
      </c>
      <c r="Y1120" s="3"/>
      <c r="Z1120" s="280"/>
    </row>
    <row r="1121" spans="3:26" x14ac:dyDescent="0.15">
      <c r="C1121" s="286"/>
      <c r="D1121" s="283">
        <v>1118</v>
      </c>
      <c r="E1121" s="3">
        <v>1086</v>
      </c>
      <c r="F1121" s="3">
        <v>9</v>
      </c>
      <c r="G1121" s="3">
        <v>12</v>
      </c>
      <c r="H1121" s="3" t="s">
        <v>1651</v>
      </c>
      <c r="I1121" s="3" t="s">
        <v>136</v>
      </c>
      <c r="J1121" s="3" t="s">
        <v>150</v>
      </c>
      <c r="K1121" s="15"/>
      <c r="L1121" s="3" t="s">
        <v>2537</v>
      </c>
      <c r="M1121" s="3"/>
      <c r="N1121" s="3" t="s">
        <v>31</v>
      </c>
      <c r="O1121" s="3"/>
      <c r="P1121" s="3"/>
      <c r="Q1121" s="3" t="s">
        <v>300</v>
      </c>
      <c r="R1121" s="3" t="s">
        <v>301</v>
      </c>
      <c r="S1121" s="3" t="s">
        <v>43</v>
      </c>
      <c r="T1121" s="3" t="s">
        <v>49</v>
      </c>
      <c r="U1121" s="3" t="s">
        <v>2538</v>
      </c>
      <c r="V1121" s="3" t="s">
        <v>50</v>
      </c>
      <c r="W1121" s="3" t="s">
        <v>2539</v>
      </c>
      <c r="X1121" s="3" t="s">
        <v>53</v>
      </c>
      <c r="Y1121" s="3"/>
      <c r="Z1121" s="280"/>
    </row>
    <row r="1122" spans="3:26" x14ac:dyDescent="0.15">
      <c r="C1122" s="286"/>
      <c r="D1122" s="283">
        <v>1119</v>
      </c>
      <c r="E1122" s="3">
        <v>1113</v>
      </c>
      <c r="F1122" s="3">
        <v>9</v>
      </c>
      <c r="G1122" s="3">
        <v>12</v>
      </c>
      <c r="H1122" s="3" t="s">
        <v>2570</v>
      </c>
      <c r="I1122" s="3" t="s">
        <v>140</v>
      </c>
      <c r="J1122" s="3" t="s">
        <v>260</v>
      </c>
      <c r="K1122" s="15" t="s">
        <v>356</v>
      </c>
      <c r="L1122" s="3" t="s">
        <v>2582</v>
      </c>
      <c r="M1122" s="3"/>
      <c r="N1122" s="3" t="s">
        <v>16</v>
      </c>
      <c r="O1122" s="3" t="s">
        <v>1517</v>
      </c>
      <c r="P1122" s="3" t="s">
        <v>143</v>
      </c>
      <c r="Q1122" s="3"/>
      <c r="R1122" s="3"/>
      <c r="S1122" s="3"/>
      <c r="T1122" s="3" t="s">
        <v>49</v>
      </c>
      <c r="U1122" s="3" t="s">
        <v>2387</v>
      </c>
      <c r="V1122" s="3" t="s">
        <v>16</v>
      </c>
      <c r="W1122" s="3" t="s">
        <v>625</v>
      </c>
      <c r="X1122" s="3" t="s">
        <v>53</v>
      </c>
      <c r="Y1122" s="3"/>
      <c r="Z1122" s="280"/>
    </row>
    <row r="1123" spans="3:26" x14ac:dyDescent="0.15">
      <c r="C1123" s="286"/>
      <c r="D1123" s="283">
        <v>1120</v>
      </c>
      <c r="E1123" s="3">
        <v>1080</v>
      </c>
      <c r="F1123" s="3">
        <v>9</v>
      </c>
      <c r="G1123" s="3">
        <v>12</v>
      </c>
      <c r="H1123" s="3" t="s">
        <v>143</v>
      </c>
      <c r="I1123" s="3" t="s">
        <v>138</v>
      </c>
      <c r="J1123" s="3" t="s">
        <v>274</v>
      </c>
      <c r="K1123" s="15" t="s">
        <v>380</v>
      </c>
      <c r="L1123" s="3" t="s">
        <v>2525</v>
      </c>
      <c r="M1123" s="3"/>
      <c r="N1123" s="3" t="s">
        <v>16</v>
      </c>
      <c r="O1123" s="3" t="s">
        <v>2526</v>
      </c>
      <c r="P1123" s="3" t="s">
        <v>143</v>
      </c>
      <c r="Q1123" s="3"/>
      <c r="R1123" s="3"/>
      <c r="S1123" s="3"/>
      <c r="T1123" s="3" t="s">
        <v>49</v>
      </c>
      <c r="U1123" s="3" t="s">
        <v>2387</v>
      </c>
      <c r="V1123" s="3" t="s">
        <v>52</v>
      </c>
      <c r="W1123" s="3" t="s">
        <v>2527</v>
      </c>
      <c r="X1123" s="3" t="s">
        <v>53</v>
      </c>
      <c r="Y1123" s="3"/>
      <c r="Z1123" s="280"/>
    </row>
    <row r="1124" spans="3:26" x14ac:dyDescent="0.15">
      <c r="C1124" s="286"/>
      <c r="D1124" s="283">
        <v>1121</v>
      </c>
      <c r="E1124" s="3">
        <v>1081</v>
      </c>
      <c r="F1124" s="3">
        <v>9</v>
      </c>
      <c r="G1124" s="3">
        <v>12</v>
      </c>
      <c r="H1124" s="3" t="s">
        <v>143</v>
      </c>
      <c r="I1124" s="3" t="s">
        <v>138</v>
      </c>
      <c r="J1124" s="3" t="s">
        <v>274</v>
      </c>
      <c r="K1124" s="15" t="s">
        <v>380</v>
      </c>
      <c r="L1124" s="3" t="s">
        <v>1103</v>
      </c>
      <c r="M1124" s="3"/>
      <c r="N1124" s="3" t="s">
        <v>16</v>
      </c>
      <c r="O1124" s="3" t="s">
        <v>2526</v>
      </c>
      <c r="P1124" s="3" t="s">
        <v>143</v>
      </c>
      <c r="Q1124" s="3"/>
      <c r="R1124" s="3"/>
      <c r="S1124" s="3" t="s">
        <v>44</v>
      </c>
      <c r="T1124" s="3"/>
      <c r="U1124" s="3" t="s">
        <v>2387</v>
      </c>
      <c r="V1124" s="3" t="s">
        <v>52</v>
      </c>
      <c r="W1124" s="3" t="s">
        <v>2527</v>
      </c>
      <c r="X1124" s="3" t="s">
        <v>53</v>
      </c>
      <c r="Y1124" s="3"/>
      <c r="Z1124" s="280"/>
    </row>
    <row r="1125" spans="3:26" x14ac:dyDescent="0.15">
      <c r="C1125" s="286"/>
      <c r="D1125" s="283">
        <v>1122</v>
      </c>
      <c r="E1125" s="3">
        <v>1099</v>
      </c>
      <c r="F1125" s="3">
        <v>9</v>
      </c>
      <c r="G1125" s="3">
        <v>13</v>
      </c>
      <c r="H1125" s="3" t="s">
        <v>1650</v>
      </c>
      <c r="I1125" s="3" t="s">
        <v>137</v>
      </c>
      <c r="J1125" s="3" t="s">
        <v>368</v>
      </c>
      <c r="K1125" s="15"/>
      <c r="L1125" s="3" t="s">
        <v>2540</v>
      </c>
      <c r="M1125" s="3"/>
      <c r="N1125" s="3" t="s">
        <v>27</v>
      </c>
      <c r="O1125" s="3"/>
      <c r="P1125" s="3" t="s">
        <v>13</v>
      </c>
      <c r="Q1125" s="3"/>
      <c r="R1125" s="3"/>
      <c r="S1125" s="3" t="s">
        <v>43</v>
      </c>
      <c r="T1125" s="3" t="s">
        <v>47</v>
      </c>
      <c r="U1125" s="3" t="s">
        <v>2560</v>
      </c>
      <c r="V1125" s="3" t="s">
        <v>310</v>
      </c>
      <c r="W1125" s="3" t="s">
        <v>1490</v>
      </c>
      <c r="X1125" s="3" t="s">
        <v>157</v>
      </c>
      <c r="Y1125" s="3"/>
      <c r="Z1125" s="280"/>
    </row>
    <row r="1126" spans="3:26" x14ac:dyDescent="0.15">
      <c r="C1126" s="286"/>
      <c r="D1126" s="283">
        <v>1123</v>
      </c>
      <c r="E1126" s="3">
        <v>1101</v>
      </c>
      <c r="F1126" s="3">
        <v>9</v>
      </c>
      <c r="G1126" s="3">
        <v>13</v>
      </c>
      <c r="H1126" s="3" t="s">
        <v>1692</v>
      </c>
      <c r="I1126" s="3" t="s">
        <v>136</v>
      </c>
      <c r="J1126" s="3" t="s">
        <v>150</v>
      </c>
      <c r="K1126" s="15"/>
      <c r="L1126" s="3" t="s">
        <v>2562</v>
      </c>
      <c r="M1126" s="3"/>
      <c r="N1126" s="3" t="s">
        <v>31</v>
      </c>
      <c r="O1126" s="3"/>
      <c r="P1126" s="3" t="s">
        <v>12</v>
      </c>
      <c r="Q1126" s="3"/>
      <c r="R1126" s="3"/>
      <c r="S1126" s="3" t="s">
        <v>43</v>
      </c>
      <c r="T1126" s="3"/>
      <c r="U1126" s="3" t="s">
        <v>308</v>
      </c>
      <c r="V1126" s="3" t="s">
        <v>50</v>
      </c>
      <c r="W1126" s="3"/>
      <c r="X1126" s="3" t="s">
        <v>53</v>
      </c>
      <c r="Y1126" s="3"/>
      <c r="Z1126" s="280"/>
    </row>
    <row r="1127" spans="3:26" x14ac:dyDescent="0.15">
      <c r="C1127" s="286"/>
      <c r="D1127" s="283">
        <v>1124</v>
      </c>
      <c r="E1127" s="3">
        <v>1094</v>
      </c>
      <c r="F1127" s="3">
        <v>9</v>
      </c>
      <c r="G1127" s="3">
        <v>13</v>
      </c>
      <c r="H1127" s="3" t="s">
        <v>143</v>
      </c>
      <c r="I1127" s="3" t="s">
        <v>138</v>
      </c>
      <c r="J1127" s="3" t="s">
        <v>274</v>
      </c>
      <c r="K1127" s="15" t="s">
        <v>380</v>
      </c>
      <c r="L1127" s="3" t="s">
        <v>2551</v>
      </c>
      <c r="M1127" s="3"/>
      <c r="N1127" s="3" t="s">
        <v>16</v>
      </c>
      <c r="O1127" s="3" t="s">
        <v>2526</v>
      </c>
      <c r="P1127" s="3" t="s">
        <v>143</v>
      </c>
      <c r="Q1127" s="3"/>
      <c r="R1127" s="3"/>
      <c r="S1127" s="3"/>
      <c r="T1127" s="3" t="s">
        <v>49</v>
      </c>
      <c r="U1127" s="3" t="s">
        <v>2387</v>
      </c>
      <c r="V1127" s="3" t="s">
        <v>52</v>
      </c>
      <c r="W1127" s="3" t="s">
        <v>2552</v>
      </c>
      <c r="X1127" s="3" t="s">
        <v>157</v>
      </c>
      <c r="Y1127" s="3"/>
      <c r="Z1127" s="280"/>
    </row>
    <row r="1128" spans="3:26" x14ac:dyDescent="0.15">
      <c r="C1128" s="286"/>
      <c r="D1128" s="283">
        <v>1125</v>
      </c>
      <c r="E1128" s="3">
        <v>1119</v>
      </c>
      <c r="F1128" s="3">
        <v>9</v>
      </c>
      <c r="G1128" s="3">
        <v>14</v>
      </c>
      <c r="H1128" s="3" t="s">
        <v>2002</v>
      </c>
      <c r="I1128" s="3" t="s">
        <v>140</v>
      </c>
      <c r="J1128" s="3" t="s">
        <v>260</v>
      </c>
      <c r="K1128" s="15" t="s">
        <v>356</v>
      </c>
      <c r="L1128" s="3" t="s">
        <v>2590</v>
      </c>
      <c r="M1128" s="3"/>
      <c r="N1128" s="3" t="s">
        <v>16</v>
      </c>
      <c r="O1128" s="3" t="s">
        <v>1213</v>
      </c>
      <c r="P1128" s="3" t="s">
        <v>143</v>
      </c>
      <c r="Q1128" s="3"/>
      <c r="R1128" s="3"/>
      <c r="S1128" s="3"/>
      <c r="T1128" s="3" t="s">
        <v>49</v>
      </c>
      <c r="U1128" s="3" t="s">
        <v>2387</v>
      </c>
      <c r="V1128" s="3" t="s">
        <v>50</v>
      </c>
      <c r="W1128" s="3"/>
      <c r="X1128" s="3" t="s">
        <v>53</v>
      </c>
      <c r="Y1128" s="3"/>
      <c r="Z1128" s="280"/>
    </row>
    <row r="1129" spans="3:26" x14ac:dyDescent="0.15">
      <c r="C1129" s="286"/>
      <c r="D1129" s="283">
        <v>1126</v>
      </c>
      <c r="E1129" s="3">
        <v>1118</v>
      </c>
      <c r="F1129" s="3">
        <v>9</v>
      </c>
      <c r="G1129" s="3">
        <v>14</v>
      </c>
      <c r="H1129" s="3" t="s">
        <v>1665</v>
      </c>
      <c r="I1129" s="3" t="s">
        <v>140</v>
      </c>
      <c r="J1129" s="3" t="s">
        <v>260</v>
      </c>
      <c r="K1129" s="15" t="s">
        <v>378</v>
      </c>
      <c r="L1129" s="3" t="s">
        <v>2589</v>
      </c>
      <c r="M1129" s="3"/>
      <c r="N1129" s="3" t="s">
        <v>28</v>
      </c>
      <c r="O1129" s="3" t="s">
        <v>2387</v>
      </c>
      <c r="P1129" s="3" t="s">
        <v>143</v>
      </c>
      <c r="Q1129" s="3"/>
      <c r="R1129" s="3"/>
      <c r="S1129" s="3"/>
      <c r="T1129" s="3" t="s">
        <v>49</v>
      </c>
      <c r="U1129" s="3" t="s">
        <v>2387</v>
      </c>
      <c r="V1129" s="3" t="s">
        <v>52</v>
      </c>
      <c r="W1129" s="3" t="s">
        <v>2584</v>
      </c>
      <c r="X1129" s="3" t="s">
        <v>53</v>
      </c>
      <c r="Y1129" s="3"/>
      <c r="Z1129" s="280"/>
    </row>
    <row r="1130" spans="3:26" x14ac:dyDescent="0.15">
      <c r="C1130" s="286"/>
      <c r="D1130" s="283">
        <v>1127</v>
      </c>
      <c r="E1130" s="3">
        <v>1098</v>
      </c>
      <c r="F1130" s="3">
        <v>9</v>
      </c>
      <c r="G1130" s="3">
        <v>14</v>
      </c>
      <c r="H1130" s="3" t="s">
        <v>1674</v>
      </c>
      <c r="I1130" s="3" t="s">
        <v>137</v>
      </c>
      <c r="J1130" s="3" t="s">
        <v>368</v>
      </c>
      <c r="K1130" s="15"/>
      <c r="L1130" s="3" t="s">
        <v>2559</v>
      </c>
      <c r="M1130" s="3"/>
      <c r="N1130" s="3" t="s">
        <v>31</v>
      </c>
      <c r="O1130" s="3" t="s">
        <v>392</v>
      </c>
      <c r="P1130" s="3" t="s">
        <v>13</v>
      </c>
      <c r="Q1130" s="3"/>
      <c r="R1130" s="3"/>
      <c r="S1130" s="3" t="s">
        <v>43</v>
      </c>
      <c r="T1130" s="3"/>
      <c r="U1130" s="3"/>
      <c r="V1130" s="3" t="s">
        <v>310</v>
      </c>
      <c r="W1130" s="3" t="s">
        <v>1438</v>
      </c>
      <c r="X1130" s="3" t="s">
        <v>53</v>
      </c>
      <c r="Y1130" s="3"/>
      <c r="Z1130" s="280"/>
    </row>
    <row r="1131" spans="3:26" x14ac:dyDescent="0.15">
      <c r="C1131" s="286"/>
      <c r="D1131" s="283">
        <v>1128</v>
      </c>
      <c r="E1131" s="3">
        <v>1132</v>
      </c>
      <c r="F1131" s="3">
        <v>9</v>
      </c>
      <c r="G1131" s="3">
        <v>14</v>
      </c>
      <c r="H1131" s="3" t="s">
        <v>1646</v>
      </c>
      <c r="I1131" s="3" t="s">
        <v>140</v>
      </c>
      <c r="J1131" s="3" t="s">
        <v>260</v>
      </c>
      <c r="K1131" s="15" t="s">
        <v>612</v>
      </c>
      <c r="L1131" s="3" t="s">
        <v>2617</v>
      </c>
      <c r="M1131" s="3"/>
      <c r="N1131" s="3" t="s">
        <v>16</v>
      </c>
      <c r="O1131" s="3" t="s">
        <v>2618</v>
      </c>
      <c r="P1131" s="3" t="s">
        <v>143</v>
      </c>
      <c r="Q1131" s="3"/>
      <c r="R1131" s="3"/>
      <c r="S1131" s="3"/>
      <c r="T1131" s="3" t="s">
        <v>49</v>
      </c>
      <c r="U1131" s="3" t="s">
        <v>2619</v>
      </c>
      <c r="V1131" s="3" t="s">
        <v>51</v>
      </c>
      <c r="W1131" s="3" t="s">
        <v>2620</v>
      </c>
      <c r="X1131" s="3" t="s">
        <v>53</v>
      </c>
      <c r="Y1131" s="3"/>
      <c r="Z1131" s="280"/>
    </row>
    <row r="1132" spans="3:26" x14ac:dyDescent="0.15">
      <c r="C1132" s="286"/>
      <c r="D1132" s="283">
        <v>1129</v>
      </c>
      <c r="E1132" s="3">
        <v>1123</v>
      </c>
      <c r="F1132" s="3">
        <v>9</v>
      </c>
      <c r="G1132" s="3">
        <v>14</v>
      </c>
      <c r="H1132" s="3" t="s">
        <v>1811</v>
      </c>
      <c r="I1132" s="3" t="s">
        <v>136</v>
      </c>
      <c r="J1132" s="3" t="s">
        <v>2598</v>
      </c>
      <c r="K1132" s="15"/>
      <c r="L1132" s="3" t="s">
        <v>2599</v>
      </c>
      <c r="M1132" s="3"/>
      <c r="N1132" s="3" t="s">
        <v>16</v>
      </c>
      <c r="O1132" s="3" t="s">
        <v>2600</v>
      </c>
      <c r="P1132" s="3" t="s">
        <v>143</v>
      </c>
      <c r="Q1132" s="3"/>
      <c r="R1132" s="3"/>
      <c r="S1132" s="3"/>
      <c r="T1132" s="3" t="s">
        <v>49</v>
      </c>
      <c r="U1132" s="3" t="s">
        <v>2601</v>
      </c>
      <c r="V1132" s="3" t="s">
        <v>50</v>
      </c>
      <c r="W1132" s="3"/>
      <c r="X1132" s="3" t="s">
        <v>53</v>
      </c>
      <c r="Y1132" s="3"/>
      <c r="Z1132" s="280"/>
    </row>
    <row r="1133" spans="3:26" x14ac:dyDescent="0.15">
      <c r="C1133" s="286"/>
      <c r="D1133" s="283">
        <v>1130</v>
      </c>
      <c r="E1133" s="3">
        <v>1100</v>
      </c>
      <c r="F1133" s="3">
        <v>9</v>
      </c>
      <c r="G1133" s="3">
        <v>14</v>
      </c>
      <c r="H1133" s="3" t="s">
        <v>2421</v>
      </c>
      <c r="I1133" s="3" t="s">
        <v>136</v>
      </c>
      <c r="J1133" s="3" t="s">
        <v>150</v>
      </c>
      <c r="K1133" s="15"/>
      <c r="L1133" s="3" t="s">
        <v>2561</v>
      </c>
      <c r="M1133" s="3"/>
      <c r="N1133" s="3" t="s">
        <v>31</v>
      </c>
      <c r="O1133" s="3"/>
      <c r="P1133" s="3" t="s">
        <v>12</v>
      </c>
      <c r="Q1133" s="3"/>
      <c r="R1133" s="3"/>
      <c r="S1133" s="3" t="s">
        <v>43</v>
      </c>
      <c r="T1133" s="3"/>
      <c r="U1133" s="3" t="s">
        <v>308</v>
      </c>
      <c r="V1133" s="3" t="s">
        <v>50</v>
      </c>
      <c r="W1133" s="3"/>
      <c r="X1133" s="3" t="s">
        <v>53</v>
      </c>
      <c r="Y1133" s="3"/>
      <c r="Z1133" s="280"/>
    </row>
    <row r="1134" spans="3:26" x14ac:dyDescent="0.15">
      <c r="C1134" s="286"/>
      <c r="D1134" s="283">
        <v>1131</v>
      </c>
      <c r="E1134" s="3">
        <v>1097</v>
      </c>
      <c r="F1134" s="3">
        <v>9</v>
      </c>
      <c r="G1134" s="3">
        <v>14</v>
      </c>
      <c r="H1134" s="3" t="s">
        <v>143</v>
      </c>
      <c r="I1134" s="3" t="s">
        <v>137</v>
      </c>
      <c r="J1134" s="3" t="s">
        <v>368</v>
      </c>
      <c r="K1134" s="15"/>
      <c r="L1134" s="3" t="s">
        <v>2558</v>
      </c>
      <c r="M1134" s="3"/>
      <c r="N1134" s="3" t="s">
        <v>16</v>
      </c>
      <c r="O1134" s="3" t="s">
        <v>261</v>
      </c>
      <c r="P1134" s="3" t="s">
        <v>143</v>
      </c>
      <c r="Q1134" s="3"/>
      <c r="R1134" s="3"/>
      <c r="S1134" s="3"/>
      <c r="T1134" s="3" t="s">
        <v>49</v>
      </c>
      <c r="U1134" s="3" t="s">
        <v>2387</v>
      </c>
      <c r="V1134" s="3" t="s">
        <v>52</v>
      </c>
      <c r="W1134" s="3" t="s">
        <v>1312</v>
      </c>
      <c r="X1134" s="3" t="s">
        <v>53</v>
      </c>
      <c r="Y1134" s="3"/>
      <c r="Z1134" s="280"/>
    </row>
    <row r="1135" spans="3:26" x14ac:dyDescent="0.15">
      <c r="C1135" s="286"/>
      <c r="D1135" s="283">
        <v>1132</v>
      </c>
      <c r="E1135" s="3">
        <v>1126</v>
      </c>
      <c r="F1135" s="3">
        <v>9</v>
      </c>
      <c r="G1135" s="3">
        <v>14</v>
      </c>
      <c r="H1135" s="3" t="s">
        <v>143</v>
      </c>
      <c r="I1135" s="3" t="s">
        <v>136</v>
      </c>
      <c r="J1135" s="3" t="s">
        <v>1121</v>
      </c>
      <c r="K1135" s="15"/>
      <c r="L1135" s="3" t="s">
        <v>2604</v>
      </c>
      <c r="M1135" s="3"/>
      <c r="N1135" s="3" t="s">
        <v>29</v>
      </c>
      <c r="O1135" s="3"/>
      <c r="P1135" s="3" t="s">
        <v>143</v>
      </c>
      <c r="Q1135" s="3"/>
      <c r="R1135" s="3"/>
      <c r="S1135" s="3"/>
      <c r="T1135" s="3" t="s">
        <v>49</v>
      </c>
      <c r="U1135" s="3" t="s">
        <v>1557</v>
      </c>
      <c r="V1135" s="3" t="s">
        <v>50</v>
      </c>
      <c r="W1135" s="3"/>
      <c r="X1135" s="3" t="s">
        <v>157</v>
      </c>
      <c r="Y1135" s="3"/>
      <c r="Z1135" s="280"/>
    </row>
    <row r="1136" spans="3:26" x14ac:dyDescent="0.15">
      <c r="C1136" s="286"/>
      <c r="D1136" s="283">
        <v>1133</v>
      </c>
      <c r="E1136" s="3">
        <v>1148</v>
      </c>
      <c r="F1136" s="3">
        <v>9</v>
      </c>
      <c r="G1136" s="3">
        <v>15</v>
      </c>
      <c r="H1136" s="3" t="s">
        <v>1659</v>
      </c>
      <c r="I1136" s="3" t="s">
        <v>137</v>
      </c>
      <c r="J1136" s="3" t="s">
        <v>655</v>
      </c>
      <c r="K1136" s="15"/>
      <c r="L1136" s="3" t="s">
        <v>2645</v>
      </c>
      <c r="M1136" s="3"/>
      <c r="N1136" s="3" t="s">
        <v>16</v>
      </c>
      <c r="O1136" s="3" t="s">
        <v>2641</v>
      </c>
      <c r="P1136" s="3" t="s">
        <v>143</v>
      </c>
      <c r="Q1136" s="3"/>
      <c r="R1136" s="3"/>
      <c r="S1136" s="3" t="s">
        <v>43</v>
      </c>
      <c r="T1136" s="3"/>
      <c r="U1136" s="3"/>
      <c r="V1136" s="3" t="s">
        <v>52</v>
      </c>
      <c r="W1136" s="3" t="s">
        <v>2642</v>
      </c>
      <c r="X1136" s="3" t="s">
        <v>157</v>
      </c>
      <c r="Y1136" s="3" t="s">
        <v>2643</v>
      </c>
      <c r="Z1136" s="280"/>
    </row>
    <row r="1137" spans="3:26" x14ac:dyDescent="0.15">
      <c r="C1137" s="286"/>
      <c r="D1137" s="283">
        <v>1134</v>
      </c>
      <c r="E1137" s="3">
        <v>1136</v>
      </c>
      <c r="F1137" s="3">
        <v>9</v>
      </c>
      <c r="G1137" s="3">
        <v>15</v>
      </c>
      <c r="H1137" s="3" t="s">
        <v>1769</v>
      </c>
      <c r="I1137" s="3" t="s">
        <v>140</v>
      </c>
      <c r="J1137" s="3" t="s">
        <v>260</v>
      </c>
      <c r="K1137" s="15" t="s">
        <v>356</v>
      </c>
      <c r="L1137" s="3" t="s">
        <v>2627</v>
      </c>
      <c r="M1137" s="3"/>
      <c r="N1137" s="3" t="s">
        <v>27</v>
      </c>
      <c r="O1137" s="3"/>
      <c r="P1137" s="3" t="s">
        <v>13</v>
      </c>
      <c r="Q1137" s="3"/>
      <c r="R1137" s="3"/>
      <c r="S1137" s="3" t="s">
        <v>43</v>
      </c>
      <c r="T1137" s="3"/>
      <c r="U1137" s="3" t="s">
        <v>308</v>
      </c>
      <c r="V1137" s="3" t="s">
        <v>16</v>
      </c>
      <c r="W1137" s="3" t="s">
        <v>1699</v>
      </c>
      <c r="X1137" s="3" t="s">
        <v>53</v>
      </c>
      <c r="Y1137" s="3"/>
      <c r="Z1137" s="280"/>
    </row>
    <row r="1138" spans="3:26" x14ac:dyDescent="0.15">
      <c r="C1138" s="286"/>
      <c r="D1138" s="283">
        <v>1135</v>
      </c>
      <c r="E1138" s="3">
        <v>1137</v>
      </c>
      <c r="F1138" s="3">
        <v>9</v>
      </c>
      <c r="G1138" s="3">
        <v>15</v>
      </c>
      <c r="H1138" s="3" t="s">
        <v>1669</v>
      </c>
      <c r="I1138" s="3" t="s">
        <v>140</v>
      </c>
      <c r="J1138" s="3" t="s">
        <v>260</v>
      </c>
      <c r="K1138" s="15" t="s">
        <v>1293</v>
      </c>
      <c r="L1138" s="3" t="s">
        <v>2628</v>
      </c>
      <c r="M1138" s="3"/>
      <c r="N1138" s="3" t="s">
        <v>31</v>
      </c>
      <c r="O1138" s="3"/>
      <c r="P1138" s="3" t="s">
        <v>13</v>
      </c>
      <c r="Q1138" s="3"/>
      <c r="R1138" s="3"/>
      <c r="S1138" s="3" t="s">
        <v>43</v>
      </c>
      <c r="T1138" s="3"/>
      <c r="U1138" s="3" t="s">
        <v>514</v>
      </c>
      <c r="V1138" s="3" t="s">
        <v>50</v>
      </c>
      <c r="W1138" s="3"/>
      <c r="X1138" s="3" t="s">
        <v>53</v>
      </c>
      <c r="Y1138" s="3"/>
      <c r="Z1138" s="280"/>
    </row>
    <row r="1139" spans="3:26" x14ac:dyDescent="0.15">
      <c r="C1139" s="286"/>
      <c r="D1139" s="283">
        <v>1136</v>
      </c>
      <c r="E1139" s="3">
        <v>1120</v>
      </c>
      <c r="F1139" s="3">
        <v>9</v>
      </c>
      <c r="G1139" s="3">
        <v>15</v>
      </c>
      <c r="H1139" s="3" t="s">
        <v>143</v>
      </c>
      <c r="I1139" s="3" t="s">
        <v>140</v>
      </c>
      <c r="J1139" s="3" t="s">
        <v>260</v>
      </c>
      <c r="K1139" s="15" t="s">
        <v>469</v>
      </c>
      <c r="L1139" s="3" t="s">
        <v>2591</v>
      </c>
      <c r="M1139" s="3"/>
      <c r="N1139" s="3" t="s">
        <v>16</v>
      </c>
      <c r="O1139" s="3" t="s">
        <v>2387</v>
      </c>
      <c r="P1139" s="3" t="s">
        <v>143</v>
      </c>
      <c r="Q1139" s="3"/>
      <c r="R1139" s="3"/>
      <c r="S1139" s="3"/>
      <c r="T1139" s="3" t="s">
        <v>49</v>
      </c>
      <c r="U1139" s="3" t="s">
        <v>2592</v>
      </c>
      <c r="V1139" s="3" t="s">
        <v>51</v>
      </c>
      <c r="W1139" s="3" t="s">
        <v>2593</v>
      </c>
      <c r="X1139" s="3" t="s">
        <v>53</v>
      </c>
      <c r="Y1139" s="3"/>
      <c r="Z1139" s="280"/>
    </row>
    <row r="1140" spans="3:26" x14ac:dyDescent="0.15">
      <c r="C1140" s="286"/>
      <c r="D1140" s="283">
        <v>1137</v>
      </c>
      <c r="E1140" s="3">
        <v>1129</v>
      </c>
      <c r="F1140" s="3">
        <v>9</v>
      </c>
      <c r="G1140" s="3">
        <v>16</v>
      </c>
      <c r="H1140" s="3" t="s">
        <v>1774</v>
      </c>
      <c r="I1140" s="3" t="s">
        <v>138</v>
      </c>
      <c r="J1140" s="3" t="s">
        <v>274</v>
      </c>
      <c r="K1140" s="15" t="s">
        <v>376</v>
      </c>
      <c r="L1140" s="3" t="s">
        <v>2610</v>
      </c>
      <c r="M1140" s="3"/>
      <c r="N1140" s="3" t="s">
        <v>31</v>
      </c>
      <c r="O1140" s="3"/>
      <c r="P1140" s="3" t="s">
        <v>143</v>
      </c>
      <c r="Q1140" s="3"/>
      <c r="R1140" s="3"/>
      <c r="S1140" s="3" t="s">
        <v>43</v>
      </c>
      <c r="T1140" s="3"/>
      <c r="U1140" s="3" t="s">
        <v>308</v>
      </c>
      <c r="V1140" s="3" t="s">
        <v>50</v>
      </c>
      <c r="W1140" s="3" t="s">
        <v>2611</v>
      </c>
      <c r="X1140" s="3" t="s">
        <v>53</v>
      </c>
      <c r="Y1140" s="3"/>
      <c r="Z1140" s="280"/>
    </row>
    <row r="1141" spans="3:26" x14ac:dyDescent="0.15">
      <c r="C1141" s="286"/>
      <c r="D1141" s="283">
        <v>1138</v>
      </c>
      <c r="E1141" s="3">
        <v>1138</v>
      </c>
      <c r="F1141" s="3">
        <v>9</v>
      </c>
      <c r="G1141" s="3">
        <v>16</v>
      </c>
      <c r="H1141" s="3" t="s">
        <v>1674</v>
      </c>
      <c r="I1141" s="3" t="s">
        <v>140</v>
      </c>
      <c r="J1141" s="3" t="s">
        <v>260</v>
      </c>
      <c r="K1141" s="15" t="s">
        <v>378</v>
      </c>
      <c r="L1141" s="3" t="s">
        <v>2250</v>
      </c>
      <c r="M1141" s="3"/>
      <c r="N1141" s="3" t="s">
        <v>28</v>
      </c>
      <c r="O1141" s="3" t="s">
        <v>2387</v>
      </c>
      <c r="P1141" s="3" t="s">
        <v>143</v>
      </c>
      <c r="Q1141" s="3"/>
      <c r="R1141" s="3"/>
      <c r="S1141" s="3"/>
      <c r="T1141" s="3" t="s">
        <v>49</v>
      </c>
      <c r="U1141" s="3" t="s">
        <v>2629</v>
      </c>
      <c r="V1141" s="3" t="s">
        <v>50</v>
      </c>
      <c r="W1141" s="3" t="s">
        <v>1157</v>
      </c>
      <c r="X1141" s="3" t="s">
        <v>157</v>
      </c>
      <c r="Y1141" s="3"/>
      <c r="Z1141" s="280"/>
    </row>
    <row r="1142" spans="3:26" x14ac:dyDescent="0.15">
      <c r="C1142" s="286"/>
      <c r="D1142" s="283">
        <v>1139</v>
      </c>
      <c r="E1142" s="3">
        <v>1124</v>
      </c>
      <c r="F1142" s="3">
        <v>9</v>
      </c>
      <c r="G1142" s="3">
        <v>16</v>
      </c>
      <c r="H1142" s="3" t="s">
        <v>1637</v>
      </c>
      <c r="I1142" s="3" t="s">
        <v>137</v>
      </c>
      <c r="J1142" s="3" t="s">
        <v>463</v>
      </c>
      <c r="K1142" s="15"/>
      <c r="L1142" s="3" t="s">
        <v>2602</v>
      </c>
      <c r="M1142" s="3"/>
      <c r="N1142" s="3" t="s">
        <v>28</v>
      </c>
      <c r="O1142" s="3"/>
      <c r="P1142" s="3" t="s">
        <v>143</v>
      </c>
      <c r="Q1142" s="3"/>
      <c r="R1142" s="3"/>
      <c r="S1142" s="3"/>
      <c r="T1142" s="3" t="s">
        <v>49</v>
      </c>
      <c r="U1142" s="3" t="s">
        <v>2387</v>
      </c>
      <c r="V1142" s="3" t="s">
        <v>310</v>
      </c>
      <c r="W1142" s="3"/>
      <c r="X1142" s="3" t="s">
        <v>53</v>
      </c>
      <c r="Y1142" s="3"/>
      <c r="Z1142" s="280"/>
    </row>
    <row r="1143" spans="3:26" x14ac:dyDescent="0.15">
      <c r="C1143" s="286"/>
      <c r="D1143" s="283">
        <v>1140</v>
      </c>
      <c r="E1143" s="3">
        <v>1125</v>
      </c>
      <c r="F1143" s="3">
        <v>9</v>
      </c>
      <c r="G1143" s="3">
        <v>16</v>
      </c>
      <c r="H1143" s="3" t="s">
        <v>1667</v>
      </c>
      <c r="I1143" s="3" t="s">
        <v>137</v>
      </c>
      <c r="J1143" s="3" t="s">
        <v>463</v>
      </c>
      <c r="K1143" s="15"/>
      <c r="L1143" s="3" t="s">
        <v>2603</v>
      </c>
      <c r="M1143" s="3"/>
      <c r="N1143" s="3" t="s">
        <v>144</v>
      </c>
      <c r="O1143" s="3"/>
      <c r="P1143" s="3" t="s">
        <v>13</v>
      </c>
      <c r="Q1143" s="3"/>
      <c r="R1143" s="3"/>
      <c r="S1143" s="3" t="s">
        <v>43</v>
      </c>
      <c r="T1143" s="3"/>
      <c r="U1143" s="3" t="s">
        <v>514</v>
      </c>
      <c r="V1143" s="3" t="s">
        <v>310</v>
      </c>
      <c r="W1143" s="3" t="s">
        <v>680</v>
      </c>
      <c r="X1143" s="3" t="s">
        <v>53</v>
      </c>
      <c r="Y1143" s="3"/>
      <c r="Z1143" s="280"/>
    </row>
    <row r="1144" spans="3:26" x14ac:dyDescent="0.15">
      <c r="C1144" s="286"/>
      <c r="D1144" s="283">
        <v>1141</v>
      </c>
      <c r="E1144" s="3">
        <v>1139</v>
      </c>
      <c r="F1144" s="3">
        <v>9</v>
      </c>
      <c r="G1144" s="3">
        <v>16</v>
      </c>
      <c r="H1144" s="3" t="s">
        <v>143</v>
      </c>
      <c r="I1144" s="3" t="s">
        <v>140</v>
      </c>
      <c r="J1144" s="3" t="s">
        <v>260</v>
      </c>
      <c r="K1144" s="15" t="s">
        <v>356</v>
      </c>
      <c r="L1144" s="3" t="s">
        <v>2630</v>
      </c>
      <c r="M1144" s="3"/>
      <c r="N1144" s="3" t="s">
        <v>28</v>
      </c>
      <c r="O1144" s="3" t="s">
        <v>2387</v>
      </c>
      <c r="P1144" s="3" t="s">
        <v>143</v>
      </c>
      <c r="Q1144" s="3"/>
      <c r="R1144" s="3"/>
      <c r="S1144" s="3"/>
      <c r="T1144" s="3" t="s">
        <v>49</v>
      </c>
      <c r="U1144" s="3" t="s">
        <v>2387</v>
      </c>
      <c r="V1144" s="3" t="s">
        <v>52</v>
      </c>
      <c r="W1144" s="3" t="s">
        <v>2631</v>
      </c>
      <c r="X1144" s="3" t="s">
        <v>53</v>
      </c>
      <c r="Y1144" s="3"/>
      <c r="Z1144" s="280"/>
    </row>
    <row r="1145" spans="3:26" x14ac:dyDescent="0.15">
      <c r="C1145" s="286"/>
      <c r="D1145" s="283">
        <v>1142</v>
      </c>
      <c r="E1145" s="3">
        <v>1141</v>
      </c>
      <c r="F1145" s="3">
        <v>9</v>
      </c>
      <c r="G1145" s="3">
        <v>17</v>
      </c>
      <c r="H1145" s="3" t="s">
        <v>1651</v>
      </c>
      <c r="I1145" s="3" t="s">
        <v>137</v>
      </c>
      <c r="J1145" s="3" t="s">
        <v>655</v>
      </c>
      <c r="K1145" s="15"/>
      <c r="L1145" s="3" t="s">
        <v>2635</v>
      </c>
      <c r="M1145" s="3"/>
      <c r="N1145" s="3" t="s">
        <v>27</v>
      </c>
      <c r="O1145" s="3"/>
      <c r="P1145" s="3" t="s">
        <v>13</v>
      </c>
      <c r="Q1145" s="3"/>
      <c r="R1145" s="3"/>
      <c r="S1145" s="3" t="s">
        <v>43</v>
      </c>
      <c r="T1145" s="3"/>
      <c r="U1145" s="3"/>
      <c r="V1145" s="3" t="s">
        <v>310</v>
      </c>
      <c r="W1145" s="3"/>
      <c r="X1145" s="3" t="s">
        <v>53</v>
      </c>
      <c r="Y1145" s="3" t="s">
        <v>1097</v>
      </c>
      <c r="Z1145" s="280"/>
    </row>
    <row r="1146" spans="3:26" x14ac:dyDescent="0.15">
      <c r="C1146" s="286"/>
      <c r="D1146" s="283">
        <v>1143</v>
      </c>
      <c r="E1146" s="3">
        <v>1149</v>
      </c>
      <c r="F1146" s="3">
        <v>9</v>
      </c>
      <c r="G1146" s="3">
        <v>17</v>
      </c>
      <c r="H1146" s="3" t="s">
        <v>1651</v>
      </c>
      <c r="I1146" s="3" t="s">
        <v>137</v>
      </c>
      <c r="J1146" s="3" t="s">
        <v>368</v>
      </c>
      <c r="K1146" s="15"/>
      <c r="L1146" s="3" t="s">
        <v>988</v>
      </c>
      <c r="M1146" s="3"/>
      <c r="N1146" s="3" t="s">
        <v>16</v>
      </c>
      <c r="O1146" s="3" t="s">
        <v>2646</v>
      </c>
      <c r="P1146" s="3" t="s">
        <v>13</v>
      </c>
      <c r="Q1146" s="3"/>
      <c r="R1146" s="3"/>
      <c r="S1146" s="3" t="s">
        <v>43</v>
      </c>
      <c r="T1146" s="3"/>
      <c r="U1146" s="3" t="s">
        <v>514</v>
      </c>
      <c r="V1146" s="3" t="s">
        <v>310</v>
      </c>
      <c r="W1146" s="3" t="s">
        <v>2647</v>
      </c>
      <c r="X1146" s="3" t="s">
        <v>53</v>
      </c>
      <c r="Y1146" s="3"/>
      <c r="Z1146" s="280"/>
    </row>
    <row r="1147" spans="3:26" x14ac:dyDescent="0.15">
      <c r="C1147" s="286"/>
      <c r="D1147" s="283">
        <v>1144</v>
      </c>
      <c r="E1147" s="3">
        <v>1130</v>
      </c>
      <c r="F1147" s="3">
        <v>9</v>
      </c>
      <c r="G1147" s="3">
        <v>17</v>
      </c>
      <c r="H1147" s="3" t="s">
        <v>2612</v>
      </c>
      <c r="I1147" s="3" t="s">
        <v>137</v>
      </c>
      <c r="J1147" s="3" t="s">
        <v>368</v>
      </c>
      <c r="K1147" s="15"/>
      <c r="L1147" s="3" t="s">
        <v>2613</v>
      </c>
      <c r="M1147" s="3"/>
      <c r="N1147" s="3" t="s">
        <v>16</v>
      </c>
      <c r="O1147" s="3" t="s">
        <v>261</v>
      </c>
      <c r="P1147" s="3" t="s">
        <v>13</v>
      </c>
      <c r="Q1147" s="3"/>
      <c r="R1147" s="3" t="s">
        <v>596</v>
      </c>
      <c r="S1147" s="3" t="s">
        <v>43</v>
      </c>
      <c r="T1147" s="3"/>
      <c r="U1147" s="3"/>
      <c r="V1147" s="3" t="s">
        <v>456</v>
      </c>
      <c r="W1147" s="3" t="s">
        <v>670</v>
      </c>
      <c r="X1147" s="3" t="s">
        <v>53</v>
      </c>
      <c r="Y1147" s="3"/>
      <c r="Z1147" s="280"/>
    </row>
    <row r="1148" spans="3:26" x14ac:dyDescent="0.15">
      <c r="C1148" s="286"/>
      <c r="D1148" s="283">
        <v>1145</v>
      </c>
      <c r="E1148" s="3">
        <v>1133</v>
      </c>
      <c r="F1148" s="3">
        <v>9</v>
      </c>
      <c r="G1148" s="3">
        <v>17</v>
      </c>
      <c r="H1148" s="3" t="s">
        <v>2621</v>
      </c>
      <c r="I1148" s="3" t="s">
        <v>140</v>
      </c>
      <c r="J1148" s="3" t="s">
        <v>260</v>
      </c>
      <c r="K1148" s="15" t="s">
        <v>378</v>
      </c>
      <c r="L1148" s="3" t="s">
        <v>2622</v>
      </c>
      <c r="M1148" s="3"/>
      <c r="N1148" s="3" t="s">
        <v>31</v>
      </c>
      <c r="O1148" s="3"/>
      <c r="P1148" s="3" t="s">
        <v>13</v>
      </c>
      <c r="Q1148" s="3"/>
      <c r="R1148" s="3"/>
      <c r="S1148" s="3" t="s">
        <v>43</v>
      </c>
      <c r="T1148" s="3"/>
      <c r="U1148" s="3" t="s">
        <v>514</v>
      </c>
      <c r="V1148" s="3" t="s">
        <v>50</v>
      </c>
      <c r="W1148" s="3"/>
      <c r="X1148" s="3" t="s">
        <v>53</v>
      </c>
      <c r="Y1148" s="3"/>
      <c r="Z1148" s="280"/>
    </row>
    <row r="1149" spans="3:26" x14ac:dyDescent="0.15">
      <c r="C1149" s="286"/>
      <c r="D1149" s="283">
        <v>1146</v>
      </c>
      <c r="E1149" s="3">
        <v>1134</v>
      </c>
      <c r="F1149" s="3">
        <v>9</v>
      </c>
      <c r="G1149" s="3">
        <v>17</v>
      </c>
      <c r="H1149" s="3" t="s">
        <v>269</v>
      </c>
      <c r="I1149" s="3" t="s">
        <v>140</v>
      </c>
      <c r="J1149" s="3" t="s">
        <v>260</v>
      </c>
      <c r="K1149" s="15" t="s">
        <v>644</v>
      </c>
      <c r="L1149" s="3" t="s">
        <v>2623</v>
      </c>
      <c r="M1149" s="3"/>
      <c r="N1149" s="3" t="s">
        <v>16</v>
      </c>
      <c r="O1149" s="3" t="s">
        <v>1485</v>
      </c>
      <c r="P1149" s="3" t="s">
        <v>143</v>
      </c>
      <c r="Q1149" s="3"/>
      <c r="R1149" s="3"/>
      <c r="S1149" s="3"/>
      <c r="T1149" s="3" t="s">
        <v>16</v>
      </c>
      <c r="U1149" s="3" t="s">
        <v>2624</v>
      </c>
      <c r="V1149" s="3" t="s">
        <v>50</v>
      </c>
      <c r="W1149" s="3"/>
      <c r="X1149" s="3" t="s">
        <v>53</v>
      </c>
      <c r="Y1149" s="3"/>
      <c r="Z1149" s="280"/>
    </row>
    <row r="1150" spans="3:26" x14ac:dyDescent="0.15">
      <c r="C1150" s="286"/>
      <c r="D1150" s="283">
        <v>1147</v>
      </c>
      <c r="E1150" s="3">
        <v>1142</v>
      </c>
      <c r="F1150" s="3">
        <v>9</v>
      </c>
      <c r="G1150" s="3">
        <v>17</v>
      </c>
      <c r="H1150" s="3" t="s">
        <v>269</v>
      </c>
      <c r="I1150" s="3" t="s">
        <v>137</v>
      </c>
      <c r="J1150" s="3" t="s">
        <v>655</v>
      </c>
      <c r="K1150" s="15"/>
      <c r="L1150" s="3" t="s">
        <v>2636</v>
      </c>
      <c r="M1150" s="3"/>
      <c r="N1150" s="3" t="s">
        <v>16</v>
      </c>
      <c r="O1150" s="3" t="s">
        <v>1213</v>
      </c>
      <c r="P1150" s="3" t="s">
        <v>143</v>
      </c>
      <c r="Q1150" s="3"/>
      <c r="R1150" s="3"/>
      <c r="S1150" s="3" t="s">
        <v>43</v>
      </c>
      <c r="T1150" s="3"/>
      <c r="U1150" s="3"/>
      <c r="V1150" s="3" t="s">
        <v>456</v>
      </c>
      <c r="W1150" s="3"/>
      <c r="X1150" s="3" t="s">
        <v>53</v>
      </c>
      <c r="Y1150" s="3" t="s">
        <v>1097</v>
      </c>
      <c r="Z1150" s="280"/>
    </row>
    <row r="1151" spans="3:26" x14ac:dyDescent="0.15">
      <c r="C1151" s="286"/>
      <c r="D1151" s="283">
        <v>1148</v>
      </c>
      <c r="E1151" s="3">
        <v>1140</v>
      </c>
      <c r="F1151" s="3">
        <v>9</v>
      </c>
      <c r="G1151" s="3">
        <v>17</v>
      </c>
      <c r="H1151" s="3" t="s">
        <v>143</v>
      </c>
      <c r="I1151" s="3" t="s">
        <v>137</v>
      </c>
      <c r="J1151" s="3" t="s">
        <v>655</v>
      </c>
      <c r="K1151" s="15"/>
      <c r="L1151" s="3" t="s">
        <v>2632</v>
      </c>
      <c r="M1151" s="3"/>
      <c r="N1151" s="3" t="s">
        <v>144</v>
      </c>
      <c r="O1151" s="3" t="s">
        <v>2633</v>
      </c>
      <c r="P1151" s="3" t="s">
        <v>143</v>
      </c>
      <c r="Q1151" s="3"/>
      <c r="R1151" s="3"/>
      <c r="S1151" s="3" t="s">
        <v>44</v>
      </c>
      <c r="T1151" s="3" t="s">
        <v>251</v>
      </c>
      <c r="U1151" s="3" t="s">
        <v>2634</v>
      </c>
      <c r="V1151" s="3" t="s">
        <v>310</v>
      </c>
      <c r="W1151" s="3"/>
      <c r="X1151" s="3" t="s">
        <v>157</v>
      </c>
      <c r="Y1151" s="3"/>
      <c r="Z1151" s="280"/>
    </row>
    <row r="1152" spans="3:26" x14ac:dyDescent="0.15">
      <c r="C1152" s="286"/>
      <c r="D1152" s="283">
        <v>1149</v>
      </c>
      <c r="E1152" s="3">
        <v>1156</v>
      </c>
      <c r="F1152" s="3">
        <v>9</v>
      </c>
      <c r="G1152" s="3">
        <v>18</v>
      </c>
      <c r="H1152" s="3" t="s">
        <v>143</v>
      </c>
      <c r="I1152" s="3" t="s">
        <v>136</v>
      </c>
      <c r="J1152" s="3" t="s">
        <v>153</v>
      </c>
      <c r="K1152" s="15"/>
      <c r="L1152" s="3" t="s">
        <v>2663</v>
      </c>
      <c r="M1152" s="3"/>
      <c r="N1152" s="3" t="s">
        <v>16</v>
      </c>
      <c r="O1152" s="3" t="s">
        <v>2664</v>
      </c>
      <c r="P1152" s="3" t="s">
        <v>13</v>
      </c>
      <c r="Q1152" s="3"/>
      <c r="R1152" s="3"/>
      <c r="S1152" s="3" t="s">
        <v>43</v>
      </c>
      <c r="T1152" s="3" t="s">
        <v>49</v>
      </c>
      <c r="U1152" s="3" t="s">
        <v>2665</v>
      </c>
      <c r="V1152" s="3" t="s">
        <v>52</v>
      </c>
      <c r="W1152" s="3" t="s">
        <v>1592</v>
      </c>
      <c r="X1152" s="3" t="s">
        <v>158</v>
      </c>
      <c r="Y1152" s="3"/>
      <c r="Z1152" s="280"/>
    </row>
    <row r="1153" spans="3:26" x14ac:dyDescent="0.15">
      <c r="C1153" s="286"/>
      <c r="D1153" s="283">
        <v>1150</v>
      </c>
      <c r="E1153" s="3">
        <v>1145</v>
      </c>
      <c r="F1153" s="3">
        <v>9</v>
      </c>
      <c r="G1153" s="3">
        <v>19</v>
      </c>
      <c r="H1153" s="3" t="s">
        <v>1659</v>
      </c>
      <c r="I1153" s="3" t="s">
        <v>141</v>
      </c>
      <c r="J1153" s="3" t="s">
        <v>565</v>
      </c>
      <c r="K1153" s="15" t="s">
        <v>520</v>
      </c>
      <c r="L1153" s="3" t="s">
        <v>2518</v>
      </c>
      <c r="M1153" s="3"/>
      <c r="N1153" s="3" t="s">
        <v>16</v>
      </c>
      <c r="O1153" s="3" t="s">
        <v>332</v>
      </c>
      <c r="P1153" s="3" t="s">
        <v>13</v>
      </c>
      <c r="Q1153" s="3"/>
      <c r="R1153" s="3"/>
      <c r="S1153" s="3" t="s">
        <v>43</v>
      </c>
      <c r="T1153" s="3"/>
      <c r="U1153" s="3" t="s">
        <v>308</v>
      </c>
      <c r="V1153" s="3" t="s">
        <v>50</v>
      </c>
      <c r="W1153" s="3"/>
      <c r="X1153" s="3" t="s">
        <v>53</v>
      </c>
      <c r="Y1153" s="3"/>
      <c r="Z1153" s="280"/>
    </row>
    <row r="1154" spans="3:26" x14ac:dyDescent="0.15">
      <c r="C1154" s="286"/>
      <c r="D1154" s="283">
        <v>1151</v>
      </c>
      <c r="E1154" s="3">
        <v>1127</v>
      </c>
      <c r="F1154" s="3">
        <v>9</v>
      </c>
      <c r="G1154" s="3">
        <v>19</v>
      </c>
      <c r="H1154" s="3" t="s">
        <v>1742</v>
      </c>
      <c r="I1154" s="3" t="s">
        <v>137</v>
      </c>
      <c r="J1154" s="3" t="s">
        <v>368</v>
      </c>
      <c r="K1154" s="15"/>
      <c r="L1154" s="3" t="s">
        <v>2605</v>
      </c>
      <c r="M1154" s="3"/>
      <c r="N1154" s="3" t="s">
        <v>16</v>
      </c>
      <c r="O1154" s="3" t="s">
        <v>2606</v>
      </c>
      <c r="P1154" s="3" t="s">
        <v>143</v>
      </c>
      <c r="Q1154" s="3"/>
      <c r="R1154" s="3"/>
      <c r="S1154" s="3" t="s">
        <v>43</v>
      </c>
      <c r="T1154" s="3"/>
      <c r="U1154" s="3"/>
      <c r="V1154" s="3" t="s">
        <v>310</v>
      </c>
      <c r="W1154" s="3" t="s">
        <v>1312</v>
      </c>
      <c r="X1154" s="3" t="s">
        <v>53</v>
      </c>
      <c r="Y1154" s="3"/>
      <c r="Z1154" s="280"/>
    </row>
    <row r="1155" spans="3:26" x14ac:dyDescent="0.15">
      <c r="C1155" s="286"/>
      <c r="D1155" s="283">
        <v>1152</v>
      </c>
      <c r="E1155" s="3">
        <v>1131</v>
      </c>
      <c r="F1155" s="3">
        <v>9</v>
      </c>
      <c r="G1155" s="3">
        <v>19</v>
      </c>
      <c r="H1155" s="3" t="s">
        <v>1646</v>
      </c>
      <c r="I1155" s="3" t="s">
        <v>140</v>
      </c>
      <c r="J1155" s="3" t="s">
        <v>260</v>
      </c>
      <c r="K1155" s="15" t="s">
        <v>378</v>
      </c>
      <c r="L1155" s="3" t="s">
        <v>2614</v>
      </c>
      <c r="M1155" s="3"/>
      <c r="N1155" s="3" t="s">
        <v>28</v>
      </c>
      <c r="O1155" s="3" t="s">
        <v>2615</v>
      </c>
      <c r="P1155" s="3" t="s">
        <v>143</v>
      </c>
      <c r="Q1155" s="3"/>
      <c r="R1155" s="3"/>
      <c r="S1155" s="3"/>
      <c r="T1155" s="3" t="s">
        <v>49</v>
      </c>
      <c r="U1155" s="3" t="s">
        <v>2616</v>
      </c>
      <c r="V1155" s="3" t="s">
        <v>52</v>
      </c>
      <c r="W1155" s="3"/>
      <c r="X1155" s="3" t="s">
        <v>53</v>
      </c>
      <c r="Y1155" s="3"/>
      <c r="Z1155" s="280"/>
    </row>
    <row r="1156" spans="3:26" x14ac:dyDescent="0.15">
      <c r="C1156" s="286"/>
      <c r="D1156" s="283">
        <v>1153</v>
      </c>
      <c r="E1156" s="3">
        <v>1128</v>
      </c>
      <c r="F1156" s="3">
        <v>9</v>
      </c>
      <c r="G1156" s="3">
        <v>19</v>
      </c>
      <c r="H1156" s="3" t="s">
        <v>2607</v>
      </c>
      <c r="I1156" s="3" t="s">
        <v>137</v>
      </c>
      <c r="J1156" s="3" t="s">
        <v>154</v>
      </c>
      <c r="K1156" s="15"/>
      <c r="L1156" s="3" t="s">
        <v>2608</v>
      </c>
      <c r="M1156" s="3"/>
      <c r="N1156" s="3" t="s">
        <v>28</v>
      </c>
      <c r="O1156" s="3"/>
      <c r="P1156" s="3" t="s">
        <v>143</v>
      </c>
      <c r="Q1156" s="3"/>
      <c r="R1156" s="3"/>
      <c r="S1156" s="3"/>
      <c r="T1156" s="3" t="s">
        <v>16</v>
      </c>
      <c r="U1156" s="3" t="s">
        <v>2609</v>
      </c>
      <c r="V1156" s="3" t="s">
        <v>1312</v>
      </c>
      <c r="W1156" s="3"/>
      <c r="X1156" s="3" t="s">
        <v>53</v>
      </c>
      <c r="Y1156" s="3"/>
      <c r="Z1156" s="280"/>
    </row>
    <row r="1157" spans="3:26" x14ac:dyDescent="0.15">
      <c r="C1157" s="286"/>
      <c r="D1157" s="283">
        <v>1154</v>
      </c>
      <c r="E1157" s="3">
        <v>1150</v>
      </c>
      <c r="F1157" s="3">
        <v>9</v>
      </c>
      <c r="G1157" s="3">
        <v>19</v>
      </c>
      <c r="H1157" s="3" t="s">
        <v>1651</v>
      </c>
      <c r="I1157" s="3" t="s">
        <v>137</v>
      </c>
      <c r="J1157" s="3" t="s">
        <v>655</v>
      </c>
      <c r="K1157" s="15"/>
      <c r="L1157" s="3" t="s">
        <v>2648</v>
      </c>
      <c r="M1157" s="3"/>
      <c r="N1157" s="3" t="s">
        <v>144</v>
      </c>
      <c r="O1157" s="3" t="s">
        <v>2649</v>
      </c>
      <c r="P1157" s="3" t="s">
        <v>13</v>
      </c>
      <c r="Q1157" s="3"/>
      <c r="R1157" s="3"/>
      <c r="S1157" s="3" t="s">
        <v>44</v>
      </c>
      <c r="T1157" s="3"/>
      <c r="U1157" s="3" t="s">
        <v>2650</v>
      </c>
      <c r="V1157" s="3" t="s">
        <v>16</v>
      </c>
      <c r="W1157" s="3" t="s">
        <v>625</v>
      </c>
      <c r="X1157" s="3" t="s">
        <v>53</v>
      </c>
      <c r="Y1157" s="3"/>
      <c r="Z1157" s="280"/>
    </row>
    <row r="1158" spans="3:26" x14ac:dyDescent="0.15">
      <c r="C1158" s="286"/>
      <c r="D1158" s="283">
        <v>1155</v>
      </c>
      <c r="E1158" s="3">
        <v>1135</v>
      </c>
      <c r="F1158" s="3">
        <v>9</v>
      </c>
      <c r="G1158" s="3">
        <v>20</v>
      </c>
      <c r="H1158" s="3" t="s">
        <v>1646</v>
      </c>
      <c r="I1158" s="3" t="s">
        <v>140</v>
      </c>
      <c r="J1158" s="3" t="s">
        <v>260</v>
      </c>
      <c r="K1158" s="15" t="s">
        <v>378</v>
      </c>
      <c r="L1158" s="3" t="s">
        <v>2250</v>
      </c>
      <c r="M1158" s="3"/>
      <c r="N1158" s="3" t="s">
        <v>29</v>
      </c>
      <c r="O1158" s="3" t="s">
        <v>2625</v>
      </c>
      <c r="P1158" s="3" t="s">
        <v>143</v>
      </c>
      <c r="Q1158" s="3"/>
      <c r="R1158" s="3"/>
      <c r="S1158" s="3"/>
      <c r="T1158" s="3" t="s">
        <v>49</v>
      </c>
      <c r="U1158" s="3" t="s">
        <v>2626</v>
      </c>
      <c r="V1158" s="3" t="s">
        <v>52</v>
      </c>
      <c r="W1158" s="3"/>
      <c r="X1158" s="3" t="s">
        <v>157</v>
      </c>
      <c r="Y1158" s="3"/>
      <c r="Z1158" s="280"/>
    </row>
    <row r="1159" spans="3:26" x14ac:dyDescent="0.15">
      <c r="C1159" s="286"/>
      <c r="D1159" s="283">
        <v>1156</v>
      </c>
      <c r="E1159" s="3">
        <v>1144</v>
      </c>
      <c r="F1159" s="3">
        <v>9</v>
      </c>
      <c r="G1159" s="3">
        <v>20</v>
      </c>
      <c r="H1159" s="3" t="s">
        <v>1704</v>
      </c>
      <c r="I1159" s="3" t="s">
        <v>137</v>
      </c>
      <c r="J1159" s="3" t="s">
        <v>463</v>
      </c>
      <c r="K1159" s="15"/>
      <c r="L1159" s="3" t="s">
        <v>2639</v>
      </c>
      <c r="M1159" s="3"/>
      <c r="N1159" s="3" t="s">
        <v>31</v>
      </c>
      <c r="O1159" s="3"/>
      <c r="P1159" s="3" t="s">
        <v>143</v>
      </c>
      <c r="Q1159" s="3"/>
      <c r="R1159" s="3"/>
      <c r="S1159" s="3" t="s">
        <v>43</v>
      </c>
      <c r="T1159" s="3"/>
      <c r="U1159" s="3" t="s">
        <v>514</v>
      </c>
      <c r="V1159" s="3" t="s">
        <v>16</v>
      </c>
      <c r="W1159" s="3" t="s">
        <v>2107</v>
      </c>
      <c r="X1159" s="3" t="s">
        <v>53</v>
      </c>
      <c r="Y1159" s="3"/>
      <c r="Z1159" s="280"/>
    </row>
    <row r="1160" spans="3:26" x14ac:dyDescent="0.15">
      <c r="C1160" s="286"/>
      <c r="D1160" s="283">
        <v>1157</v>
      </c>
      <c r="E1160" s="3">
        <v>1179</v>
      </c>
      <c r="F1160" s="3">
        <v>9</v>
      </c>
      <c r="G1160" s="3">
        <v>21</v>
      </c>
      <c r="H1160" s="3" t="s">
        <v>1640</v>
      </c>
      <c r="I1160" s="3" t="s">
        <v>140</v>
      </c>
      <c r="J1160" s="3" t="s">
        <v>260</v>
      </c>
      <c r="K1160" s="15" t="s">
        <v>378</v>
      </c>
      <c r="L1160" s="3" t="s">
        <v>2697</v>
      </c>
      <c r="M1160" s="3"/>
      <c r="N1160" s="3" t="s">
        <v>29</v>
      </c>
      <c r="O1160" s="3" t="s">
        <v>1557</v>
      </c>
      <c r="P1160" s="3" t="s">
        <v>12</v>
      </c>
      <c r="Q1160" s="3"/>
      <c r="R1160" s="3"/>
      <c r="S1160" s="3" t="s">
        <v>43</v>
      </c>
      <c r="T1160" s="3"/>
      <c r="U1160" s="3" t="s">
        <v>308</v>
      </c>
      <c r="V1160" s="3" t="s">
        <v>51</v>
      </c>
      <c r="W1160" s="3" t="s">
        <v>1157</v>
      </c>
      <c r="X1160" s="3" t="s">
        <v>157</v>
      </c>
      <c r="Y1160" s="3"/>
      <c r="Z1160" s="280"/>
    </row>
    <row r="1161" spans="3:26" x14ac:dyDescent="0.15">
      <c r="C1161" s="286"/>
      <c r="D1161" s="283">
        <v>1158</v>
      </c>
      <c r="E1161" s="3">
        <v>1167</v>
      </c>
      <c r="F1161" s="3">
        <v>9</v>
      </c>
      <c r="G1161" s="3">
        <v>21</v>
      </c>
      <c r="H1161" s="3" t="s">
        <v>1877</v>
      </c>
      <c r="I1161" s="3" t="s">
        <v>137</v>
      </c>
      <c r="J1161" s="3" t="s">
        <v>368</v>
      </c>
      <c r="K1161" s="15"/>
      <c r="L1161" s="3" t="s">
        <v>2679</v>
      </c>
      <c r="M1161" s="3"/>
      <c r="N1161" s="3" t="s">
        <v>144</v>
      </c>
      <c r="O1161" s="3"/>
      <c r="P1161" s="3" t="s">
        <v>13</v>
      </c>
      <c r="Q1161" s="3"/>
      <c r="R1161" s="3"/>
      <c r="S1161" s="3" t="s">
        <v>43</v>
      </c>
      <c r="T1161" s="3"/>
      <c r="U1161" s="3"/>
      <c r="V1161" s="3" t="s">
        <v>50</v>
      </c>
      <c r="W1161" s="3" t="s">
        <v>1312</v>
      </c>
      <c r="X1161" s="3" t="s">
        <v>53</v>
      </c>
      <c r="Y1161" s="3"/>
      <c r="Z1161" s="280"/>
    </row>
    <row r="1162" spans="3:26" x14ac:dyDescent="0.15">
      <c r="C1162" s="286"/>
      <c r="D1162" s="283">
        <v>1159</v>
      </c>
      <c r="E1162" s="3">
        <v>1143</v>
      </c>
      <c r="F1162" s="3">
        <v>9</v>
      </c>
      <c r="G1162" s="3">
        <v>21</v>
      </c>
      <c r="H1162" s="3" t="s">
        <v>255</v>
      </c>
      <c r="I1162" s="3" t="s">
        <v>137</v>
      </c>
      <c r="J1162" s="3" t="s">
        <v>368</v>
      </c>
      <c r="K1162" s="15"/>
      <c r="L1162" s="3" t="s">
        <v>2637</v>
      </c>
      <c r="M1162" s="3"/>
      <c r="N1162" s="3" t="s">
        <v>28</v>
      </c>
      <c r="O1162" s="3" t="s">
        <v>1213</v>
      </c>
      <c r="P1162" s="3" t="s">
        <v>143</v>
      </c>
      <c r="Q1162" s="3"/>
      <c r="R1162" s="3"/>
      <c r="S1162" s="3"/>
      <c r="T1162" s="3" t="s">
        <v>49</v>
      </c>
      <c r="U1162" s="3" t="s">
        <v>2638</v>
      </c>
      <c r="V1162" s="3" t="s">
        <v>310</v>
      </c>
      <c r="W1162" s="3"/>
      <c r="X1162" s="3" t="s">
        <v>157</v>
      </c>
      <c r="Y1162" s="3"/>
      <c r="Z1162" s="280"/>
    </row>
    <row r="1163" spans="3:26" x14ac:dyDescent="0.15">
      <c r="C1163" s="286"/>
      <c r="D1163" s="283">
        <v>1160</v>
      </c>
      <c r="E1163" s="3">
        <v>1168</v>
      </c>
      <c r="F1163" s="3">
        <v>9</v>
      </c>
      <c r="G1163" s="3">
        <v>21</v>
      </c>
      <c r="H1163" s="3" t="s">
        <v>255</v>
      </c>
      <c r="I1163" s="3" t="s">
        <v>137</v>
      </c>
      <c r="J1163" s="3" t="s">
        <v>368</v>
      </c>
      <c r="K1163" s="15"/>
      <c r="L1163" s="3" t="s">
        <v>2680</v>
      </c>
      <c r="M1163" s="3"/>
      <c r="N1163" s="3" t="s">
        <v>28</v>
      </c>
      <c r="O1163" s="3" t="s">
        <v>1213</v>
      </c>
      <c r="P1163" s="3" t="s">
        <v>143</v>
      </c>
      <c r="Q1163" s="3"/>
      <c r="R1163" s="3"/>
      <c r="S1163" s="3"/>
      <c r="T1163" s="3" t="s">
        <v>49</v>
      </c>
      <c r="U1163" s="3" t="s">
        <v>2681</v>
      </c>
      <c r="V1163" s="3" t="s">
        <v>50</v>
      </c>
      <c r="W1163" s="3" t="s">
        <v>2682</v>
      </c>
      <c r="X1163" s="3" t="s">
        <v>53</v>
      </c>
      <c r="Y1163" s="3"/>
      <c r="Z1163" s="280"/>
    </row>
    <row r="1164" spans="3:26" x14ac:dyDescent="0.15">
      <c r="C1164" s="286"/>
      <c r="D1164" s="283">
        <v>1161</v>
      </c>
      <c r="E1164" s="3">
        <v>1169</v>
      </c>
      <c r="F1164" s="3">
        <v>9</v>
      </c>
      <c r="G1164" s="3">
        <v>21</v>
      </c>
      <c r="H1164" s="3" t="s">
        <v>255</v>
      </c>
      <c r="I1164" s="3" t="s">
        <v>137</v>
      </c>
      <c r="J1164" s="3" t="s">
        <v>368</v>
      </c>
      <c r="K1164" s="15"/>
      <c r="L1164" s="3" t="s">
        <v>2683</v>
      </c>
      <c r="M1164" s="3"/>
      <c r="N1164" s="3" t="s">
        <v>16</v>
      </c>
      <c r="O1164" s="3" t="s">
        <v>1021</v>
      </c>
      <c r="P1164" s="3" t="s">
        <v>143</v>
      </c>
      <c r="Q1164" s="3"/>
      <c r="R1164" s="3"/>
      <c r="S1164" s="3"/>
      <c r="T1164" s="3" t="s">
        <v>49</v>
      </c>
      <c r="U1164" s="3" t="s">
        <v>2387</v>
      </c>
      <c r="V1164" s="3" t="s">
        <v>50</v>
      </c>
      <c r="W1164" s="3" t="s">
        <v>2682</v>
      </c>
      <c r="X1164" s="3" t="s">
        <v>53</v>
      </c>
      <c r="Y1164" s="3"/>
      <c r="Z1164" s="280"/>
    </row>
    <row r="1165" spans="3:26" x14ac:dyDescent="0.15">
      <c r="C1165" s="286"/>
      <c r="D1165" s="283">
        <v>1162</v>
      </c>
      <c r="E1165" s="3">
        <v>1155</v>
      </c>
      <c r="F1165" s="3">
        <v>9</v>
      </c>
      <c r="G1165" s="3">
        <v>21</v>
      </c>
      <c r="H1165" s="3" t="s">
        <v>143</v>
      </c>
      <c r="I1165" s="3" t="s">
        <v>136</v>
      </c>
      <c r="J1165" s="3" t="s">
        <v>153</v>
      </c>
      <c r="K1165" s="15"/>
      <c r="L1165" s="3" t="s">
        <v>2661</v>
      </c>
      <c r="M1165" s="3"/>
      <c r="N1165" s="3" t="s">
        <v>28</v>
      </c>
      <c r="O1165" s="3" t="s">
        <v>1671</v>
      </c>
      <c r="P1165" s="3" t="s">
        <v>13</v>
      </c>
      <c r="Q1165" s="3"/>
      <c r="R1165" s="3"/>
      <c r="S1165" s="3"/>
      <c r="T1165" s="3" t="s">
        <v>49</v>
      </c>
      <c r="U1165" s="3" t="s">
        <v>2662</v>
      </c>
      <c r="V1165" s="3" t="s">
        <v>52</v>
      </c>
      <c r="W1165" s="3" t="s">
        <v>1592</v>
      </c>
      <c r="X1165" s="3" t="s">
        <v>158</v>
      </c>
      <c r="Y1165" s="3"/>
      <c r="Z1165" s="280"/>
    </row>
    <row r="1166" spans="3:26" x14ac:dyDescent="0.15">
      <c r="C1166" s="286"/>
      <c r="D1166" s="283">
        <v>1163</v>
      </c>
      <c r="E1166" s="3">
        <v>1180</v>
      </c>
      <c r="F1166" s="3">
        <v>9</v>
      </c>
      <c r="G1166" s="3">
        <v>22</v>
      </c>
      <c r="H1166" s="3" t="s">
        <v>1742</v>
      </c>
      <c r="I1166" s="3" t="s">
        <v>140</v>
      </c>
      <c r="J1166" s="3" t="s">
        <v>260</v>
      </c>
      <c r="K1166" s="15" t="s">
        <v>469</v>
      </c>
      <c r="L1166" s="3" t="s">
        <v>2698</v>
      </c>
      <c r="M1166" s="3"/>
      <c r="N1166" s="3" t="s">
        <v>31</v>
      </c>
      <c r="O1166" s="3"/>
      <c r="P1166" s="3" t="s">
        <v>13</v>
      </c>
      <c r="Q1166" s="3"/>
      <c r="R1166" s="3"/>
      <c r="S1166" s="3" t="s">
        <v>43</v>
      </c>
      <c r="T1166" s="3"/>
      <c r="U1166" s="3" t="s">
        <v>308</v>
      </c>
      <c r="V1166" s="3" t="s">
        <v>16</v>
      </c>
      <c r="W1166" s="3" t="s">
        <v>506</v>
      </c>
      <c r="X1166" s="3" t="s">
        <v>53</v>
      </c>
      <c r="Y1166" s="3"/>
      <c r="Z1166" s="280"/>
    </row>
    <row r="1167" spans="3:26" x14ac:dyDescent="0.15">
      <c r="C1167" s="286"/>
      <c r="D1167" s="283">
        <v>1164</v>
      </c>
      <c r="E1167" s="3">
        <v>1157</v>
      </c>
      <c r="F1167" s="3">
        <v>9</v>
      </c>
      <c r="G1167" s="3">
        <v>22</v>
      </c>
      <c r="H1167" s="3" t="s">
        <v>1638</v>
      </c>
      <c r="I1167" s="3" t="s">
        <v>137</v>
      </c>
      <c r="J1167" s="3" t="s">
        <v>655</v>
      </c>
      <c r="K1167" s="15"/>
      <c r="L1167" s="3" t="s">
        <v>2644</v>
      </c>
      <c r="M1167" s="3"/>
      <c r="N1167" s="3" t="s">
        <v>31</v>
      </c>
      <c r="O1167" s="3" t="s">
        <v>649</v>
      </c>
      <c r="P1167" s="3" t="s">
        <v>13</v>
      </c>
      <c r="Q1167" s="3"/>
      <c r="R1167" s="3"/>
      <c r="S1167" s="3" t="s">
        <v>43</v>
      </c>
      <c r="T1167" s="3"/>
      <c r="U1167" s="3"/>
      <c r="V1167" s="3" t="s">
        <v>456</v>
      </c>
      <c r="W1167" s="3"/>
      <c r="X1167" s="3" t="s">
        <v>53</v>
      </c>
      <c r="Y1167" s="3" t="s">
        <v>1097</v>
      </c>
      <c r="Z1167" s="280"/>
    </row>
    <row r="1168" spans="3:26" x14ac:dyDescent="0.15">
      <c r="C1168" s="286"/>
      <c r="D1168" s="283">
        <v>1165</v>
      </c>
      <c r="E1168" s="3">
        <v>1154</v>
      </c>
      <c r="F1168" s="3">
        <v>9</v>
      </c>
      <c r="G1168" s="3">
        <v>22</v>
      </c>
      <c r="H1168" s="3" t="s">
        <v>259</v>
      </c>
      <c r="I1168" s="3" t="s">
        <v>138</v>
      </c>
      <c r="J1168" s="3" t="s">
        <v>274</v>
      </c>
      <c r="K1168" s="15" t="s">
        <v>380</v>
      </c>
      <c r="L1168" s="3" t="s">
        <v>2658</v>
      </c>
      <c r="M1168" s="3"/>
      <c r="N1168" s="3" t="s">
        <v>16</v>
      </c>
      <c r="O1168" s="3" t="s">
        <v>2659</v>
      </c>
      <c r="P1168" s="3" t="s">
        <v>13</v>
      </c>
      <c r="Q1168" s="3"/>
      <c r="R1168" s="3"/>
      <c r="S1168" s="3" t="s">
        <v>44</v>
      </c>
      <c r="T1168" s="3"/>
      <c r="U1168" s="3" t="s">
        <v>2387</v>
      </c>
      <c r="V1168" s="3" t="s">
        <v>52</v>
      </c>
      <c r="W1168" s="3" t="s">
        <v>2660</v>
      </c>
      <c r="X1168" s="3" t="s">
        <v>157</v>
      </c>
      <c r="Y1168" s="3"/>
      <c r="Z1168" s="280"/>
    </row>
    <row r="1169" spans="3:26" x14ac:dyDescent="0.15">
      <c r="C1169" s="286"/>
      <c r="D1169" s="283">
        <v>1166</v>
      </c>
      <c r="E1169" s="3">
        <v>1181</v>
      </c>
      <c r="F1169" s="3">
        <v>9</v>
      </c>
      <c r="G1169" s="3">
        <v>23</v>
      </c>
      <c r="H1169" s="3" t="s">
        <v>2699</v>
      </c>
      <c r="I1169" s="3" t="s">
        <v>140</v>
      </c>
      <c r="J1169" s="3" t="s">
        <v>260</v>
      </c>
      <c r="K1169" s="15" t="s">
        <v>837</v>
      </c>
      <c r="L1169" s="3" t="s">
        <v>2700</v>
      </c>
      <c r="M1169" s="3"/>
      <c r="N1169" s="3" t="s">
        <v>31</v>
      </c>
      <c r="O1169" s="3"/>
      <c r="P1169" s="3" t="s">
        <v>13</v>
      </c>
      <c r="Q1169" s="3"/>
      <c r="R1169" s="3"/>
      <c r="S1169" s="3" t="s">
        <v>43</v>
      </c>
      <c r="T1169" s="3"/>
      <c r="U1169" s="3" t="s">
        <v>514</v>
      </c>
      <c r="V1169" s="3" t="s">
        <v>50</v>
      </c>
      <c r="W1169" s="3"/>
      <c r="X1169" s="3" t="s">
        <v>53</v>
      </c>
      <c r="Y1169" s="3"/>
      <c r="Z1169" s="280"/>
    </row>
    <row r="1170" spans="3:26" x14ac:dyDescent="0.15">
      <c r="C1170" s="286"/>
      <c r="D1170" s="283">
        <v>1167</v>
      </c>
      <c r="E1170" s="3">
        <v>1182</v>
      </c>
      <c r="F1170" s="3">
        <v>9</v>
      </c>
      <c r="G1170" s="3">
        <v>23</v>
      </c>
      <c r="H1170" s="3" t="s">
        <v>1650</v>
      </c>
      <c r="I1170" s="3" t="s">
        <v>140</v>
      </c>
      <c r="J1170" s="3" t="s">
        <v>260</v>
      </c>
      <c r="K1170" s="15" t="s">
        <v>1293</v>
      </c>
      <c r="L1170" s="3" t="s">
        <v>2701</v>
      </c>
      <c r="M1170" s="3"/>
      <c r="N1170" s="3" t="s">
        <v>28</v>
      </c>
      <c r="O1170" s="3"/>
      <c r="P1170" s="3" t="s">
        <v>143</v>
      </c>
      <c r="Q1170" s="3"/>
      <c r="R1170" s="3"/>
      <c r="S1170" s="3"/>
      <c r="T1170" s="3" t="s">
        <v>47</v>
      </c>
      <c r="U1170" s="3" t="s">
        <v>2242</v>
      </c>
      <c r="V1170" s="3" t="s">
        <v>456</v>
      </c>
      <c r="W1170" s="3"/>
      <c r="X1170" s="3" t="s">
        <v>53</v>
      </c>
      <c r="Y1170" s="3"/>
      <c r="Z1170" s="280"/>
    </row>
    <row r="1171" spans="3:26" x14ac:dyDescent="0.15">
      <c r="C1171" s="286"/>
      <c r="D1171" s="283">
        <v>1168</v>
      </c>
      <c r="E1171" s="3">
        <v>1183</v>
      </c>
      <c r="F1171" s="3">
        <v>9</v>
      </c>
      <c r="G1171" s="3">
        <v>23</v>
      </c>
      <c r="H1171" s="3" t="s">
        <v>1651</v>
      </c>
      <c r="I1171" s="3" t="s">
        <v>140</v>
      </c>
      <c r="J1171" s="3" t="s">
        <v>260</v>
      </c>
      <c r="K1171" s="15" t="s">
        <v>378</v>
      </c>
      <c r="L1171" s="3" t="s">
        <v>2702</v>
      </c>
      <c r="M1171" s="3"/>
      <c r="N1171" s="3" t="s">
        <v>28</v>
      </c>
      <c r="O1171" s="3" t="s">
        <v>2387</v>
      </c>
      <c r="P1171" s="3" t="s">
        <v>143</v>
      </c>
      <c r="Q1171" s="3"/>
      <c r="R1171" s="3"/>
      <c r="S1171" s="3"/>
      <c r="T1171" s="3" t="s">
        <v>49</v>
      </c>
      <c r="U1171" s="3" t="s">
        <v>2703</v>
      </c>
      <c r="V1171" s="3" t="s">
        <v>51</v>
      </c>
      <c r="W1171" s="3" t="s">
        <v>1157</v>
      </c>
      <c r="X1171" s="3" t="s">
        <v>53</v>
      </c>
      <c r="Y1171" s="3"/>
      <c r="Z1171" s="280"/>
    </row>
    <row r="1172" spans="3:26" x14ac:dyDescent="0.15">
      <c r="C1172" s="286"/>
      <c r="D1172" s="283">
        <v>1169</v>
      </c>
      <c r="E1172" s="3">
        <v>1158</v>
      </c>
      <c r="F1172" s="3">
        <v>9</v>
      </c>
      <c r="G1172" s="3">
        <v>23</v>
      </c>
      <c r="H1172" s="3" t="s">
        <v>1656</v>
      </c>
      <c r="I1172" s="3" t="s">
        <v>138</v>
      </c>
      <c r="J1172" s="3" t="s">
        <v>274</v>
      </c>
      <c r="K1172" s="15" t="s">
        <v>376</v>
      </c>
      <c r="L1172" s="3" t="s">
        <v>2666</v>
      </c>
      <c r="M1172" s="3"/>
      <c r="N1172" s="3" t="s">
        <v>27</v>
      </c>
      <c r="O1172" s="3"/>
      <c r="P1172" s="3" t="s">
        <v>13</v>
      </c>
      <c r="Q1172" s="3"/>
      <c r="R1172" s="3"/>
      <c r="S1172" s="3" t="s">
        <v>43</v>
      </c>
      <c r="T1172" s="3"/>
      <c r="U1172" s="3"/>
      <c r="V1172" s="3" t="s">
        <v>50</v>
      </c>
      <c r="W1172" s="3" t="s">
        <v>1699</v>
      </c>
      <c r="X1172" s="3" t="s">
        <v>53</v>
      </c>
      <c r="Y1172" s="3"/>
      <c r="Z1172" s="280"/>
    </row>
    <row r="1173" spans="3:26" x14ac:dyDescent="0.15">
      <c r="C1173" s="286"/>
      <c r="D1173" s="283">
        <v>1170</v>
      </c>
      <c r="E1173" s="3">
        <v>1232</v>
      </c>
      <c r="F1173" s="3">
        <v>9</v>
      </c>
      <c r="G1173" s="3">
        <v>23</v>
      </c>
      <c r="H1173" s="3" t="s">
        <v>1877</v>
      </c>
      <c r="I1173" s="3" t="s">
        <v>137</v>
      </c>
      <c r="J1173" s="3" t="s">
        <v>368</v>
      </c>
      <c r="K1173" s="15"/>
      <c r="L1173" s="3" t="s">
        <v>988</v>
      </c>
      <c r="M1173" s="3"/>
      <c r="N1173" s="3" t="s">
        <v>31</v>
      </c>
      <c r="O1173" s="3"/>
      <c r="P1173" s="3" t="s">
        <v>143</v>
      </c>
      <c r="Q1173" s="3"/>
      <c r="R1173" s="3"/>
      <c r="S1173" s="3" t="s">
        <v>43</v>
      </c>
      <c r="T1173" s="3" t="s">
        <v>47</v>
      </c>
      <c r="U1173" s="3" t="s">
        <v>308</v>
      </c>
      <c r="V1173" s="3" t="s">
        <v>310</v>
      </c>
      <c r="W1173" s="3" t="s">
        <v>2777</v>
      </c>
      <c r="X1173" s="3" t="s">
        <v>53</v>
      </c>
      <c r="Y1173" s="3"/>
      <c r="Z1173" s="280"/>
    </row>
    <row r="1174" spans="3:26" x14ac:dyDescent="0.15">
      <c r="C1174" s="286"/>
      <c r="D1174" s="283">
        <v>1171</v>
      </c>
      <c r="E1174" s="3">
        <v>1153</v>
      </c>
      <c r="F1174" s="3">
        <v>9</v>
      </c>
      <c r="G1174" s="3">
        <v>23</v>
      </c>
      <c r="H1174" s="3" t="s">
        <v>2655</v>
      </c>
      <c r="I1174" s="3" t="s">
        <v>138</v>
      </c>
      <c r="J1174" s="3" t="s">
        <v>274</v>
      </c>
      <c r="K1174" s="15" t="s">
        <v>380</v>
      </c>
      <c r="L1174" s="3" t="s">
        <v>2656</v>
      </c>
      <c r="M1174" s="3"/>
      <c r="N1174" s="3" t="s">
        <v>16</v>
      </c>
      <c r="O1174" s="3" t="s">
        <v>2657</v>
      </c>
      <c r="P1174" s="3" t="s">
        <v>143</v>
      </c>
      <c r="Q1174" s="3"/>
      <c r="R1174" s="3"/>
      <c r="S1174" s="3" t="s">
        <v>43</v>
      </c>
      <c r="T1174" s="3"/>
      <c r="U1174" s="3" t="s">
        <v>308</v>
      </c>
      <c r="V1174" s="3" t="s">
        <v>16</v>
      </c>
      <c r="W1174" s="3" t="s">
        <v>941</v>
      </c>
      <c r="X1174" s="3" t="s">
        <v>157</v>
      </c>
      <c r="Y1174" s="3"/>
      <c r="Z1174" s="280"/>
    </row>
    <row r="1175" spans="3:26" x14ac:dyDescent="0.15">
      <c r="C1175" s="286"/>
      <c r="D1175" s="283">
        <v>1172</v>
      </c>
      <c r="E1175" s="3">
        <v>1152</v>
      </c>
      <c r="F1175" s="3">
        <v>9</v>
      </c>
      <c r="G1175" s="3">
        <v>23</v>
      </c>
      <c r="H1175" s="3" t="s">
        <v>143</v>
      </c>
      <c r="I1175" s="3" t="s">
        <v>138</v>
      </c>
      <c r="J1175" s="3" t="s">
        <v>274</v>
      </c>
      <c r="K1175" s="15" t="s">
        <v>380</v>
      </c>
      <c r="L1175" s="3" t="s">
        <v>833</v>
      </c>
      <c r="M1175" s="3"/>
      <c r="N1175" s="3" t="s">
        <v>16</v>
      </c>
      <c r="O1175" s="3" t="s">
        <v>2653</v>
      </c>
      <c r="P1175" s="3" t="s">
        <v>143</v>
      </c>
      <c r="Q1175" s="3"/>
      <c r="R1175" s="3"/>
      <c r="S1175" s="3"/>
      <c r="T1175" s="3" t="s">
        <v>49</v>
      </c>
      <c r="U1175" s="3" t="s">
        <v>2654</v>
      </c>
      <c r="V1175" s="3" t="s">
        <v>52</v>
      </c>
      <c r="W1175" s="3" t="s">
        <v>941</v>
      </c>
      <c r="X1175" s="3" t="s">
        <v>157</v>
      </c>
      <c r="Y1175" s="3"/>
      <c r="Z1175" s="280"/>
    </row>
    <row r="1176" spans="3:26" x14ac:dyDescent="0.15">
      <c r="C1176" s="286"/>
      <c r="D1176" s="283">
        <v>1173</v>
      </c>
      <c r="E1176" s="3">
        <v>1185</v>
      </c>
      <c r="F1176" s="3">
        <v>9</v>
      </c>
      <c r="G1176" s="3">
        <v>24</v>
      </c>
      <c r="H1176" s="3" t="s">
        <v>1765</v>
      </c>
      <c r="I1176" s="3" t="s">
        <v>140</v>
      </c>
      <c r="J1176" s="3" t="s">
        <v>260</v>
      </c>
      <c r="K1176" s="15" t="s">
        <v>378</v>
      </c>
      <c r="L1176" s="3" t="s">
        <v>2706</v>
      </c>
      <c r="M1176" s="3"/>
      <c r="N1176" s="3" t="s">
        <v>31</v>
      </c>
      <c r="O1176" s="3"/>
      <c r="P1176" s="3" t="s">
        <v>12</v>
      </c>
      <c r="Q1176" s="3"/>
      <c r="R1176" s="3"/>
      <c r="S1176" s="3" t="s">
        <v>43</v>
      </c>
      <c r="T1176" s="3"/>
      <c r="U1176" s="3" t="s">
        <v>308</v>
      </c>
      <c r="V1176" s="3" t="s">
        <v>310</v>
      </c>
      <c r="W1176" s="3"/>
      <c r="X1176" s="3" t="s">
        <v>53</v>
      </c>
      <c r="Y1176" s="3"/>
      <c r="Z1176" s="280"/>
    </row>
    <row r="1177" spans="3:26" x14ac:dyDescent="0.15">
      <c r="C1177" s="286"/>
      <c r="D1177" s="283">
        <v>1174</v>
      </c>
      <c r="E1177" s="3">
        <v>1184</v>
      </c>
      <c r="F1177" s="3">
        <v>9</v>
      </c>
      <c r="G1177" s="3">
        <v>24</v>
      </c>
      <c r="H1177" s="3" t="s">
        <v>1633</v>
      </c>
      <c r="I1177" s="3" t="s">
        <v>140</v>
      </c>
      <c r="J1177" s="3" t="s">
        <v>260</v>
      </c>
      <c r="K1177" s="15" t="s">
        <v>837</v>
      </c>
      <c r="L1177" s="3" t="s">
        <v>2704</v>
      </c>
      <c r="M1177" s="3"/>
      <c r="N1177" s="3" t="s">
        <v>144</v>
      </c>
      <c r="O1177" s="3"/>
      <c r="P1177" s="3" t="s">
        <v>13</v>
      </c>
      <c r="Q1177" s="3"/>
      <c r="R1177" s="3"/>
      <c r="S1177" s="3" t="s">
        <v>44</v>
      </c>
      <c r="T1177" s="3"/>
      <c r="U1177" s="3" t="s">
        <v>2705</v>
      </c>
      <c r="V1177" s="3" t="s">
        <v>50</v>
      </c>
      <c r="W1177" s="3"/>
      <c r="X1177" s="3" t="s">
        <v>53</v>
      </c>
      <c r="Y1177" s="3"/>
      <c r="Z1177" s="280"/>
    </row>
    <row r="1178" spans="3:26" x14ac:dyDescent="0.15">
      <c r="C1178" s="286"/>
      <c r="D1178" s="283">
        <v>1175</v>
      </c>
      <c r="E1178" s="3">
        <v>1165</v>
      </c>
      <c r="F1178" s="3">
        <v>9</v>
      </c>
      <c r="G1178" s="3">
        <v>24</v>
      </c>
      <c r="H1178" s="3" t="s">
        <v>1738</v>
      </c>
      <c r="I1178" s="3" t="s">
        <v>137</v>
      </c>
      <c r="J1178" s="3" t="s">
        <v>368</v>
      </c>
      <c r="K1178" s="15"/>
      <c r="L1178" s="3" t="s">
        <v>2677</v>
      </c>
      <c r="M1178" s="3"/>
      <c r="N1178" s="3" t="s">
        <v>144</v>
      </c>
      <c r="O1178" s="3" t="s">
        <v>2387</v>
      </c>
      <c r="P1178" s="3" t="s">
        <v>11</v>
      </c>
      <c r="Q1178" s="3"/>
      <c r="R1178" s="3"/>
      <c r="S1178" s="3" t="s">
        <v>43</v>
      </c>
      <c r="T1178" s="3"/>
      <c r="U1178" s="3"/>
      <c r="V1178" s="3" t="s">
        <v>51</v>
      </c>
      <c r="W1178" s="3"/>
      <c r="X1178" s="3" t="s">
        <v>53</v>
      </c>
      <c r="Y1178" s="3"/>
      <c r="Z1178" s="280"/>
    </row>
    <row r="1179" spans="3:26" x14ac:dyDescent="0.15">
      <c r="C1179" s="286"/>
      <c r="D1179" s="283">
        <v>1176</v>
      </c>
      <c r="E1179" s="3">
        <v>1164</v>
      </c>
      <c r="F1179" s="3">
        <v>9</v>
      </c>
      <c r="G1179" s="3">
        <v>24</v>
      </c>
      <c r="H1179" s="3" t="s">
        <v>1651</v>
      </c>
      <c r="I1179" s="3" t="s">
        <v>137</v>
      </c>
      <c r="J1179" s="3" t="s">
        <v>368</v>
      </c>
      <c r="K1179" s="15"/>
      <c r="L1179" s="3" t="s">
        <v>2676</v>
      </c>
      <c r="M1179" s="3"/>
      <c r="N1179" s="3" t="s">
        <v>144</v>
      </c>
      <c r="O1179" s="3" t="s">
        <v>2462</v>
      </c>
      <c r="P1179" s="3" t="s">
        <v>11</v>
      </c>
      <c r="Q1179" s="3"/>
      <c r="R1179" s="3" t="s">
        <v>596</v>
      </c>
      <c r="S1179" s="3" t="s">
        <v>44</v>
      </c>
      <c r="T1179" s="3"/>
      <c r="U1179" s="3"/>
      <c r="V1179" s="3" t="s">
        <v>310</v>
      </c>
      <c r="W1179" s="3" t="s">
        <v>1312</v>
      </c>
      <c r="X1179" s="3" t="s">
        <v>53</v>
      </c>
      <c r="Y1179" s="3"/>
      <c r="Z1179" s="280"/>
    </row>
    <row r="1180" spans="3:26" x14ac:dyDescent="0.15">
      <c r="C1180" s="286"/>
      <c r="D1180" s="283">
        <v>1177</v>
      </c>
      <c r="E1180" s="3">
        <v>1166</v>
      </c>
      <c r="F1180" s="3">
        <v>9</v>
      </c>
      <c r="G1180" s="3">
        <v>24</v>
      </c>
      <c r="H1180" s="3" t="s">
        <v>255</v>
      </c>
      <c r="I1180" s="3" t="s">
        <v>137</v>
      </c>
      <c r="J1180" s="3" t="s">
        <v>368</v>
      </c>
      <c r="K1180" s="15"/>
      <c r="L1180" s="3" t="s">
        <v>2678</v>
      </c>
      <c r="M1180" s="3"/>
      <c r="N1180" s="3" t="s">
        <v>16</v>
      </c>
      <c r="O1180" s="3" t="s">
        <v>1213</v>
      </c>
      <c r="P1180" s="3" t="s">
        <v>143</v>
      </c>
      <c r="Q1180" s="3"/>
      <c r="R1180" s="3"/>
      <c r="S1180" s="3"/>
      <c r="T1180" s="3" t="s">
        <v>49</v>
      </c>
      <c r="U1180" s="3" t="s">
        <v>2387</v>
      </c>
      <c r="V1180" s="3" t="s">
        <v>50</v>
      </c>
      <c r="W1180" s="3" t="s">
        <v>2549</v>
      </c>
      <c r="X1180" s="3" t="s">
        <v>53</v>
      </c>
      <c r="Y1180" s="3"/>
      <c r="Z1180" s="280"/>
    </row>
    <row r="1181" spans="3:26" x14ac:dyDescent="0.15">
      <c r="C1181" s="286"/>
      <c r="D1181" s="283">
        <v>1178</v>
      </c>
      <c r="E1181" s="3">
        <v>1159</v>
      </c>
      <c r="F1181" s="3">
        <v>9</v>
      </c>
      <c r="G1181" s="3">
        <v>25</v>
      </c>
      <c r="H1181" s="3" t="s">
        <v>1646</v>
      </c>
      <c r="I1181" s="3" t="s">
        <v>138</v>
      </c>
      <c r="J1181" s="3" t="s">
        <v>274</v>
      </c>
      <c r="K1181" s="15" t="s">
        <v>380</v>
      </c>
      <c r="L1181" s="3" t="s">
        <v>2667</v>
      </c>
      <c r="M1181" s="3"/>
      <c r="N1181" s="3" t="s">
        <v>31</v>
      </c>
      <c r="O1181" s="3" t="s">
        <v>2668</v>
      </c>
      <c r="P1181" s="3" t="s">
        <v>143</v>
      </c>
      <c r="Q1181" s="3"/>
      <c r="R1181" s="3"/>
      <c r="S1181" s="3" t="s">
        <v>43</v>
      </c>
      <c r="T1181" s="3"/>
      <c r="U1181" s="3"/>
      <c r="V1181" s="3" t="s">
        <v>16</v>
      </c>
      <c r="W1181" s="3" t="s">
        <v>941</v>
      </c>
      <c r="X1181" s="3" t="s">
        <v>53</v>
      </c>
      <c r="Y1181" s="3"/>
      <c r="Z1181" s="280"/>
    </row>
    <row r="1182" spans="3:26" x14ac:dyDescent="0.15">
      <c r="C1182" s="286"/>
      <c r="D1182" s="283">
        <v>1179</v>
      </c>
      <c r="E1182" s="3">
        <v>1163</v>
      </c>
      <c r="F1182" s="3">
        <v>9</v>
      </c>
      <c r="G1182" s="3">
        <v>25</v>
      </c>
      <c r="H1182" s="3" t="s">
        <v>1660</v>
      </c>
      <c r="I1182" s="3" t="s">
        <v>137</v>
      </c>
      <c r="J1182" s="3" t="s">
        <v>368</v>
      </c>
      <c r="K1182" s="15"/>
      <c r="L1182" s="3" t="s">
        <v>2675</v>
      </c>
      <c r="M1182" s="3"/>
      <c r="N1182" s="3" t="s">
        <v>144</v>
      </c>
      <c r="O1182" s="3"/>
      <c r="P1182" s="3" t="s">
        <v>11</v>
      </c>
      <c r="Q1182" s="3"/>
      <c r="R1182" s="3"/>
      <c r="S1182" s="3" t="s">
        <v>43</v>
      </c>
      <c r="T1182" s="3"/>
      <c r="U1182" s="3"/>
      <c r="V1182" s="3" t="s">
        <v>310</v>
      </c>
      <c r="W1182" s="3" t="s">
        <v>625</v>
      </c>
      <c r="X1182" s="3" t="s">
        <v>53</v>
      </c>
      <c r="Y1182" s="3"/>
      <c r="Z1182" s="280"/>
    </row>
    <row r="1183" spans="3:26" x14ac:dyDescent="0.15">
      <c r="C1183" s="286"/>
      <c r="D1183" s="283">
        <v>1180</v>
      </c>
      <c r="E1183" s="3">
        <v>1160</v>
      </c>
      <c r="F1183" s="3">
        <v>9</v>
      </c>
      <c r="G1183" s="3">
        <v>25</v>
      </c>
      <c r="H1183" s="3" t="s">
        <v>1738</v>
      </c>
      <c r="I1183" s="3" t="s">
        <v>140</v>
      </c>
      <c r="J1183" s="3" t="s">
        <v>260</v>
      </c>
      <c r="K1183" s="15" t="s">
        <v>356</v>
      </c>
      <c r="L1183" s="3" t="s">
        <v>2669</v>
      </c>
      <c r="M1183" s="3"/>
      <c r="N1183" s="3" t="s">
        <v>144</v>
      </c>
      <c r="O1183" s="3"/>
      <c r="P1183" s="3" t="s">
        <v>143</v>
      </c>
      <c r="Q1183" s="3"/>
      <c r="R1183" s="3"/>
      <c r="S1183" s="3" t="s">
        <v>43</v>
      </c>
      <c r="T1183" s="3"/>
      <c r="U1183" s="3" t="s">
        <v>308</v>
      </c>
      <c r="V1183" s="3" t="s">
        <v>16</v>
      </c>
      <c r="W1183" s="3" t="s">
        <v>2380</v>
      </c>
      <c r="X1183" s="3" t="s">
        <v>158</v>
      </c>
      <c r="Y1183" s="3"/>
      <c r="Z1183" s="280"/>
    </row>
    <row r="1184" spans="3:26" x14ac:dyDescent="0.15">
      <c r="C1184" s="286"/>
      <c r="D1184" s="283">
        <v>1181</v>
      </c>
      <c r="E1184" s="3">
        <v>1162</v>
      </c>
      <c r="F1184" s="3">
        <v>9</v>
      </c>
      <c r="G1184" s="3">
        <v>25</v>
      </c>
      <c r="H1184" s="3" t="s">
        <v>2672</v>
      </c>
      <c r="I1184" s="3" t="s">
        <v>137</v>
      </c>
      <c r="J1184" s="3" t="s">
        <v>655</v>
      </c>
      <c r="K1184" s="15"/>
      <c r="L1184" s="3" t="s">
        <v>2673</v>
      </c>
      <c r="M1184" s="3"/>
      <c r="N1184" s="3" t="s">
        <v>31</v>
      </c>
      <c r="O1184" s="3" t="s">
        <v>331</v>
      </c>
      <c r="P1184" s="3" t="s">
        <v>13</v>
      </c>
      <c r="Q1184" s="3"/>
      <c r="R1184" s="3"/>
      <c r="S1184" s="3" t="s">
        <v>43</v>
      </c>
      <c r="T1184" s="3"/>
      <c r="U1184" s="3" t="s">
        <v>514</v>
      </c>
      <c r="V1184" s="3" t="s">
        <v>16</v>
      </c>
      <c r="W1184" s="3" t="s">
        <v>2674</v>
      </c>
      <c r="X1184" s="3" t="s">
        <v>53</v>
      </c>
      <c r="Y1184" s="3"/>
      <c r="Z1184" s="280"/>
    </row>
    <row r="1185" spans="3:26" x14ac:dyDescent="0.15">
      <c r="C1185" s="286"/>
      <c r="D1185" s="283">
        <v>1182</v>
      </c>
      <c r="E1185" s="3">
        <v>1186</v>
      </c>
      <c r="F1185" s="3">
        <v>9</v>
      </c>
      <c r="G1185" s="3">
        <v>26</v>
      </c>
      <c r="H1185" s="3" t="s">
        <v>1665</v>
      </c>
      <c r="I1185" s="3" t="s">
        <v>140</v>
      </c>
      <c r="J1185" s="3" t="s">
        <v>260</v>
      </c>
      <c r="K1185" s="15" t="s">
        <v>378</v>
      </c>
      <c r="L1185" s="3" t="s">
        <v>893</v>
      </c>
      <c r="M1185" s="3"/>
      <c r="N1185" s="3" t="s">
        <v>29</v>
      </c>
      <c r="O1185" s="3"/>
      <c r="P1185" s="3" t="s">
        <v>143</v>
      </c>
      <c r="Q1185" s="3"/>
      <c r="R1185" s="3"/>
      <c r="S1185" s="3"/>
      <c r="T1185" s="3" t="s">
        <v>49</v>
      </c>
      <c r="U1185" s="3" t="s">
        <v>2707</v>
      </c>
      <c r="V1185" s="3" t="s">
        <v>310</v>
      </c>
      <c r="W1185" s="3"/>
      <c r="X1185" s="3" t="s">
        <v>157</v>
      </c>
      <c r="Y1185" s="3"/>
      <c r="Z1185" s="280"/>
    </row>
    <row r="1186" spans="3:26" x14ac:dyDescent="0.15">
      <c r="C1186" s="286"/>
      <c r="D1186" s="283">
        <v>1183</v>
      </c>
      <c r="E1186" s="3">
        <v>1188</v>
      </c>
      <c r="F1186" s="3">
        <v>9</v>
      </c>
      <c r="G1186" s="3">
        <v>26</v>
      </c>
      <c r="H1186" s="3" t="s">
        <v>1646</v>
      </c>
      <c r="I1186" s="3" t="s">
        <v>140</v>
      </c>
      <c r="J1186" s="3" t="s">
        <v>260</v>
      </c>
      <c r="K1186" s="15" t="s">
        <v>378</v>
      </c>
      <c r="L1186" s="3" t="s">
        <v>2708</v>
      </c>
      <c r="M1186" s="3"/>
      <c r="N1186" s="3" t="s">
        <v>27</v>
      </c>
      <c r="O1186" s="3" t="s">
        <v>2709</v>
      </c>
      <c r="P1186" s="3" t="s">
        <v>143</v>
      </c>
      <c r="Q1186" s="3"/>
      <c r="R1186" s="3"/>
      <c r="S1186" s="3"/>
      <c r="T1186" s="3" t="s">
        <v>49</v>
      </c>
      <c r="U1186" s="3" t="s">
        <v>2710</v>
      </c>
      <c r="V1186" s="3" t="s">
        <v>52</v>
      </c>
      <c r="W1186" s="3" t="s">
        <v>310</v>
      </c>
      <c r="X1186" s="3" t="s">
        <v>157</v>
      </c>
      <c r="Y1186" s="3"/>
      <c r="Z1186" s="280"/>
    </row>
    <row r="1187" spans="3:26" x14ac:dyDescent="0.15">
      <c r="C1187" s="286"/>
      <c r="D1187" s="283">
        <v>1184</v>
      </c>
      <c r="E1187" s="3">
        <v>1187</v>
      </c>
      <c r="F1187" s="3">
        <v>9</v>
      </c>
      <c r="G1187" s="3">
        <v>26</v>
      </c>
      <c r="H1187" s="3" t="s">
        <v>1746</v>
      </c>
      <c r="I1187" s="3" t="s">
        <v>140</v>
      </c>
      <c r="J1187" s="3" t="s">
        <v>260</v>
      </c>
      <c r="K1187" s="15" t="s">
        <v>378</v>
      </c>
      <c r="L1187" s="3" t="s">
        <v>893</v>
      </c>
      <c r="M1187" s="3"/>
      <c r="N1187" s="3" t="s">
        <v>26</v>
      </c>
      <c r="O1187" s="3"/>
      <c r="P1187" s="3" t="s">
        <v>13</v>
      </c>
      <c r="Q1187" s="3"/>
      <c r="R1187" s="3"/>
      <c r="S1187" s="3" t="s">
        <v>43</v>
      </c>
      <c r="T1187" s="3"/>
      <c r="U1187" s="3"/>
      <c r="V1187" s="3" t="s">
        <v>50</v>
      </c>
      <c r="W1187" s="3"/>
      <c r="X1187" s="3" t="s">
        <v>53</v>
      </c>
      <c r="Y1187" s="3"/>
      <c r="Z1187" s="280"/>
    </row>
    <row r="1188" spans="3:26" x14ac:dyDescent="0.15">
      <c r="C1188" s="286"/>
      <c r="D1188" s="283">
        <v>1185</v>
      </c>
      <c r="E1188" s="3">
        <v>1189</v>
      </c>
      <c r="F1188" s="3">
        <v>9</v>
      </c>
      <c r="G1188" s="3">
        <v>26</v>
      </c>
      <c r="H1188" s="3" t="s">
        <v>1641</v>
      </c>
      <c r="I1188" s="3" t="s">
        <v>140</v>
      </c>
      <c r="J1188" s="3" t="s">
        <v>260</v>
      </c>
      <c r="K1188" s="15" t="s">
        <v>378</v>
      </c>
      <c r="L1188" s="3" t="s">
        <v>2711</v>
      </c>
      <c r="M1188" s="3"/>
      <c r="N1188" s="3" t="s">
        <v>28</v>
      </c>
      <c r="O1188" s="3" t="s">
        <v>2712</v>
      </c>
      <c r="P1188" s="3" t="s">
        <v>143</v>
      </c>
      <c r="Q1188" s="3"/>
      <c r="R1188" s="3"/>
      <c r="S1188" s="3"/>
      <c r="T1188" s="3" t="s">
        <v>49</v>
      </c>
      <c r="U1188" s="3" t="s">
        <v>2387</v>
      </c>
      <c r="V1188" s="3" t="s">
        <v>50</v>
      </c>
      <c r="W1188" s="3" t="s">
        <v>310</v>
      </c>
      <c r="X1188" s="3" t="s">
        <v>53</v>
      </c>
      <c r="Y1188" s="3"/>
      <c r="Z1188" s="280"/>
    </row>
    <row r="1189" spans="3:26" x14ac:dyDescent="0.15">
      <c r="C1189" s="286"/>
      <c r="D1189" s="283">
        <v>1186</v>
      </c>
      <c r="E1189" s="3">
        <v>1171</v>
      </c>
      <c r="F1189" s="3">
        <v>9</v>
      </c>
      <c r="G1189" s="3">
        <v>26</v>
      </c>
      <c r="H1189" s="3" t="s">
        <v>1653</v>
      </c>
      <c r="I1189" s="3" t="s">
        <v>137</v>
      </c>
      <c r="J1189" s="3" t="s">
        <v>368</v>
      </c>
      <c r="K1189" s="15"/>
      <c r="L1189" s="3" t="s">
        <v>2687</v>
      </c>
      <c r="M1189" s="3"/>
      <c r="N1189" s="3" t="s">
        <v>144</v>
      </c>
      <c r="O1189" s="3"/>
      <c r="P1189" s="3" t="s">
        <v>13</v>
      </c>
      <c r="Q1189" s="3"/>
      <c r="R1189" s="3"/>
      <c r="S1189" s="3" t="s">
        <v>44</v>
      </c>
      <c r="T1189" s="3"/>
      <c r="U1189" s="3" t="s">
        <v>2650</v>
      </c>
      <c r="V1189" s="3" t="s">
        <v>310</v>
      </c>
      <c r="W1189" s="3" t="s">
        <v>1312</v>
      </c>
      <c r="X1189" s="3" t="s">
        <v>157</v>
      </c>
      <c r="Y1189" s="3"/>
      <c r="Z1189" s="280"/>
    </row>
    <row r="1190" spans="3:26" x14ac:dyDescent="0.15">
      <c r="C1190" s="286"/>
      <c r="D1190" s="283">
        <v>1187</v>
      </c>
      <c r="E1190" s="3">
        <v>1170</v>
      </c>
      <c r="F1190" s="3">
        <v>9</v>
      </c>
      <c r="G1190" s="3">
        <v>26</v>
      </c>
      <c r="H1190" s="3" t="s">
        <v>1738</v>
      </c>
      <c r="I1190" s="3" t="s">
        <v>136</v>
      </c>
      <c r="J1190" s="3" t="s">
        <v>882</v>
      </c>
      <c r="K1190" s="15"/>
      <c r="L1190" s="3" t="s">
        <v>2684</v>
      </c>
      <c r="M1190" s="3"/>
      <c r="N1190" s="3" t="s">
        <v>16</v>
      </c>
      <c r="O1190" s="3" t="s">
        <v>2685</v>
      </c>
      <c r="P1190" s="3" t="s">
        <v>12</v>
      </c>
      <c r="Q1190" s="3"/>
      <c r="R1190" s="3"/>
      <c r="S1190" s="3" t="s">
        <v>43</v>
      </c>
      <c r="T1190" s="3"/>
      <c r="U1190" s="3" t="s">
        <v>2686</v>
      </c>
      <c r="V1190" s="3" t="s">
        <v>50</v>
      </c>
      <c r="W1190" s="3" t="s">
        <v>361</v>
      </c>
      <c r="X1190" s="3" t="s">
        <v>157</v>
      </c>
      <c r="Y1190" s="3"/>
      <c r="Z1190" s="280"/>
    </row>
    <row r="1191" spans="3:26" x14ac:dyDescent="0.15">
      <c r="C1191" s="286"/>
      <c r="D1191" s="283">
        <v>1188</v>
      </c>
      <c r="E1191" s="3">
        <v>1191</v>
      </c>
      <c r="F1191" s="3">
        <v>9</v>
      </c>
      <c r="G1191" s="3">
        <v>26</v>
      </c>
      <c r="H1191" s="3" t="s">
        <v>1696</v>
      </c>
      <c r="I1191" s="3" t="s">
        <v>140</v>
      </c>
      <c r="J1191" s="3" t="s">
        <v>260</v>
      </c>
      <c r="K1191" s="15" t="s">
        <v>378</v>
      </c>
      <c r="L1191" s="3" t="s">
        <v>2716</v>
      </c>
      <c r="M1191" s="3"/>
      <c r="N1191" s="3" t="s">
        <v>31</v>
      </c>
      <c r="O1191" s="3" t="s">
        <v>2717</v>
      </c>
      <c r="P1191" s="3" t="s">
        <v>13</v>
      </c>
      <c r="Q1191" s="3"/>
      <c r="R1191" s="3"/>
      <c r="S1191" s="3" t="s">
        <v>43</v>
      </c>
      <c r="T1191" s="3"/>
      <c r="U1191" s="3" t="s">
        <v>514</v>
      </c>
      <c r="V1191" s="3" t="s">
        <v>50</v>
      </c>
      <c r="W1191" s="3"/>
      <c r="X1191" s="3" t="s">
        <v>53</v>
      </c>
      <c r="Y1191" s="3" t="s">
        <v>2718</v>
      </c>
      <c r="Z1191" s="280"/>
    </row>
    <row r="1192" spans="3:26" x14ac:dyDescent="0.15">
      <c r="C1192" s="286"/>
      <c r="D1192" s="283">
        <v>1189</v>
      </c>
      <c r="E1192" s="3">
        <v>1172</v>
      </c>
      <c r="F1192" s="3">
        <v>9</v>
      </c>
      <c r="G1192" s="3">
        <v>26</v>
      </c>
      <c r="H1192" s="3" t="s">
        <v>2570</v>
      </c>
      <c r="I1192" s="3" t="s">
        <v>137</v>
      </c>
      <c r="J1192" s="3" t="s">
        <v>368</v>
      </c>
      <c r="K1192" s="15"/>
      <c r="L1192" s="3" t="s">
        <v>2688</v>
      </c>
      <c r="M1192" s="3"/>
      <c r="N1192" s="3" t="s">
        <v>144</v>
      </c>
      <c r="O1192" s="3"/>
      <c r="P1192" s="3" t="s">
        <v>143</v>
      </c>
      <c r="Q1192" s="3"/>
      <c r="R1192" s="3"/>
      <c r="S1192" s="3"/>
      <c r="T1192" s="3" t="s">
        <v>49</v>
      </c>
      <c r="U1192" s="3" t="s">
        <v>2462</v>
      </c>
      <c r="V1192" s="3" t="s">
        <v>310</v>
      </c>
      <c r="W1192" s="3" t="s">
        <v>1312</v>
      </c>
      <c r="X1192" s="3" t="s">
        <v>53</v>
      </c>
      <c r="Y1192" s="3"/>
      <c r="Z1192" s="280"/>
    </row>
    <row r="1193" spans="3:26" x14ac:dyDescent="0.15">
      <c r="C1193" s="286"/>
      <c r="D1193" s="283">
        <v>1190</v>
      </c>
      <c r="E1193" s="3">
        <v>1161</v>
      </c>
      <c r="F1193" s="3">
        <v>9</v>
      </c>
      <c r="G1193" s="3">
        <v>26</v>
      </c>
      <c r="H1193" s="3" t="s">
        <v>143</v>
      </c>
      <c r="I1193" s="3" t="s">
        <v>138</v>
      </c>
      <c r="J1193" s="3" t="s">
        <v>274</v>
      </c>
      <c r="K1193" s="15" t="s">
        <v>380</v>
      </c>
      <c r="L1193" s="3" t="s">
        <v>2670</v>
      </c>
      <c r="M1193" s="3"/>
      <c r="N1193" s="3" t="s">
        <v>31</v>
      </c>
      <c r="O1193" s="3" t="s">
        <v>2671</v>
      </c>
      <c r="P1193" s="3" t="s">
        <v>143</v>
      </c>
      <c r="Q1193" s="3"/>
      <c r="R1193" s="3"/>
      <c r="S1193" s="3"/>
      <c r="T1193" s="3" t="s">
        <v>49</v>
      </c>
      <c r="U1193" s="3" t="s">
        <v>2387</v>
      </c>
      <c r="V1193" s="3" t="s">
        <v>52</v>
      </c>
      <c r="W1193" s="3" t="s">
        <v>2660</v>
      </c>
      <c r="X1193" s="3" t="s">
        <v>157</v>
      </c>
      <c r="Y1193" s="3"/>
      <c r="Z1193" s="280"/>
    </row>
    <row r="1194" spans="3:26" x14ac:dyDescent="0.15">
      <c r="C1194" s="286"/>
      <c r="D1194" s="283">
        <v>1191</v>
      </c>
      <c r="E1194" s="3">
        <v>1176</v>
      </c>
      <c r="F1194" s="3">
        <v>9</v>
      </c>
      <c r="G1194" s="3">
        <v>27</v>
      </c>
      <c r="H1194" s="3" t="s">
        <v>1665</v>
      </c>
      <c r="I1194" s="3" t="s">
        <v>137</v>
      </c>
      <c r="J1194" s="3" t="s">
        <v>655</v>
      </c>
      <c r="K1194" s="15"/>
      <c r="L1194" s="3" t="s">
        <v>2692</v>
      </c>
      <c r="M1194" s="3"/>
      <c r="N1194" s="3" t="s">
        <v>144</v>
      </c>
      <c r="O1194" s="3" t="s">
        <v>2526</v>
      </c>
      <c r="P1194" s="3" t="s">
        <v>13</v>
      </c>
      <c r="Q1194" s="3"/>
      <c r="R1194" s="3"/>
      <c r="S1194" s="3" t="s">
        <v>44</v>
      </c>
      <c r="T1194" s="3"/>
      <c r="U1194" s="3" t="s">
        <v>2439</v>
      </c>
      <c r="V1194" s="3" t="s">
        <v>52</v>
      </c>
      <c r="W1194" s="3"/>
      <c r="X1194" s="3" t="s">
        <v>53</v>
      </c>
      <c r="Y1194" s="3"/>
      <c r="Z1194" s="280"/>
    </row>
    <row r="1195" spans="3:26" x14ac:dyDescent="0.15">
      <c r="C1195" s="286"/>
      <c r="D1195" s="283">
        <v>1192</v>
      </c>
      <c r="E1195" s="3">
        <v>1174</v>
      </c>
      <c r="F1195" s="3">
        <v>9</v>
      </c>
      <c r="G1195" s="3">
        <v>27</v>
      </c>
      <c r="H1195" s="3" t="s">
        <v>1646</v>
      </c>
      <c r="I1195" s="3" t="s">
        <v>137</v>
      </c>
      <c r="J1195" s="3" t="s">
        <v>152</v>
      </c>
      <c r="K1195" s="15"/>
      <c r="L1195" s="3" t="s">
        <v>1347</v>
      </c>
      <c r="M1195" s="3"/>
      <c r="N1195" s="3" t="s">
        <v>31</v>
      </c>
      <c r="O1195" s="3" t="s">
        <v>318</v>
      </c>
      <c r="P1195" s="3" t="s">
        <v>143</v>
      </c>
      <c r="Q1195" s="3"/>
      <c r="R1195" s="3" t="s">
        <v>596</v>
      </c>
      <c r="S1195" s="3" t="s">
        <v>43</v>
      </c>
      <c r="T1195" s="3"/>
      <c r="U1195" s="3" t="s">
        <v>514</v>
      </c>
      <c r="V1195" s="3" t="s">
        <v>397</v>
      </c>
      <c r="W1195" s="3"/>
      <c r="X1195" s="3" t="s">
        <v>157</v>
      </c>
      <c r="Y1195" s="3"/>
      <c r="Z1195" s="280"/>
    </row>
    <row r="1196" spans="3:26" x14ac:dyDescent="0.15">
      <c r="C1196" s="286"/>
      <c r="D1196" s="283">
        <v>1193</v>
      </c>
      <c r="E1196" s="3">
        <v>1175</v>
      </c>
      <c r="F1196" s="3">
        <v>9</v>
      </c>
      <c r="G1196" s="3">
        <v>27</v>
      </c>
      <c r="H1196" s="3" t="s">
        <v>143</v>
      </c>
      <c r="I1196" s="3" t="s">
        <v>137</v>
      </c>
      <c r="J1196" s="3" t="s">
        <v>368</v>
      </c>
      <c r="K1196" s="15"/>
      <c r="L1196" s="3" t="s">
        <v>2691</v>
      </c>
      <c r="M1196" s="3"/>
      <c r="N1196" s="3" t="s">
        <v>144</v>
      </c>
      <c r="O1196" s="3" t="s">
        <v>2526</v>
      </c>
      <c r="P1196" s="3" t="s">
        <v>143</v>
      </c>
      <c r="Q1196" s="3"/>
      <c r="R1196" s="3"/>
      <c r="S1196" s="3"/>
      <c r="T1196" s="3" t="s">
        <v>46</v>
      </c>
      <c r="U1196" s="3"/>
      <c r="V1196" s="3" t="s">
        <v>310</v>
      </c>
      <c r="W1196" s="3" t="s">
        <v>1312</v>
      </c>
      <c r="X1196" s="3" t="s">
        <v>157</v>
      </c>
      <c r="Y1196" s="3"/>
      <c r="Z1196" s="280"/>
    </row>
    <row r="1197" spans="3:26" x14ac:dyDescent="0.15">
      <c r="C1197" s="286"/>
      <c r="D1197" s="283">
        <v>1194</v>
      </c>
      <c r="E1197" s="3">
        <v>1177</v>
      </c>
      <c r="F1197" s="3">
        <v>9</v>
      </c>
      <c r="G1197" s="3">
        <v>27</v>
      </c>
      <c r="H1197" s="3" t="s">
        <v>143</v>
      </c>
      <c r="I1197" s="3" t="s">
        <v>137</v>
      </c>
      <c r="J1197" s="3" t="s">
        <v>368</v>
      </c>
      <c r="K1197" s="15"/>
      <c r="L1197" s="3" t="s">
        <v>2693</v>
      </c>
      <c r="M1197" s="3"/>
      <c r="N1197" s="3" t="s">
        <v>144</v>
      </c>
      <c r="O1197" s="3" t="s">
        <v>2526</v>
      </c>
      <c r="P1197" s="3" t="s">
        <v>143</v>
      </c>
      <c r="Q1197" s="3"/>
      <c r="R1197" s="3"/>
      <c r="S1197" s="3"/>
      <c r="T1197" s="3" t="s">
        <v>47</v>
      </c>
      <c r="U1197" s="3" t="s">
        <v>2694</v>
      </c>
      <c r="V1197" s="3" t="s">
        <v>310</v>
      </c>
      <c r="W1197" s="3" t="s">
        <v>1312</v>
      </c>
      <c r="X1197" s="3" t="s">
        <v>53</v>
      </c>
      <c r="Y1197" s="3"/>
      <c r="Z1197" s="280"/>
    </row>
    <row r="1198" spans="3:26" x14ac:dyDescent="0.15">
      <c r="C1198" s="286"/>
      <c r="D1198" s="283">
        <v>1195</v>
      </c>
      <c r="E1198" s="3">
        <v>1195</v>
      </c>
      <c r="F1198" s="3">
        <v>9</v>
      </c>
      <c r="G1198" s="3">
        <v>27</v>
      </c>
      <c r="H1198" s="3" t="s">
        <v>143</v>
      </c>
      <c r="I1198" s="3" t="s">
        <v>136</v>
      </c>
      <c r="J1198" s="3" t="s">
        <v>153</v>
      </c>
      <c r="K1198" s="15"/>
      <c r="L1198" s="3" t="s">
        <v>2723</v>
      </c>
      <c r="M1198" s="3"/>
      <c r="N1198" s="3" t="s">
        <v>28</v>
      </c>
      <c r="O1198" s="3" t="s">
        <v>1671</v>
      </c>
      <c r="P1198" s="3" t="s">
        <v>13</v>
      </c>
      <c r="Q1198" s="3"/>
      <c r="R1198" s="3"/>
      <c r="S1198" s="3"/>
      <c r="T1198" s="3" t="s">
        <v>49</v>
      </c>
      <c r="U1198" s="3" t="s">
        <v>2724</v>
      </c>
      <c r="V1198" s="3" t="s">
        <v>52</v>
      </c>
      <c r="W1198" s="3" t="s">
        <v>1592</v>
      </c>
      <c r="X1198" s="3" t="s">
        <v>158</v>
      </c>
      <c r="Y1198" s="3"/>
      <c r="Z1198" s="280"/>
    </row>
    <row r="1199" spans="3:26" x14ac:dyDescent="0.15">
      <c r="C1199" s="286"/>
      <c r="D1199" s="283">
        <v>1196</v>
      </c>
      <c r="E1199" s="3">
        <v>1190</v>
      </c>
      <c r="F1199" s="3">
        <v>9</v>
      </c>
      <c r="G1199" s="3">
        <v>27</v>
      </c>
      <c r="H1199" s="3" t="s">
        <v>257</v>
      </c>
      <c r="I1199" s="3" t="s">
        <v>140</v>
      </c>
      <c r="J1199" s="3" t="s">
        <v>260</v>
      </c>
      <c r="K1199" s="15" t="s">
        <v>469</v>
      </c>
      <c r="L1199" s="3" t="s">
        <v>2713</v>
      </c>
      <c r="M1199" s="3"/>
      <c r="N1199" s="3" t="s">
        <v>16</v>
      </c>
      <c r="O1199" s="3" t="s">
        <v>2031</v>
      </c>
      <c r="P1199" s="3" t="s">
        <v>143</v>
      </c>
      <c r="Q1199" s="3"/>
      <c r="R1199" s="3"/>
      <c r="S1199" s="3"/>
      <c r="T1199" s="3" t="s">
        <v>49</v>
      </c>
      <c r="U1199" s="3" t="s">
        <v>2714</v>
      </c>
      <c r="V1199" s="3" t="s">
        <v>52</v>
      </c>
      <c r="W1199" s="3" t="s">
        <v>2715</v>
      </c>
      <c r="X1199" s="3" t="s">
        <v>53</v>
      </c>
      <c r="Y1199" s="3"/>
      <c r="Z1199" s="280"/>
    </row>
    <row r="1200" spans="3:26" x14ac:dyDescent="0.15">
      <c r="C1200" s="286"/>
      <c r="D1200" s="283">
        <v>1197</v>
      </c>
      <c r="E1200" s="3">
        <v>1231</v>
      </c>
      <c r="F1200" s="3">
        <v>9</v>
      </c>
      <c r="G1200" s="3">
        <v>28</v>
      </c>
      <c r="H1200" s="3" t="s">
        <v>1689</v>
      </c>
      <c r="I1200" s="3" t="s">
        <v>137</v>
      </c>
      <c r="J1200" s="3" t="s">
        <v>368</v>
      </c>
      <c r="K1200" s="15"/>
      <c r="L1200" s="3" t="s">
        <v>2774</v>
      </c>
      <c r="M1200" s="3"/>
      <c r="N1200" s="3" t="s">
        <v>31</v>
      </c>
      <c r="O1200" s="3" t="s">
        <v>2775</v>
      </c>
      <c r="P1200" s="3" t="s">
        <v>13</v>
      </c>
      <c r="Q1200" s="3"/>
      <c r="R1200" s="3"/>
      <c r="S1200" s="3" t="s">
        <v>43</v>
      </c>
      <c r="T1200" s="3"/>
      <c r="U1200" s="3"/>
      <c r="V1200" s="3" t="s">
        <v>310</v>
      </c>
      <c r="W1200" s="3" t="s">
        <v>2776</v>
      </c>
      <c r="X1200" s="3" t="s">
        <v>53</v>
      </c>
      <c r="Y1200" s="3"/>
      <c r="Z1200" s="280"/>
    </row>
    <row r="1201" spans="3:26" x14ac:dyDescent="0.15">
      <c r="C1201" s="286"/>
      <c r="D1201" s="283">
        <v>1198</v>
      </c>
      <c r="E1201" s="3">
        <v>1192</v>
      </c>
      <c r="F1201" s="3">
        <v>9</v>
      </c>
      <c r="G1201" s="3">
        <v>28</v>
      </c>
      <c r="H1201" s="3" t="s">
        <v>1743</v>
      </c>
      <c r="I1201" s="3" t="s">
        <v>140</v>
      </c>
      <c r="J1201" s="3" t="s">
        <v>260</v>
      </c>
      <c r="K1201" s="15" t="s">
        <v>378</v>
      </c>
      <c r="L1201" s="3" t="s">
        <v>2719</v>
      </c>
      <c r="M1201" s="3"/>
      <c r="N1201" s="3" t="s">
        <v>31</v>
      </c>
      <c r="O1201" s="3" t="s">
        <v>631</v>
      </c>
      <c r="P1201" s="3" t="s">
        <v>13</v>
      </c>
      <c r="Q1201" s="3"/>
      <c r="R1201" s="3"/>
      <c r="S1201" s="3" t="s">
        <v>43</v>
      </c>
      <c r="T1201" s="3"/>
      <c r="U1201" s="3" t="s">
        <v>308</v>
      </c>
      <c r="V1201" s="3" t="s">
        <v>50</v>
      </c>
      <c r="W1201" s="3" t="s">
        <v>310</v>
      </c>
      <c r="X1201" s="3" t="s">
        <v>53</v>
      </c>
      <c r="Y1201" s="3"/>
      <c r="Z1201" s="280"/>
    </row>
    <row r="1202" spans="3:26" x14ac:dyDescent="0.15">
      <c r="C1202" s="286"/>
      <c r="D1202" s="283">
        <v>1199</v>
      </c>
      <c r="E1202" s="3">
        <v>1194</v>
      </c>
      <c r="F1202" s="3">
        <v>9</v>
      </c>
      <c r="G1202" s="3">
        <v>28</v>
      </c>
      <c r="H1202" s="3" t="s">
        <v>1633</v>
      </c>
      <c r="I1202" s="3" t="s">
        <v>140</v>
      </c>
      <c r="J1202" s="3" t="s">
        <v>260</v>
      </c>
      <c r="K1202" s="15" t="s">
        <v>378</v>
      </c>
      <c r="L1202" s="3" t="s">
        <v>1528</v>
      </c>
      <c r="M1202" s="3"/>
      <c r="N1202" s="3" t="s">
        <v>28</v>
      </c>
      <c r="O1202" s="3" t="s">
        <v>2387</v>
      </c>
      <c r="P1202" s="3" t="s">
        <v>143</v>
      </c>
      <c r="Q1202" s="3"/>
      <c r="R1202" s="3"/>
      <c r="S1202" s="3"/>
      <c r="T1202" s="3" t="s">
        <v>49</v>
      </c>
      <c r="U1202" s="3" t="s">
        <v>2629</v>
      </c>
      <c r="V1202" s="3" t="s">
        <v>50</v>
      </c>
      <c r="W1202" s="3" t="s">
        <v>310</v>
      </c>
      <c r="X1202" s="3" t="s">
        <v>53</v>
      </c>
      <c r="Y1202" s="3"/>
      <c r="Z1202" s="280"/>
    </row>
    <row r="1203" spans="3:26" x14ac:dyDescent="0.15">
      <c r="C1203" s="286"/>
      <c r="D1203" s="283">
        <v>1200</v>
      </c>
      <c r="E1203" s="3">
        <v>1178</v>
      </c>
      <c r="F1203" s="3">
        <v>9</v>
      </c>
      <c r="G1203" s="3">
        <v>28</v>
      </c>
      <c r="H1203" s="3" t="s">
        <v>1656</v>
      </c>
      <c r="I1203" s="3" t="s">
        <v>137</v>
      </c>
      <c r="J1203" s="3" t="s">
        <v>368</v>
      </c>
      <c r="K1203" s="15"/>
      <c r="L1203" s="3" t="s">
        <v>747</v>
      </c>
      <c r="M1203" s="3"/>
      <c r="N1203" s="3" t="s">
        <v>16</v>
      </c>
      <c r="O1203" s="3" t="s">
        <v>2695</v>
      </c>
      <c r="P1203" s="3"/>
      <c r="Q1203" s="3" t="s">
        <v>300</v>
      </c>
      <c r="R1203" s="3" t="s">
        <v>301</v>
      </c>
      <c r="S1203" s="3" t="s">
        <v>43</v>
      </c>
      <c r="T1203" s="3"/>
      <c r="U1203" s="3" t="s">
        <v>2696</v>
      </c>
      <c r="V1203" s="3" t="s">
        <v>310</v>
      </c>
      <c r="W1203" s="3" t="s">
        <v>397</v>
      </c>
      <c r="X1203" s="3" t="s">
        <v>53</v>
      </c>
      <c r="Y1203" s="3"/>
      <c r="Z1203" s="280"/>
    </row>
    <row r="1204" spans="3:26" x14ac:dyDescent="0.15">
      <c r="C1204" s="286"/>
      <c r="D1204" s="283">
        <v>1201</v>
      </c>
      <c r="E1204" s="3">
        <v>1215</v>
      </c>
      <c r="F1204" s="3">
        <v>9</v>
      </c>
      <c r="G1204" s="3">
        <v>28</v>
      </c>
      <c r="H1204" s="3" t="s">
        <v>255</v>
      </c>
      <c r="I1204" s="3" t="s">
        <v>137</v>
      </c>
      <c r="J1204" s="3" t="s">
        <v>368</v>
      </c>
      <c r="K1204" s="15"/>
      <c r="L1204" s="3" t="s">
        <v>2754</v>
      </c>
      <c r="M1204" s="3"/>
      <c r="N1204" s="3" t="s">
        <v>144</v>
      </c>
      <c r="O1204" s="3"/>
      <c r="P1204" s="3" t="s">
        <v>143</v>
      </c>
      <c r="Q1204" s="3"/>
      <c r="R1204" s="3"/>
      <c r="S1204" s="3"/>
      <c r="T1204" s="3" t="s">
        <v>49</v>
      </c>
      <c r="U1204" s="3" t="s">
        <v>2462</v>
      </c>
      <c r="V1204" s="3" t="s">
        <v>310</v>
      </c>
      <c r="W1204" s="3" t="s">
        <v>2755</v>
      </c>
      <c r="X1204" s="3" t="s">
        <v>53</v>
      </c>
      <c r="Y1204" s="3"/>
      <c r="Z1204" s="280"/>
    </row>
    <row r="1205" spans="3:26" x14ac:dyDescent="0.15">
      <c r="C1205" s="286"/>
      <c r="D1205" s="283">
        <v>1202</v>
      </c>
      <c r="E1205" s="3">
        <v>1193</v>
      </c>
      <c r="F1205" s="3">
        <v>9</v>
      </c>
      <c r="G1205" s="3">
        <v>28</v>
      </c>
      <c r="H1205" s="3" t="s">
        <v>143</v>
      </c>
      <c r="I1205" s="3" t="s">
        <v>140</v>
      </c>
      <c r="J1205" s="3" t="s">
        <v>260</v>
      </c>
      <c r="K1205" s="15" t="s">
        <v>356</v>
      </c>
      <c r="L1205" s="3" t="s">
        <v>2720</v>
      </c>
      <c r="M1205" s="3"/>
      <c r="N1205" s="3" t="s">
        <v>28</v>
      </c>
      <c r="O1205" s="3" t="s">
        <v>2387</v>
      </c>
      <c r="P1205" s="3" t="s">
        <v>143</v>
      </c>
      <c r="Q1205" s="3"/>
      <c r="R1205" s="3"/>
      <c r="S1205" s="3"/>
      <c r="T1205" s="3" t="s">
        <v>49</v>
      </c>
      <c r="U1205" s="3" t="s">
        <v>2721</v>
      </c>
      <c r="V1205" s="3" t="s">
        <v>52</v>
      </c>
      <c r="W1205" s="3" t="s">
        <v>2722</v>
      </c>
      <c r="X1205" s="3" t="s">
        <v>53</v>
      </c>
      <c r="Y1205" s="3"/>
      <c r="Z1205" s="280"/>
    </row>
    <row r="1206" spans="3:26" x14ac:dyDescent="0.15">
      <c r="C1206" s="286"/>
      <c r="D1206" s="283">
        <v>1203</v>
      </c>
      <c r="E1206" s="3">
        <v>1196</v>
      </c>
      <c r="F1206" s="3">
        <v>9</v>
      </c>
      <c r="G1206" s="3">
        <v>29</v>
      </c>
      <c r="H1206" s="3" t="s">
        <v>1659</v>
      </c>
      <c r="I1206" s="3" t="s">
        <v>138</v>
      </c>
      <c r="J1206" s="3" t="s">
        <v>274</v>
      </c>
      <c r="K1206" s="15" t="s">
        <v>275</v>
      </c>
      <c r="L1206" s="3" t="s">
        <v>2725</v>
      </c>
      <c r="M1206" s="3"/>
      <c r="N1206" s="3" t="s">
        <v>144</v>
      </c>
      <c r="O1206" s="3"/>
      <c r="P1206" s="3" t="s">
        <v>13</v>
      </c>
      <c r="Q1206" s="3"/>
      <c r="R1206" s="3"/>
      <c r="S1206" s="3" t="s">
        <v>43</v>
      </c>
      <c r="T1206" s="3"/>
      <c r="U1206" s="3" t="s">
        <v>308</v>
      </c>
      <c r="V1206" s="3" t="s">
        <v>50</v>
      </c>
      <c r="W1206" s="3" t="s">
        <v>738</v>
      </c>
      <c r="X1206" s="3" t="s">
        <v>53</v>
      </c>
      <c r="Y1206" s="3"/>
      <c r="Z1206" s="280"/>
    </row>
    <row r="1207" spans="3:26" x14ac:dyDescent="0.15">
      <c r="C1207" s="286"/>
      <c r="D1207" s="283">
        <v>1204</v>
      </c>
      <c r="E1207" s="3">
        <v>1197</v>
      </c>
      <c r="F1207" s="3">
        <v>9</v>
      </c>
      <c r="G1207" s="3">
        <v>29</v>
      </c>
      <c r="H1207" s="3" t="s">
        <v>1766</v>
      </c>
      <c r="I1207" s="3" t="s">
        <v>138</v>
      </c>
      <c r="J1207" s="3" t="s">
        <v>149</v>
      </c>
      <c r="K1207" s="15"/>
      <c r="L1207" s="3" t="s">
        <v>2726</v>
      </c>
      <c r="M1207" s="3"/>
      <c r="N1207" s="3" t="s">
        <v>28</v>
      </c>
      <c r="O1207" s="3" t="s">
        <v>2727</v>
      </c>
      <c r="P1207" s="3"/>
      <c r="Q1207" s="3" t="s">
        <v>34</v>
      </c>
      <c r="R1207" s="3" t="s">
        <v>301</v>
      </c>
      <c r="S1207" s="3" t="s">
        <v>44</v>
      </c>
      <c r="T1207" s="3" t="s">
        <v>49</v>
      </c>
      <c r="U1207" s="3" t="s">
        <v>2728</v>
      </c>
      <c r="V1207" s="3" t="s">
        <v>50</v>
      </c>
      <c r="W1207" s="3" t="s">
        <v>1157</v>
      </c>
      <c r="X1207" s="3" t="s">
        <v>53</v>
      </c>
      <c r="Y1207" s="3"/>
      <c r="Z1207" s="280"/>
    </row>
    <row r="1208" spans="3:26" x14ac:dyDescent="0.15">
      <c r="C1208" s="286"/>
      <c r="D1208" s="283">
        <v>1205</v>
      </c>
      <c r="E1208" s="3">
        <v>1198</v>
      </c>
      <c r="F1208" s="3">
        <v>9</v>
      </c>
      <c r="G1208" s="3">
        <v>29</v>
      </c>
      <c r="H1208" s="3" t="s">
        <v>2729</v>
      </c>
      <c r="I1208" s="3" t="s">
        <v>137</v>
      </c>
      <c r="J1208" s="3" t="s">
        <v>296</v>
      </c>
      <c r="K1208" s="15"/>
      <c r="L1208" s="3" t="s">
        <v>980</v>
      </c>
      <c r="M1208" s="3"/>
      <c r="N1208" s="3" t="s">
        <v>31</v>
      </c>
      <c r="O1208" s="3" t="s">
        <v>809</v>
      </c>
      <c r="P1208" s="3" t="s">
        <v>13</v>
      </c>
      <c r="Q1208" s="3"/>
      <c r="R1208" s="3"/>
      <c r="S1208" s="3" t="s">
        <v>43</v>
      </c>
      <c r="T1208" s="3"/>
      <c r="U1208" s="3" t="s">
        <v>308</v>
      </c>
      <c r="V1208" s="3" t="s">
        <v>50</v>
      </c>
      <c r="W1208" s="3" t="s">
        <v>738</v>
      </c>
      <c r="X1208" s="3" t="s">
        <v>53</v>
      </c>
      <c r="Y1208" s="3"/>
      <c r="Z1208" s="280"/>
    </row>
    <row r="1209" spans="3:26" x14ac:dyDescent="0.15">
      <c r="C1209" s="286"/>
      <c r="D1209" s="283">
        <v>1206</v>
      </c>
      <c r="E1209" s="3">
        <v>1214</v>
      </c>
      <c r="F1209" s="3">
        <v>9</v>
      </c>
      <c r="G1209" s="3">
        <v>29</v>
      </c>
      <c r="H1209" s="3" t="s">
        <v>1696</v>
      </c>
      <c r="I1209" s="3" t="s">
        <v>137</v>
      </c>
      <c r="J1209" s="3" t="s">
        <v>463</v>
      </c>
      <c r="K1209" s="15"/>
      <c r="L1209" s="3" t="s">
        <v>2753</v>
      </c>
      <c r="M1209" s="3"/>
      <c r="N1209" s="3" t="s">
        <v>26</v>
      </c>
      <c r="O1209" s="3"/>
      <c r="P1209" s="3" t="s">
        <v>143</v>
      </c>
      <c r="Q1209" s="3"/>
      <c r="R1209" s="3"/>
      <c r="S1209" s="3" t="s">
        <v>43</v>
      </c>
      <c r="T1209" s="3"/>
      <c r="U1209" s="3"/>
      <c r="V1209" s="3" t="s">
        <v>51</v>
      </c>
      <c r="W1209" s="3" t="s">
        <v>1699</v>
      </c>
      <c r="X1209" s="3" t="s">
        <v>53</v>
      </c>
      <c r="Y1209" s="3"/>
      <c r="Z1209" s="280"/>
    </row>
    <row r="1210" spans="3:26" x14ac:dyDescent="0.15">
      <c r="C1210" s="286"/>
      <c r="D1210" s="283">
        <v>1207</v>
      </c>
      <c r="E1210" s="3">
        <v>1213</v>
      </c>
      <c r="F1210" s="3">
        <v>9</v>
      </c>
      <c r="G1210" s="3">
        <v>29</v>
      </c>
      <c r="H1210" s="3" t="s">
        <v>143</v>
      </c>
      <c r="I1210" s="3" t="s">
        <v>137</v>
      </c>
      <c r="J1210" s="3" t="s">
        <v>368</v>
      </c>
      <c r="K1210" s="15"/>
      <c r="L1210" s="3" t="s">
        <v>2752</v>
      </c>
      <c r="M1210" s="3"/>
      <c r="N1210" s="3" t="s">
        <v>144</v>
      </c>
      <c r="O1210" s="3" t="s">
        <v>2526</v>
      </c>
      <c r="P1210" s="3" t="s">
        <v>143</v>
      </c>
      <c r="Q1210" s="3"/>
      <c r="R1210" s="3"/>
      <c r="S1210" s="3"/>
      <c r="T1210" s="3" t="s">
        <v>49</v>
      </c>
      <c r="U1210" s="3" t="s">
        <v>2456</v>
      </c>
      <c r="V1210" s="3" t="s">
        <v>52</v>
      </c>
      <c r="W1210" s="3" t="s">
        <v>1438</v>
      </c>
      <c r="X1210" s="3" t="s">
        <v>157</v>
      </c>
      <c r="Y1210" s="3"/>
      <c r="Z1210" s="280"/>
    </row>
    <row r="1211" spans="3:26" x14ac:dyDescent="0.15">
      <c r="C1211" s="286"/>
      <c r="D1211" s="283">
        <v>1208</v>
      </c>
      <c r="E1211" s="3">
        <v>1212</v>
      </c>
      <c r="F1211" s="3">
        <v>9</v>
      </c>
      <c r="G1211" s="3">
        <v>30</v>
      </c>
      <c r="H1211" s="3" t="s">
        <v>1649</v>
      </c>
      <c r="I1211" s="3" t="s">
        <v>137</v>
      </c>
      <c r="J1211" s="3" t="s">
        <v>368</v>
      </c>
      <c r="K1211" s="15"/>
      <c r="L1211" s="3" t="s">
        <v>2559</v>
      </c>
      <c r="M1211" s="3"/>
      <c r="N1211" s="3" t="s">
        <v>144</v>
      </c>
      <c r="O1211" s="3"/>
      <c r="P1211" s="3" t="s">
        <v>12</v>
      </c>
      <c r="Q1211" s="3"/>
      <c r="R1211" s="3"/>
      <c r="S1211" s="3" t="s">
        <v>43</v>
      </c>
      <c r="T1211" s="3"/>
      <c r="U1211" s="3"/>
      <c r="V1211" s="3" t="s">
        <v>52</v>
      </c>
      <c r="W1211" s="3" t="s">
        <v>1312</v>
      </c>
      <c r="X1211" s="3" t="s">
        <v>157</v>
      </c>
      <c r="Y1211" s="3"/>
      <c r="Z1211" s="280"/>
    </row>
    <row r="1212" spans="3:26" x14ac:dyDescent="0.15">
      <c r="C1212" s="286"/>
      <c r="D1212" s="283">
        <v>1209</v>
      </c>
      <c r="E1212" s="3">
        <v>1199</v>
      </c>
      <c r="F1212" s="3">
        <v>9</v>
      </c>
      <c r="G1212" s="3">
        <v>30</v>
      </c>
      <c r="H1212" s="3" t="s">
        <v>1672</v>
      </c>
      <c r="I1212" s="3" t="s">
        <v>137</v>
      </c>
      <c r="J1212" s="3" t="s">
        <v>152</v>
      </c>
      <c r="K1212" s="15"/>
      <c r="L1212" s="3" t="s">
        <v>2730</v>
      </c>
      <c r="M1212" s="3"/>
      <c r="N1212" s="3" t="s">
        <v>31</v>
      </c>
      <c r="O1212" s="3" t="s">
        <v>2338</v>
      </c>
      <c r="P1212" s="3"/>
      <c r="Q1212" s="3" t="s">
        <v>300</v>
      </c>
      <c r="R1212" s="3" t="s">
        <v>921</v>
      </c>
      <c r="S1212" s="3" t="s">
        <v>43</v>
      </c>
      <c r="T1212" s="3"/>
      <c r="U1212" s="3" t="s">
        <v>514</v>
      </c>
      <c r="V1212" s="3" t="s">
        <v>310</v>
      </c>
      <c r="W1212" s="3"/>
      <c r="X1212" s="3" t="s">
        <v>53</v>
      </c>
      <c r="Y1212" s="3"/>
      <c r="Z1212" s="280"/>
    </row>
    <row r="1213" spans="3:26" x14ac:dyDescent="0.15">
      <c r="C1213" s="286"/>
      <c r="D1213" s="283">
        <v>1210</v>
      </c>
      <c r="E1213" s="3">
        <v>1211</v>
      </c>
      <c r="F1213" s="3">
        <v>9</v>
      </c>
      <c r="G1213" s="3">
        <v>30</v>
      </c>
      <c r="H1213" s="3" t="s">
        <v>1637</v>
      </c>
      <c r="I1213" s="3" t="s">
        <v>137</v>
      </c>
      <c r="J1213" s="3" t="s">
        <v>655</v>
      </c>
      <c r="K1213" s="15"/>
      <c r="L1213" s="3" t="s">
        <v>2750</v>
      </c>
      <c r="M1213" s="3"/>
      <c r="N1213" s="3" t="s">
        <v>16</v>
      </c>
      <c r="O1213" s="3" t="s">
        <v>2424</v>
      </c>
      <c r="P1213" s="3" t="s">
        <v>13</v>
      </c>
      <c r="Q1213" s="3"/>
      <c r="R1213" s="3"/>
      <c r="S1213" s="3" t="s">
        <v>43</v>
      </c>
      <c r="T1213" s="3"/>
      <c r="U1213" s="3"/>
      <c r="V1213" s="3" t="s">
        <v>456</v>
      </c>
      <c r="W1213" s="3" t="s">
        <v>2751</v>
      </c>
      <c r="X1213" s="3" t="s">
        <v>53</v>
      </c>
      <c r="Y1213" s="3"/>
      <c r="Z1213" s="280"/>
    </row>
    <row r="1214" spans="3:26" x14ac:dyDescent="0.15">
      <c r="C1214" s="286"/>
      <c r="D1214" s="283">
        <v>1211</v>
      </c>
      <c r="E1214" s="3">
        <v>1254</v>
      </c>
      <c r="F1214" s="3">
        <v>9</v>
      </c>
      <c r="G1214" s="3">
        <v>30</v>
      </c>
      <c r="H1214" s="3" t="s">
        <v>1657</v>
      </c>
      <c r="I1214" s="3" t="s">
        <v>142</v>
      </c>
      <c r="J1214" s="3" t="s">
        <v>299</v>
      </c>
      <c r="K1214" s="15" t="s">
        <v>1199</v>
      </c>
      <c r="L1214" s="3" t="s">
        <v>2817</v>
      </c>
      <c r="M1214" s="3"/>
      <c r="N1214" s="3" t="s">
        <v>16</v>
      </c>
      <c r="O1214" s="3" t="s">
        <v>2818</v>
      </c>
      <c r="P1214" s="3" t="s">
        <v>143</v>
      </c>
      <c r="Q1214" s="3"/>
      <c r="R1214" s="3"/>
      <c r="S1214" s="3"/>
      <c r="T1214" s="3" t="s">
        <v>251</v>
      </c>
      <c r="U1214" s="3"/>
      <c r="V1214" s="3" t="s">
        <v>310</v>
      </c>
      <c r="W1214" s="3"/>
      <c r="X1214" s="3" t="s">
        <v>53</v>
      </c>
      <c r="Y1214" s="3"/>
      <c r="Z1214" s="280"/>
    </row>
    <row r="1215" spans="3:26" x14ac:dyDescent="0.15">
      <c r="C1215" s="286"/>
      <c r="D1215" s="283">
        <v>1212</v>
      </c>
      <c r="E1215" s="3">
        <v>1218</v>
      </c>
      <c r="F1215" s="3">
        <v>9</v>
      </c>
      <c r="G1215" s="3">
        <v>30</v>
      </c>
      <c r="H1215" s="3" t="s">
        <v>1633</v>
      </c>
      <c r="I1215" s="3" t="s">
        <v>140</v>
      </c>
      <c r="J1215" s="3" t="s">
        <v>260</v>
      </c>
      <c r="K1215" s="15" t="s">
        <v>378</v>
      </c>
      <c r="L1215" s="3" t="s">
        <v>1525</v>
      </c>
      <c r="M1215" s="3"/>
      <c r="N1215" s="3" t="s">
        <v>144</v>
      </c>
      <c r="O1215" s="3" t="s">
        <v>2387</v>
      </c>
      <c r="P1215" s="3" t="s">
        <v>143</v>
      </c>
      <c r="Q1215" s="3"/>
      <c r="R1215" s="3"/>
      <c r="S1215" s="3"/>
      <c r="T1215" s="3" t="s">
        <v>49</v>
      </c>
      <c r="U1215" s="3" t="s">
        <v>2387</v>
      </c>
      <c r="V1215" s="3" t="s">
        <v>50</v>
      </c>
      <c r="W1215" s="3"/>
      <c r="X1215" s="3" t="s">
        <v>53</v>
      </c>
      <c r="Y1215" s="3"/>
      <c r="Z1215" s="280"/>
    </row>
    <row r="1216" spans="3:26" x14ac:dyDescent="0.15">
      <c r="C1216" s="286"/>
      <c r="D1216" s="283">
        <v>1213</v>
      </c>
      <c r="E1216" s="3">
        <v>1253</v>
      </c>
      <c r="F1216" s="3">
        <v>9</v>
      </c>
      <c r="G1216" s="3">
        <v>30</v>
      </c>
      <c r="H1216" s="3" t="s">
        <v>1779</v>
      </c>
      <c r="I1216" s="3" t="s">
        <v>142</v>
      </c>
      <c r="J1216" s="3" t="s">
        <v>299</v>
      </c>
      <c r="K1216" s="15" t="s">
        <v>1199</v>
      </c>
      <c r="L1216" s="3" t="s">
        <v>2815</v>
      </c>
      <c r="M1216" s="3"/>
      <c r="N1216" s="3" t="s">
        <v>31</v>
      </c>
      <c r="O1216" s="3" t="s">
        <v>2816</v>
      </c>
      <c r="P1216" s="3" t="s">
        <v>143</v>
      </c>
      <c r="Q1216" s="3"/>
      <c r="R1216" s="3"/>
      <c r="S1216" s="3" t="s">
        <v>43</v>
      </c>
      <c r="T1216" s="3"/>
      <c r="U1216" s="3"/>
      <c r="V1216" s="3" t="s">
        <v>16</v>
      </c>
      <c r="W1216" s="3" t="s">
        <v>1312</v>
      </c>
      <c r="X1216" s="3" t="s">
        <v>53</v>
      </c>
      <c r="Y1216" s="3"/>
      <c r="Z1216" s="280"/>
    </row>
    <row r="1217" spans="3:26" x14ac:dyDescent="0.15">
      <c r="C1217" s="286"/>
      <c r="D1217" s="283">
        <v>1214</v>
      </c>
      <c r="E1217" s="3">
        <v>1208</v>
      </c>
      <c r="F1217" s="3">
        <v>9</v>
      </c>
      <c r="G1217" s="3">
        <v>30</v>
      </c>
      <c r="H1217" s="3" t="s">
        <v>255</v>
      </c>
      <c r="I1217" s="3" t="s">
        <v>137</v>
      </c>
      <c r="J1217" s="3" t="s">
        <v>368</v>
      </c>
      <c r="K1217" s="15"/>
      <c r="L1217" s="3" t="s">
        <v>2745</v>
      </c>
      <c r="M1217" s="3"/>
      <c r="N1217" s="3" t="s">
        <v>144</v>
      </c>
      <c r="O1217" s="3"/>
      <c r="P1217" s="3" t="s">
        <v>143</v>
      </c>
      <c r="Q1217" s="3"/>
      <c r="R1217" s="3"/>
      <c r="S1217" s="3"/>
      <c r="T1217" s="3" t="s">
        <v>49</v>
      </c>
      <c r="U1217" s="3" t="s">
        <v>2387</v>
      </c>
      <c r="V1217" s="3" t="s">
        <v>51</v>
      </c>
      <c r="W1217" s="3" t="s">
        <v>2746</v>
      </c>
      <c r="X1217" s="3" t="s">
        <v>53</v>
      </c>
      <c r="Y1217" s="3"/>
      <c r="Z1217" s="280"/>
    </row>
    <row r="1218" spans="3:26" x14ac:dyDescent="0.15">
      <c r="C1218" s="286"/>
      <c r="D1218" s="283">
        <v>1215</v>
      </c>
      <c r="E1218" s="3">
        <v>1209</v>
      </c>
      <c r="F1218" s="3">
        <v>9</v>
      </c>
      <c r="G1218" s="3">
        <v>30</v>
      </c>
      <c r="H1218" s="3" t="s">
        <v>255</v>
      </c>
      <c r="I1218" s="3" t="s">
        <v>137</v>
      </c>
      <c r="J1218" s="3" t="s">
        <v>368</v>
      </c>
      <c r="K1218" s="15"/>
      <c r="L1218" s="3" t="s">
        <v>2333</v>
      </c>
      <c r="M1218" s="3"/>
      <c r="N1218" s="3" t="s">
        <v>28</v>
      </c>
      <c r="O1218" s="3"/>
      <c r="P1218" s="3" t="s">
        <v>143</v>
      </c>
      <c r="Q1218" s="3"/>
      <c r="R1218" s="3"/>
      <c r="S1218" s="3"/>
      <c r="T1218" s="3" t="s">
        <v>47</v>
      </c>
      <c r="U1218" s="3"/>
      <c r="V1218" s="3" t="s">
        <v>310</v>
      </c>
      <c r="W1218" s="3" t="s">
        <v>1312</v>
      </c>
      <c r="X1218" s="3" t="s">
        <v>53</v>
      </c>
      <c r="Y1218" s="3" t="s">
        <v>2747</v>
      </c>
      <c r="Z1218" s="280"/>
    </row>
    <row r="1219" spans="3:26" x14ac:dyDescent="0.15">
      <c r="C1219" s="286"/>
      <c r="D1219" s="283">
        <v>1216</v>
      </c>
      <c r="E1219" s="3">
        <v>1210</v>
      </c>
      <c r="F1219" s="3">
        <v>9</v>
      </c>
      <c r="G1219" s="3">
        <v>30</v>
      </c>
      <c r="H1219" s="3" t="s">
        <v>255</v>
      </c>
      <c r="I1219" s="3" t="s">
        <v>137</v>
      </c>
      <c r="J1219" s="3" t="s">
        <v>368</v>
      </c>
      <c r="K1219" s="15"/>
      <c r="L1219" s="3" t="s">
        <v>2748</v>
      </c>
      <c r="M1219" s="3"/>
      <c r="N1219" s="3" t="s">
        <v>28</v>
      </c>
      <c r="O1219" s="3"/>
      <c r="P1219" s="3" t="s">
        <v>143</v>
      </c>
      <c r="Q1219" s="3"/>
      <c r="R1219" s="3"/>
      <c r="S1219" s="3"/>
      <c r="T1219" s="3" t="s">
        <v>49</v>
      </c>
      <c r="U1219" s="3" t="s">
        <v>2749</v>
      </c>
      <c r="V1219" s="3" t="s">
        <v>52</v>
      </c>
      <c r="W1219" s="3" t="s">
        <v>625</v>
      </c>
      <c r="X1219" s="3" t="s">
        <v>53</v>
      </c>
      <c r="Y1219" s="3"/>
      <c r="Z1219" s="280"/>
    </row>
    <row r="1220" spans="3:26" x14ac:dyDescent="0.15">
      <c r="C1220" s="286"/>
      <c r="D1220" s="283">
        <v>1217</v>
      </c>
      <c r="E1220" s="3">
        <v>1247</v>
      </c>
      <c r="F1220" s="3">
        <v>9</v>
      </c>
      <c r="G1220" s="3" t="s">
        <v>2805</v>
      </c>
      <c r="H1220" s="3" t="s">
        <v>143</v>
      </c>
      <c r="I1220" s="3" t="s">
        <v>137</v>
      </c>
      <c r="J1220" s="3" t="s">
        <v>368</v>
      </c>
      <c r="K1220" s="15"/>
      <c r="L1220" s="3" t="s">
        <v>2806</v>
      </c>
      <c r="M1220" s="3"/>
      <c r="N1220" s="3" t="s">
        <v>144</v>
      </c>
      <c r="O1220" s="3"/>
      <c r="P1220" s="3" t="s">
        <v>143</v>
      </c>
      <c r="Q1220" s="3"/>
      <c r="R1220" s="3"/>
      <c r="S1220" s="3"/>
      <c r="T1220" s="3" t="s">
        <v>49</v>
      </c>
      <c r="U1220" s="3" t="s">
        <v>2694</v>
      </c>
      <c r="V1220" s="3" t="s">
        <v>52</v>
      </c>
      <c r="W1220" s="3"/>
      <c r="X1220" s="3" t="s">
        <v>53</v>
      </c>
      <c r="Y1220" s="3"/>
      <c r="Z1220" s="280"/>
    </row>
    <row r="1221" spans="3:26" x14ac:dyDescent="0.15">
      <c r="C1221" s="286"/>
      <c r="D1221" s="283">
        <v>1218</v>
      </c>
      <c r="E1221" s="3">
        <v>1201</v>
      </c>
      <c r="F1221" s="3">
        <v>10</v>
      </c>
      <c r="G1221" s="3">
        <v>1</v>
      </c>
      <c r="H1221" s="3" t="s">
        <v>1652</v>
      </c>
      <c r="I1221" s="3" t="s">
        <v>138</v>
      </c>
      <c r="J1221" s="3" t="s">
        <v>274</v>
      </c>
      <c r="K1221" s="15" t="s">
        <v>275</v>
      </c>
      <c r="L1221" s="3" t="s">
        <v>2734</v>
      </c>
      <c r="M1221" s="3"/>
      <c r="N1221" s="3" t="s">
        <v>27</v>
      </c>
      <c r="O1221" s="3"/>
      <c r="P1221" s="3" t="s">
        <v>143</v>
      </c>
      <c r="Q1221" s="3"/>
      <c r="R1221" s="3"/>
      <c r="S1221" s="3" t="s">
        <v>43</v>
      </c>
      <c r="T1221" s="3"/>
      <c r="U1221" s="3"/>
      <c r="V1221" s="3" t="s">
        <v>50</v>
      </c>
      <c r="W1221" s="3"/>
      <c r="X1221" s="3" t="s">
        <v>53</v>
      </c>
      <c r="Y1221" s="3"/>
      <c r="Z1221" s="280"/>
    </row>
    <row r="1222" spans="3:26" x14ac:dyDescent="0.15">
      <c r="C1222" s="286"/>
      <c r="D1222" s="283">
        <v>1219</v>
      </c>
      <c r="E1222" s="3">
        <v>1219</v>
      </c>
      <c r="F1222" s="3">
        <v>10</v>
      </c>
      <c r="G1222" s="3">
        <v>1</v>
      </c>
      <c r="H1222" s="3" t="s">
        <v>1696</v>
      </c>
      <c r="I1222" s="3" t="s">
        <v>140</v>
      </c>
      <c r="J1222" s="3" t="s">
        <v>260</v>
      </c>
      <c r="K1222" s="15" t="s">
        <v>644</v>
      </c>
      <c r="L1222" s="3" t="s">
        <v>2758</v>
      </c>
      <c r="M1222" s="3"/>
      <c r="N1222" s="3" t="s">
        <v>31</v>
      </c>
      <c r="O1222" s="3" t="s">
        <v>2759</v>
      </c>
      <c r="P1222" s="3" t="s">
        <v>13</v>
      </c>
      <c r="Q1222" s="3"/>
      <c r="R1222" s="3"/>
      <c r="S1222" s="3" t="s">
        <v>43</v>
      </c>
      <c r="T1222" s="3"/>
      <c r="U1222" s="3"/>
      <c r="V1222" s="3" t="s">
        <v>50</v>
      </c>
      <c r="W1222" s="3"/>
      <c r="X1222" s="3" t="s">
        <v>53</v>
      </c>
      <c r="Y1222" s="3"/>
      <c r="Z1222" s="280"/>
    </row>
    <row r="1223" spans="3:26" x14ac:dyDescent="0.15">
      <c r="C1223" s="286"/>
      <c r="D1223" s="283">
        <v>1220</v>
      </c>
      <c r="E1223" s="3">
        <v>1207</v>
      </c>
      <c r="F1223" s="3">
        <v>10</v>
      </c>
      <c r="G1223" s="3">
        <v>1</v>
      </c>
      <c r="H1223" s="3" t="s">
        <v>1691</v>
      </c>
      <c r="I1223" s="3" t="s">
        <v>137</v>
      </c>
      <c r="J1223" s="3" t="s">
        <v>368</v>
      </c>
      <c r="K1223" s="15"/>
      <c r="L1223" s="3" t="s">
        <v>2744</v>
      </c>
      <c r="M1223" s="3"/>
      <c r="N1223" s="3" t="s">
        <v>31</v>
      </c>
      <c r="O1223" s="3" t="s">
        <v>392</v>
      </c>
      <c r="P1223" s="3" t="s">
        <v>13</v>
      </c>
      <c r="Q1223" s="3"/>
      <c r="R1223" s="3"/>
      <c r="S1223" s="3" t="s">
        <v>43</v>
      </c>
      <c r="T1223" s="3"/>
      <c r="U1223" s="3" t="s">
        <v>514</v>
      </c>
      <c r="V1223" s="3" t="s">
        <v>51</v>
      </c>
      <c r="W1223" s="3" t="s">
        <v>625</v>
      </c>
      <c r="X1223" s="3" t="s">
        <v>53</v>
      </c>
      <c r="Y1223" s="3"/>
      <c r="Z1223" s="280"/>
    </row>
    <row r="1224" spans="3:26" x14ac:dyDescent="0.15">
      <c r="C1224" s="286"/>
      <c r="D1224" s="283">
        <v>1221</v>
      </c>
      <c r="E1224" s="3">
        <v>1220</v>
      </c>
      <c r="F1224" s="3">
        <v>10</v>
      </c>
      <c r="G1224" s="3">
        <v>2</v>
      </c>
      <c r="H1224" s="3" t="s">
        <v>1689</v>
      </c>
      <c r="I1224" s="3" t="s">
        <v>140</v>
      </c>
      <c r="J1224" s="3" t="s">
        <v>260</v>
      </c>
      <c r="K1224" s="15" t="s">
        <v>378</v>
      </c>
      <c r="L1224" s="3" t="s">
        <v>2760</v>
      </c>
      <c r="M1224" s="3"/>
      <c r="N1224" s="3" t="s">
        <v>144</v>
      </c>
      <c r="O1224" s="3"/>
      <c r="P1224" s="3" t="s">
        <v>143</v>
      </c>
      <c r="Q1224" s="3"/>
      <c r="R1224" s="3"/>
      <c r="S1224" s="3"/>
      <c r="T1224" s="3" t="s">
        <v>46</v>
      </c>
      <c r="U1224" s="3" t="s">
        <v>2761</v>
      </c>
      <c r="V1224" s="3" t="s">
        <v>50</v>
      </c>
      <c r="W1224" s="3"/>
      <c r="X1224" s="3" t="s">
        <v>53</v>
      </c>
      <c r="Y1224" s="3"/>
      <c r="Z1224" s="280"/>
    </row>
    <row r="1225" spans="3:26" x14ac:dyDescent="0.15">
      <c r="C1225" s="286"/>
      <c r="D1225" s="283">
        <v>1222</v>
      </c>
      <c r="E1225" s="3">
        <v>1217</v>
      </c>
      <c r="F1225" s="3">
        <v>10</v>
      </c>
      <c r="G1225" s="3">
        <v>2</v>
      </c>
      <c r="H1225" s="3" t="s">
        <v>1841</v>
      </c>
      <c r="I1225" s="3" t="s">
        <v>137</v>
      </c>
      <c r="J1225" s="3" t="s">
        <v>152</v>
      </c>
      <c r="K1225" s="15"/>
      <c r="L1225" s="3" t="s">
        <v>852</v>
      </c>
      <c r="M1225" s="3"/>
      <c r="N1225" s="3" t="s">
        <v>31</v>
      </c>
      <c r="O1225" s="3" t="s">
        <v>2757</v>
      </c>
      <c r="P1225" s="3" t="s">
        <v>13</v>
      </c>
      <c r="Q1225" s="3"/>
      <c r="R1225" s="3"/>
      <c r="S1225" s="3" t="s">
        <v>43</v>
      </c>
      <c r="T1225" s="3"/>
      <c r="U1225" s="3" t="s">
        <v>514</v>
      </c>
      <c r="V1225" s="3" t="s">
        <v>310</v>
      </c>
      <c r="W1225" s="3" t="s">
        <v>397</v>
      </c>
      <c r="X1225" s="3" t="s">
        <v>53</v>
      </c>
      <c r="Y1225" s="3"/>
      <c r="Z1225" s="280"/>
    </row>
    <row r="1226" spans="3:26" x14ac:dyDescent="0.15">
      <c r="C1226" s="286"/>
      <c r="D1226" s="283">
        <v>1223</v>
      </c>
      <c r="E1226" s="3">
        <v>1221</v>
      </c>
      <c r="F1226" s="3">
        <v>10</v>
      </c>
      <c r="G1226" s="3">
        <v>3</v>
      </c>
      <c r="H1226" s="3" t="s">
        <v>1665</v>
      </c>
      <c r="I1226" s="3" t="s">
        <v>140</v>
      </c>
      <c r="J1226" s="3" t="s">
        <v>260</v>
      </c>
      <c r="K1226" s="15" t="s">
        <v>378</v>
      </c>
      <c r="L1226" s="3" t="s">
        <v>2762</v>
      </c>
      <c r="M1226" s="3"/>
      <c r="N1226" s="3" t="s">
        <v>28</v>
      </c>
      <c r="O1226" s="3" t="s">
        <v>285</v>
      </c>
      <c r="P1226" s="3" t="s">
        <v>143</v>
      </c>
      <c r="Q1226" s="3"/>
      <c r="R1226" s="3"/>
      <c r="S1226" s="3"/>
      <c r="T1226" s="3" t="s">
        <v>49</v>
      </c>
      <c r="U1226" s="3" t="s">
        <v>2763</v>
      </c>
      <c r="V1226" s="3" t="s">
        <v>456</v>
      </c>
      <c r="W1226" s="3"/>
      <c r="X1226" s="3" t="s">
        <v>157</v>
      </c>
      <c r="Y1226" s="3"/>
      <c r="Z1226" s="280"/>
    </row>
    <row r="1227" spans="3:26" x14ac:dyDescent="0.15">
      <c r="C1227" s="286"/>
      <c r="D1227" s="283">
        <v>1224</v>
      </c>
      <c r="E1227" s="3">
        <v>1206</v>
      </c>
      <c r="F1227" s="3">
        <v>10</v>
      </c>
      <c r="G1227" s="3">
        <v>3</v>
      </c>
      <c r="H1227" s="3" t="s">
        <v>1652</v>
      </c>
      <c r="I1227" s="3" t="s">
        <v>137</v>
      </c>
      <c r="J1227" s="3" t="s">
        <v>368</v>
      </c>
      <c r="K1227" s="15"/>
      <c r="L1227" s="3" t="s">
        <v>2742</v>
      </c>
      <c r="M1227" s="3"/>
      <c r="N1227" s="3" t="s">
        <v>16</v>
      </c>
      <c r="O1227" s="3" t="s">
        <v>2743</v>
      </c>
      <c r="P1227" s="3" t="s">
        <v>11</v>
      </c>
      <c r="Q1227" s="3"/>
      <c r="R1227" s="3"/>
      <c r="S1227" s="3" t="s">
        <v>43</v>
      </c>
      <c r="T1227" s="3" t="s">
        <v>46</v>
      </c>
      <c r="U1227" s="3" t="s">
        <v>2439</v>
      </c>
      <c r="V1227" s="3" t="s">
        <v>310</v>
      </c>
      <c r="W1227" s="3" t="s">
        <v>1312</v>
      </c>
      <c r="X1227" s="3" t="s">
        <v>53</v>
      </c>
      <c r="Y1227" s="3"/>
      <c r="Z1227" s="280"/>
    </row>
    <row r="1228" spans="3:26" x14ac:dyDescent="0.15">
      <c r="C1228" s="286"/>
      <c r="D1228" s="283">
        <v>1225</v>
      </c>
      <c r="E1228" s="3">
        <v>1216</v>
      </c>
      <c r="F1228" s="3">
        <v>10</v>
      </c>
      <c r="G1228" s="3">
        <v>3</v>
      </c>
      <c r="H1228" s="3" t="s">
        <v>1652</v>
      </c>
      <c r="I1228" s="3" t="s">
        <v>137</v>
      </c>
      <c r="J1228" s="3" t="s">
        <v>152</v>
      </c>
      <c r="K1228" s="15"/>
      <c r="L1228" s="3" t="s">
        <v>2756</v>
      </c>
      <c r="M1228" s="3"/>
      <c r="N1228" s="3" t="s">
        <v>31</v>
      </c>
      <c r="O1228" s="3" t="s">
        <v>2757</v>
      </c>
      <c r="P1228" s="3" t="s">
        <v>13</v>
      </c>
      <c r="Q1228" s="3"/>
      <c r="R1228" s="3"/>
      <c r="S1228" s="3" t="s">
        <v>43</v>
      </c>
      <c r="T1228" s="3"/>
      <c r="U1228" s="3" t="s">
        <v>514</v>
      </c>
      <c r="V1228" s="3" t="s">
        <v>310</v>
      </c>
      <c r="W1228" s="3" t="s">
        <v>397</v>
      </c>
      <c r="X1228" s="3" t="s">
        <v>53</v>
      </c>
      <c r="Y1228" s="3"/>
      <c r="Z1228" s="280"/>
    </row>
    <row r="1229" spans="3:26" x14ac:dyDescent="0.15">
      <c r="C1229" s="286"/>
      <c r="D1229" s="283">
        <v>1226</v>
      </c>
      <c r="E1229" s="3">
        <v>1230</v>
      </c>
      <c r="F1229" s="3">
        <v>10</v>
      </c>
      <c r="G1229" s="3">
        <v>3</v>
      </c>
      <c r="H1229" s="3" t="s">
        <v>1796</v>
      </c>
      <c r="I1229" s="3" t="s">
        <v>137</v>
      </c>
      <c r="J1229" s="3" t="s">
        <v>463</v>
      </c>
      <c r="K1229" s="15"/>
      <c r="L1229" s="3" t="s">
        <v>2773</v>
      </c>
      <c r="M1229" s="3"/>
      <c r="N1229" s="3" t="s">
        <v>31</v>
      </c>
      <c r="O1229" s="3"/>
      <c r="P1229" s="3" t="s">
        <v>13</v>
      </c>
      <c r="Q1229" s="3"/>
      <c r="R1229" s="3"/>
      <c r="S1229" s="3" t="s">
        <v>43</v>
      </c>
      <c r="T1229" s="3"/>
      <c r="U1229" s="3" t="s">
        <v>514</v>
      </c>
      <c r="V1229" s="3" t="s">
        <v>310</v>
      </c>
      <c r="W1229" s="3"/>
      <c r="X1229" s="3" t="s">
        <v>53</v>
      </c>
      <c r="Y1229" s="3"/>
      <c r="Z1229" s="280"/>
    </row>
    <row r="1230" spans="3:26" x14ac:dyDescent="0.15">
      <c r="C1230" s="286"/>
      <c r="D1230" s="283">
        <v>1227</v>
      </c>
      <c r="E1230" s="3">
        <v>1229</v>
      </c>
      <c r="F1230" s="3">
        <v>10</v>
      </c>
      <c r="G1230" s="3">
        <v>3</v>
      </c>
      <c r="H1230" s="3" t="s">
        <v>2655</v>
      </c>
      <c r="I1230" s="3" t="s">
        <v>137</v>
      </c>
      <c r="J1230" s="3" t="s">
        <v>463</v>
      </c>
      <c r="K1230" s="15"/>
      <c r="L1230" s="3" t="s">
        <v>2772</v>
      </c>
      <c r="M1230" s="3"/>
      <c r="N1230" s="3" t="s">
        <v>28</v>
      </c>
      <c r="O1230" s="3"/>
      <c r="P1230" s="3" t="s">
        <v>143</v>
      </c>
      <c r="Q1230" s="3"/>
      <c r="R1230" s="3"/>
      <c r="S1230" s="3" t="s">
        <v>44</v>
      </c>
      <c r="T1230" s="3"/>
      <c r="U1230" s="3" t="s">
        <v>2462</v>
      </c>
      <c r="V1230" s="3" t="s">
        <v>310</v>
      </c>
      <c r="W1230" s="3" t="s">
        <v>1102</v>
      </c>
      <c r="X1230" s="3" t="s">
        <v>53</v>
      </c>
      <c r="Y1230" s="3"/>
      <c r="Z1230" s="280"/>
    </row>
    <row r="1231" spans="3:26" x14ac:dyDescent="0.15">
      <c r="C1231" s="286"/>
      <c r="D1231" s="283">
        <v>1228</v>
      </c>
      <c r="E1231" s="3">
        <v>1205</v>
      </c>
      <c r="F1231" s="3">
        <v>10</v>
      </c>
      <c r="G1231" s="3">
        <v>3</v>
      </c>
      <c r="H1231" s="3" t="s">
        <v>257</v>
      </c>
      <c r="I1231" s="3" t="s">
        <v>138</v>
      </c>
      <c r="J1231" s="3" t="s">
        <v>274</v>
      </c>
      <c r="K1231" s="15" t="s">
        <v>376</v>
      </c>
      <c r="L1231" s="3" t="s">
        <v>2077</v>
      </c>
      <c r="M1231" s="3"/>
      <c r="N1231" s="3" t="s">
        <v>24</v>
      </c>
      <c r="O1231" s="3"/>
      <c r="P1231" s="3" t="s">
        <v>143</v>
      </c>
      <c r="Q1231" s="3"/>
      <c r="R1231" s="3"/>
      <c r="S1231" s="3"/>
      <c r="T1231" s="3" t="s">
        <v>49</v>
      </c>
      <c r="U1231" s="3" t="s">
        <v>2387</v>
      </c>
      <c r="V1231" s="3" t="s">
        <v>16</v>
      </c>
      <c r="W1231" s="3" t="s">
        <v>1699</v>
      </c>
      <c r="X1231" s="3" t="s">
        <v>53</v>
      </c>
      <c r="Y1231" s="3"/>
      <c r="Z1231" s="280"/>
    </row>
    <row r="1232" spans="3:26" x14ac:dyDescent="0.15">
      <c r="C1232" s="286"/>
      <c r="D1232" s="283">
        <v>1229</v>
      </c>
      <c r="E1232" s="3">
        <v>1222</v>
      </c>
      <c r="F1232" s="3">
        <v>10</v>
      </c>
      <c r="G1232" s="3">
        <v>4</v>
      </c>
      <c r="H1232" s="3" t="s">
        <v>1650</v>
      </c>
      <c r="I1232" s="3" t="s">
        <v>140</v>
      </c>
      <c r="J1232" s="3" t="s">
        <v>260</v>
      </c>
      <c r="K1232" s="15" t="s">
        <v>1456</v>
      </c>
      <c r="L1232" s="3" t="s">
        <v>2256</v>
      </c>
      <c r="M1232" s="3"/>
      <c r="N1232" s="3" t="s">
        <v>31</v>
      </c>
      <c r="O1232" s="3"/>
      <c r="P1232" s="3" t="s">
        <v>13</v>
      </c>
      <c r="Q1232" s="3"/>
      <c r="R1232" s="3"/>
      <c r="S1232" s="3" t="s">
        <v>43</v>
      </c>
      <c r="T1232" s="3"/>
      <c r="U1232" s="3" t="s">
        <v>308</v>
      </c>
      <c r="V1232" s="3" t="s">
        <v>50</v>
      </c>
      <c r="W1232" s="3"/>
      <c r="X1232" s="3" t="s">
        <v>53</v>
      </c>
      <c r="Y1232" s="3"/>
      <c r="Z1232" s="280"/>
    </row>
    <row r="1233" spans="3:26" x14ac:dyDescent="0.15">
      <c r="C1233" s="286"/>
      <c r="D1233" s="283">
        <v>1230</v>
      </c>
      <c r="E1233" s="3">
        <v>1225</v>
      </c>
      <c r="F1233" s="3">
        <v>10</v>
      </c>
      <c r="G1233" s="3">
        <v>4</v>
      </c>
      <c r="H1233" s="3" t="s">
        <v>1740</v>
      </c>
      <c r="I1233" s="3" t="s">
        <v>136</v>
      </c>
      <c r="J1233" s="3" t="s">
        <v>248</v>
      </c>
      <c r="K1233" s="15"/>
      <c r="L1233" s="3" t="s">
        <v>2767</v>
      </c>
      <c r="M1233" s="3"/>
      <c r="N1233" s="3" t="s">
        <v>31</v>
      </c>
      <c r="O1233" s="3"/>
      <c r="P1233" s="3" t="s">
        <v>13</v>
      </c>
      <c r="Q1233" s="3"/>
      <c r="R1233" s="3"/>
      <c r="S1233" s="3" t="s">
        <v>43</v>
      </c>
      <c r="T1233" s="3"/>
      <c r="U1233" s="3" t="s">
        <v>308</v>
      </c>
      <c r="V1233" s="3" t="s">
        <v>50</v>
      </c>
      <c r="W1233" s="3" t="s">
        <v>2768</v>
      </c>
      <c r="X1233" s="3" t="s">
        <v>53</v>
      </c>
      <c r="Y1233" s="3"/>
      <c r="Z1233" s="280"/>
    </row>
    <row r="1234" spans="3:26" x14ac:dyDescent="0.15">
      <c r="C1234" s="286"/>
      <c r="D1234" s="283">
        <v>1231</v>
      </c>
      <c r="E1234" s="3">
        <v>1224</v>
      </c>
      <c r="F1234" s="3">
        <v>10</v>
      </c>
      <c r="G1234" s="3">
        <v>4</v>
      </c>
      <c r="H1234" s="3" t="s">
        <v>1696</v>
      </c>
      <c r="I1234" s="3" t="s">
        <v>140</v>
      </c>
      <c r="J1234" s="3" t="s">
        <v>260</v>
      </c>
      <c r="K1234" s="15" t="s">
        <v>644</v>
      </c>
      <c r="L1234" s="3" t="s">
        <v>2766</v>
      </c>
      <c r="M1234" s="3"/>
      <c r="N1234" s="3" t="s">
        <v>28</v>
      </c>
      <c r="O1234" s="3"/>
      <c r="P1234" s="3" t="s">
        <v>13</v>
      </c>
      <c r="Q1234" s="3"/>
      <c r="R1234" s="3"/>
      <c r="S1234" s="3" t="s">
        <v>43</v>
      </c>
      <c r="T1234" s="3"/>
      <c r="U1234" s="3"/>
      <c r="V1234" s="3" t="s">
        <v>50</v>
      </c>
      <c r="W1234" s="3" t="s">
        <v>738</v>
      </c>
      <c r="X1234" s="3" t="s">
        <v>53</v>
      </c>
      <c r="Y1234" s="3"/>
      <c r="Z1234" s="280"/>
    </row>
    <row r="1235" spans="3:26" x14ac:dyDescent="0.15">
      <c r="C1235" s="286"/>
      <c r="D1235" s="283">
        <v>1232</v>
      </c>
      <c r="E1235" s="3">
        <v>1223</v>
      </c>
      <c r="F1235" s="3">
        <v>10</v>
      </c>
      <c r="G1235" s="3">
        <v>4</v>
      </c>
      <c r="H1235" s="3" t="s">
        <v>1793</v>
      </c>
      <c r="I1235" s="3" t="s">
        <v>140</v>
      </c>
      <c r="J1235" s="3" t="s">
        <v>260</v>
      </c>
      <c r="K1235" s="15" t="s">
        <v>644</v>
      </c>
      <c r="L1235" s="3" t="s">
        <v>2764</v>
      </c>
      <c r="M1235" s="3"/>
      <c r="N1235" s="3" t="s">
        <v>31</v>
      </c>
      <c r="O1235" s="3"/>
      <c r="P1235" s="3" t="s">
        <v>13</v>
      </c>
      <c r="Q1235" s="3"/>
      <c r="R1235" s="3" t="s">
        <v>2765</v>
      </c>
      <c r="S1235" s="3" t="s">
        <v>43</v>
      </c>
      <c r="T1235" s="3"/>
      <c r="U1235" s="3"/>
      <c r="V1235" s="3" t="s">
        <v>50</v>
      </c>
      <c r="W1235" s="3"/>
      <c r="X1235" s="3" t="s">
        <v>53</v>
      </c>
      <c r="Y1235" s="3"/>
      <c r="Z1235" s="280"/>
    </row>
    <row r="1236" spans="3:26" x14ac:dyDescent="0.15">
      <c r="C1236" s="286"/>
      <c r="D1236" s="283">
        <v>1233</v>
      </c>
      <c r="E1236" s="3">
        <v>1244</v>
      </c>
      <c r="F1236" s="3">
        <v>10</v>
      </c>
      <c r="G1236" s="3">
        <v>4</v>
      </c>
      <c r="H1236" s="3" t="s">
        <v>1752</v>
      </c>
      <c r="I1236" s="3" t="s">
        <v>137</v>
      </c>
      <c r="J1236" s="3" t="s">
        <v>655</v>
      </c>
      <c r="K1236" s="15"/>
      <c r="L1236" s="3" t="s">
        <v>2795</v>
      </c>
      <c r="M1236" s="3"/>
      <c r="N1236" s="3" t="s">
        <v>31</v>
      </c>
      <c r="O1236" s="3" t="s">
        <v>2796</v>
      </c>
      <c r="P1236" s="3" t="s">
        <v>13</v>
      </c>
      <c r="Q1236" s="3"/>
      <c r="R1236" s="3"/>
      <c r="S1236" s="3" t="s">
        <v>43</v>
      </c>
      <c r="T1236" s="3"/>
      <c r="U1236" s="3"/>
      <c r="V1236" s="3" t="s">
        <v>310</v>
      </c>
      <c r="W1236" s="3" t="s">
        <v>625</v>
      </c>
      <c r="X1236" s="3" t="s">
        <v>53</v>
      </c>
      <c r="Y1236" s="3"/>
      <c r="Z1236" s="280"/>
    </row>
    <row r="1237" spans="3:26" x14ac:dyDescent="0.15">
      <c r="C1237" s="286"/>
      <c r="D1237" s="283">
        <v>1234</v>
      </c>
      <c r="E1237" s="3">
        <v>1246</v>
      </c>
      <c r="F1237" s="3">
        <v>10</v>
      </c>
      <c r="G1237" s="3">
        <v>5</v>
      </c>
      <c r="H1237" s="3" t="s">
        <v>2801</v>
      </c>
      <c r="I1237" s="3" t="s">
        <v>137</v>
      </c>
      <c r="J1237" s="3" t="s">
        <v>655</v>
      </c>
      <c r="K1237" s="15"/>
      <c r="L1237" s="3" t="s">
        <v>2802</v>
      </c>
      <c r="M1237" s="3"/>
      <c r="N1237" s="3" t="s">
        <v>16</v>
      </c>
      <c r="O1237" s="3" t="s">
        <v>2803</v>
      </c>
      <c r="P1237" s="3" t="s">
        <v>143</v>
      </c>
      <c r="Q1237" s="3" t="s">
        <v>300</v>
      </c>
      <c r="R1237" s="3" t="s">
        <v>273</v>
      </c>
      <c r="S1237" s="3" t="s">
        <v>44</v>
      </c>
      <c r="T1237" s="3"/>
      <c r="U1237" s="3" t="s">
        <v>2387</v>
      </c>
      <c r="V1237" s="3" t="s">
        <v>456</v>
      </c>
      <c r="W1237" s="3" t="s">
        <v>2804</v>
      </c>
      <c r="X1237" s="3" t="s">
        <v>53</v>
      </c>
      <c r="Y1237" s="3"/>
      <c r="Z1237" s="280"/>
    </row>
    <row r="1238" spans="3:26" x14ac:dyDescent="0.15">
      <c r="C1238" s="286"/>
      <c r="D1238" s="283">
        <v>1235</v>
      </c>
      <c r="E1238" s="3">
        <v>1228</v>
      </c>
      <c r="F1238" s="3">
        <v>10</v>
      </c>
      <c r="G1238" s="3">
        <v>5</v>
      </c>
      <c r="H1238" s="3" t="s">
        <v>1646</v>
      </c>
      <c r="I1238" s="3" t="s">
        <v>140</v>
      </c>
      <c r="J1238" s="3" t="s">
        <v>260</v>
      </c>
      <c r="K1238" s="15" t="s">
        <v>378</v>
      </c>
      <c r="L1238" s="3" t="s">
        <v>2250</v>
      </c>
      <c r="M1238" s="3"/>
      <c r="N1238" s="3" t="s">
        <v>29</v>
      </c>
      <c r="O1238" s="3"/>
      <c r="P1238" s="3" t="s">
        <v>143</v>
      </c>
      <c r="Q1238" s="3"/>
      <c r="R1238" s="3"/>
      <c r="S1238" s="3"/>
      <c r="T1238" s="3" t="s">
        <v>49</v>
      </c>
      <c r="U1238" s="3" t="s">
        <v>2771</v>
      </c>
      <c r="V1238" s="3" t="s">
        <v>50</v>
      </c>
      <c r="W1238" s="3" t="s">
        <v>1626</v>
      </c>
      <c r="X1238" s="3" t="s">
        <v>157</v>
      </c>
      <c r="Y1238" s="3"/>
      <c r="Z1238" s="280"/>
    </row>
    <row r="1239" spans="3:26" x14ac:dyDescent="0.15">
      <c r="C1239" s="286"/>
      <c r="D1239" s="283">
        <v>1236</v>
      </c>
      <c r="E1239" s="3">
        <v>1233</v>
      </c>
      <c r="F1239" s="3">
        <v>10</v>
      </c>
      <c r="G1239" s="3">
        <v>5</v>
      </c>
      <c r="H1239" s="3" t="s">
        <v>1666</v>
      </c>
      <c r="I1239" s="3" t="s">
        <v>138</v>
      </c>
      <c r="J1239" s="3" t="s">
        <v>274</v>
      </c>
      <c r="K1239" s="15" t="s">
        <v>275</v>
      </c>
      <c r="L1239" s="3" t="s">
        <v>2778</v>
      </c>
      <c r="M1239" s="3"/>
      <c r="N1239" s="3" t="s">
        <v>27</v>
      </c>
      <c r="O1239" s="3"/>
      <c r="P1239" s="3" t="s">
        <v>13</v>
      </c>
      <c r="Q1239" s="3"/>
      <c r="R1239" s="3"/>
      <c r="S1239" s="3" t="s">
        <v>43</v>
      </c>
      <c r="T1239" s="3"/>
      <c r="U1239" s="3" t="s">
        <v>2779</v>
      </c>
      <c r="V1239" s="3" t="s">
        <v>50</v>
      </c>
      <c r="W1239" s="3" t="s">
        <v>738</v>
      </c>
      <c r="X1239" s="3" t="s">
        <v>53</v>
      </c>
      <c r="Y1239" s="3"/>
      <c r="Z1239" s="280"/>
    </row>
    <row r="1240" spans="3:26" x14ac:dyDescent="0.15">
      <c r="C1240" s="286"/>
      <c r="D1240" s="283">
        <v>1237</v>
      </c>
      <c r="E1240" s="3">
        <v>1245</v>
      </c>
      <c r="F1240" s="3">
        <v>10</v>
      </c>
      <c r="G1240" s="3">
        <v>5</v>
      </c>
      <c r="H1240" s="3" t="s">
        <v>1650</v>
      </c>
      <c r="I1240" s="3" t="s">
        <v>137</v>
      </c>
      <c r="J1240" s="3" t="s">
        <v>368</v>
      </c>
      <c r="K1240" s="15"/>
      <c r="L1240" s="3" t="s">
        <v>2797</v>
      </c>
      <c r="M1240" s="3"/>
      <c r="N1240" s="3" t="s">
        <v>16</v>
      </c>
      <c r="O1240" s="3" t="s">
        <v>2798</v>
      </c>
      <c r="P1240" s="3" t="s">
        <v>13</v>
      </c>
      <c r="Q1240" s="3"/>
      <c r="R1240" s="3"/>
      <c r="S1240" s="3" t="s">
        <v>43</v>
      </c>
      <c r="T1240" s="3"/>
      <c r="U1240" s="3"/>
      <c r="V1240" s="3" t="s">
        <v>2799</v>
      </c>
      <c r="W1240" s="3"/>
      <c r="X1240" s="3" t="s">
        <v>53</v>
      </c>
      <c r="Y1240" s="3" t="s">
        <v>2800</v>
      </c>
      <c r="Z1240" s="280"/>
    </row>
    <row r="1241" spans="3:26" x14ac:dyDescent="0.15">
      <c r="C1241" s="286"/>
      <c r="D1241" s="283">
        <v>1238</v>
      </c>
      <c r="E1241" s="3">
        <v>1239</v>
      </c>
      <c r="F1241" s="3">
        <v>10</v>
      </c>
      <c r="G1241" s="3">
        <v>5</v>
      </c>
      <c r="H1241" s="3" t="s">
        <v>1633</v>
      </c>
      <c r="I1241" s="3" t="s">
        <v>136</v>
      </c>
      <c r="J1241" s="3" t="s">
        <v>153</v>
      </c>
      <c r="K1241" s="15"/>
      <c r="L1241" s="3" t="s">
        <v>1909</v>
      </c>
      <c r="M1241" s="3"/>
      <c r="N1241" s="3" t="s">
        <v>24</v>
      </c>
      <c r="O1241" s="3" t="s">
        <v>2789</v>
      </c>
      <c r="P1241" s="3" t="s">
        <v>13</v>
      </c>
      <c r="Q1241" s="3"/>
      <c r="R1241" s="3"/>
      <c r="S1241" s="3" t="s">
        <v>43</v>
      </c>
      <c r="T1241" s="3"/>
      <c r="U1241" s="3" t="s">
        <v>2790</v>
      </c>
      <c r="V1241" s="3" t="s">
        <v>51</v>
      </c>
      <c r="W1241" s="3" t="s">
        <v>1005</v>
      </c>
      <c r="X1241" s="3" t="s">
        <v>53</v>
      </c>
      <c r="Y1241" s="3"/>
      <c r="Z1241" s="280"/>
    </row>
    <row r="1242" spans="3:26" x14ac:dyDescent="0.15">
      <c r="C1242" s="286"/>
      <c r="D1242" s="283">
        <v>1239</v>
      </c>
      <c r="E1242" s="3">
        <v>1227</v>
      </c>
      <c r="F1242" s="3">
        <v>10</v>
      </c>
      <c r="G1242" s="3">
        <v>5</v>
      </c>
      <c r="H1242" s="3" t="s">
        <v>1796</v>
      </c>
      <c r="I1242" s="3" t="s">
        <v>140</v>
      </c>
      <c r="J1242" s="3" t="s">
        <v>260</v>
      </c>
      <c r="K1242" s="15" t="s">
        <v>469</v>
      </c>
      <c r="L1242" s="3" t="s">
        <v>2770</v>
      </c>
      <c r="M1242" s="3"/>
      <c r="N1242" s="3" t="s">
        <v>31</v>
      </c>
      <c r="O1242" s="3"/>
      <c r="P1242" s="3"/>
      <c r="Q1242" s="3" t="s">
        <v>37</v>
      </c>
      <c r="R1242" s="3" t="s">
        <v>301</v>
      </c>
      <c r="S1242" s="3" t="s">
        <v>43</v>
      </c>
      <c r="T1242" s="3"/>
      <c r="U1242" s="3" t="s">
        <v>308</v>
      </c>
      <c r="V1242" s="3" t="s">
        <v>456</v>
      </c>
      <c r="W1242" s="3"/>
      <c r="X1242" s="3" t="s">
        <v>53</v>
      </c>
      <c r="Y1242" s="3"/>
      <c r="Z1242" s="280"/>
    </row>
    <row r="1243" spans="3:26" x14ac:dyDescent="0.15">
      <c r="C1243" s="286"/>
      <c r="D1243" s="283">
        <v>1240</v>
      </c>
      <c r="E1243" s="3">
        <v>1226</v>
      </c>
      <c r="F1243" s="3">
        <v>10</v>
      </c>
      <c r="G1243" s="3">
        <v>5</v>
      </c>
      <c r="H1243" s="3" t="s">
        <v>1738</v>
      </c>
      <c r="I1243" s="3" t="s">
        <v>138</v>
      </c>
      <c r="J1243" s="3" t="s">
        <v>274</v>
      </c>
      <c r="K1243" s="15" t="s">
        <v>376</v>
      </c>
      <c r="L1243" s="3" t="s">
        <v>2769</v>
      </c>
      <c r="M1243" s="3"/>
      <c r="N1243" s="3" t="s">
        <v>31</v>
      </c>
      <c r="O1243" s="3"/>
      <c r="P1243" s="3" t="s">
        <v>12</v>
      </c>
      <c r="Q1243" s="3"/>
      <c r="R1243" s="3"/>
      <c r="S1243" s="3" t="s">
        <v>43</v>
      </c>
      <c r="T1243" s="3"/>
      <c r="U1243" s="3" t="s">
        <v>514</v>
      </c>
      <c r="V1243" s="3" t="s">
        <v>16</v>
      </c>
      <c r="W1243" s="3" t="s">
        <v>1699</v>
      </c>
      <c r="X1243" s="3" t="s">
        <v>53</v>
      </c>
      <c r="Y1243" s="3"/>
      <c r="Z1243" s="280"/>
    </row>
    <row r="1244" spans="3:26" x14ac:dyDescent="0.15">
      <c r="C1244" s="286"/>
      <c r="D1244" s="283">
        <v>1241</v>
      </c>
      <c r="E1244" s="3">
        <v>1237</v>
      </c>
      <c r="F1244" s="3">
        <v>10</v>
      </c>
      <c r="G1244" s="3">
        <v>5</v>
      </c>
      <c r="H1244" s="3" t="s">
        <v>1738</v>
      </c>
      <c r="I1244" s="3" t="s">
        <v>137</v>
      </c>
      <c r="J1244" s="3" t="s">
        <v>368</v>
      </c>
      <c r="K1244" s="15"/>
      <c r="L1244" s="3" t="s">
        <v>2783</v>
      </c>
      <c r="M1244" s="3"/>
      <c r="N1244" s="3" t="s">
        <v>144</v>
      </c>
      <c r="O1244" s="3"/>
      <c r="P1244" s="3" t="s">
        <v>143</v>
      </c>
      <c r="Q1244" s="3"/>
      <c r="R1244" s="3"/>
      <c r="S1244" s="3"/>
      <c r="T1244" s="3" t="s">
        <v>49</v>
      </c>
      <c r="U1244" s="3" t="s">
        <v>2784</v>
      </c>
      <c r="V1244" s="3" t="s">
        <v>310</v>
      </c>
      <c r="W1244" s="3" t="s">
        <v>1312</v>
      </c>
      <c r="X1244" s="3" t="s">
        <v>53</v>
      </c>
      <c r="Y1244" s="3"/>
      <c r="Z1244" s="280"/>
    </row>
    <row r="1245" spans="3:26" x14ac:dyDescent="0.15">
      <c r="C1245" s="286"/>
      <c r="D1245" s="283">
        <v>1242</v>
      </c>
      <c r="E1245" s="3">
        <v>1234</v>
      </c>
      <c r="F1245" s="3">
        <v>10</v>
      </c>
      <c r="G1245" s="3">
        <v>5</v>
      </c>
      <c r="H1245" s="3" t="s">
        <v>1692</v>
      </c>
      <c r="I1245" s="3" t="s">
        <v>137</v>
      </c>
      <c r="J1245" s="3" t="s">
        <v>368</v>
      </c>
      <c r="K1245" s="15"/>
      <c r="L1245" s="3" t="s">
        <v>2780</v>
      </c>
      <c r="M1245" s="3"/>
      <c r="N1245" s="3" t="s">
        <v>31</v>
      </c>
      <c r="O1245" s="3"/>
      <c r="P1245" s="3" t="s">
        <v>13</v>
      </c>
      <c r="Q1245" s="3"/>
      <c r="R1245" s="3"/>
      <c r="S1245" s="3" t="s">
        <v>43</v>
      </c>
      <c r="T1245" s="3"/>
      <c r="U1245" s="3"/>
      <c r="V1245" s="3" t="s">
        <v>50</v>
      </c>
      <c r="W1245" s="3"/>
      <c r="X1245" s="3" t="s">
        <v>53</v>
      </c>
      <c r="Y1245" s="3"/>
      <c r="Z1245" s="280"/>
    </row>
    <row r="1246" spans="3:26" x14ac:dyDescent="0.15">
      <c r="C1246" s="286"/>
      <c r="D1246" s="283">
        <v>1243</v>
      </c>
      <c r="E1246" s="3">
        <v>1252</v>
      </c>
      <c r="F1246" s="3">
        <v>10</v>
      </c>
      <c r="G1246" s="3">
        <v>5</v>
      </c>
      <c r="H1246" s="3" t="s">
        <v>1692</v>
      </c>
      <c r="I1246" s="3" t="s">
        <v>137</v>
      </c>
      <c r="J1246" s="3" t="s">
        <v>368</v>
      </c>
      <c r="K1246" s="15"/>
      <c r="L1246" s="3" t="s">
        <v>2813</v>
      </c>
      <c r="M1246" s="3"/>
      <c r="N1246" s="3" t="s">
        <v>28</v>
      </c>
      <c r="O1246" s="3"/>
      <c r="P1246" s="3" t="s">
        <v>143</v>
      </c>
      <c r="Q1246" s="3"/>
      <c r="R1246" s="3"/>
      <c r="S1246" s="3"/>
      <c r="T1246" s="3" t="s">
        <v>49</v>
      </c>
      <c r="U1246" s="3" t="s">
        <v>251</v>
      </c>
      <c r="V1246" s="3" t="s">
        <v>310</v>
      </c>
      <c r="W1246" s="3" t="s">
        <v>1312</v>
      </c>
      <c r="X1246" s="3" t="s">
        <v>53</v>
      </c>
      <c r="Y1246" s="3" t="s">
        <v>2814</v>
      </c>
      <c r="Z1246" s="280"/>
    </row>
    <row r="1247" spans="3:26" x14ac:dyDescent="0.15">
      <c r="C1247" s="286"/>
      <c r="D1247" s="283">
        <v>1244</v>
      </c>
      <c r="E1247" s="3">
        <v>1271</v>
      </c>
      <c r="F1247" s="3">
        <v>10</v>
      </c>
      <c r="G1247" s="3">
        <v>5</v>
      </c>
      <c r="H1247" s="3" t="s">
        <v>1696</v>
      </c>
      <c r="I1247" s="3" t="s">
        <v>137</v>
      </c>
      <c r="J1247" s="3" t="s">
        <v>368</v>
      </c>
      <c r="K1247" s="15"/>
      <c r="L1247" s="3" t="s">
        <v>2847</v>
      </c>
      <c r="M1247" s="3"/>
      <c r="N1247" s="3" t="s">
        <v>16</v>
      </c>
      <c r="O1247" s="3" t="s">
        <v>1021</v>
      </c>
      <c r="P1247" s="3" t="s">
        <v>12</v>
      </c>
      <c r="Q1247" s="3"/>
      <c r="R1247" s="3"/>
      <c r="S1247" s="3" t="s">
        <v>44</v>
      </c>
      <c r="T1247" s="3" t="s">
        <v>251</v>
      </c>
      <c r="U1247" s="3" t="s">
        <v>2848</v>
      </c>
      <c r="V1247" s="3" t="s">
        <v>310</v>
      </c>
      <c r="W1247" s="3" t="s">
        <v>1312</v>
      </c>
      <c r="X1247" s="3" t="s">
        <v>53</v>
      </c>
      <c r="Y1247" s="3"/>
      <c r="Z1247" s="280"/>
    </row>
    <row r="1248" spans="3:26" x14ac:dyDescent="0.15">
      <c r="C1248" s="286"/>
      <c r="D1248" s="283">
        <v>1245</v>
      </c>
      <c r="E1248" s="3">
        <v>1236</v>
      </c>
      <c r="F1248" s="3">
        <v>10</v>
      </c>
      <c r="G1248" s="3">
        <v>5</v>
      </c>
      <c r="H1248" s="3" t="s">
        <v>1719</v>
      </c>
      <c r="I1248" s="3" t="s">
        <v>137</v>
      </c>
      <c r="J1248" s="3" t="s">
        <v>368</v>
      </c>
      <c r="K1248" s="15"/>
      <c r="L1248" s="3" t="s">
        <v>2782</v>
      </c>
      <c r="M1248" s="3"/>
      <c r="N1248" s="3" t="s">
        <v>31</v>
      </c>
      <c r="O1248" s="3" t="s">
        <v>312</v>
      </c>
      <c r="P1248" s="3" t="s">
        <v>13</v>
      </c>
      <c r="Q1248" s="3"/>
      <c r="R1248" s="3"/>
      <c r="S1248" s="3" t="s">
        <v>43</v>
      </c>
      <c r="T1248" s="3"/>
      <c r="U1248" s="3" t="s">
        <v>514</v>
      </c>
      <c r="V1248" s="3" t="s">
        <v>310</v>
      </c>
      <c r="W1248" s="3" t="s">
        <v>625</v>
      </c>
      <c r="X1248" s="3" t="s">
        <v>53</v>
      </c>
      <c r="Y1248" s="3"/>
      <c r="Z1248" s="280"/>
    </row>
    <row r="1249" spans="3:26" x14ac:dyDescent="0.15">
      <c r="C1249" s="286"/>
      <c r="D1249" s="283">
        <v>1246</v>
      </c>
      <c r="E1249" s="3">
        <v>1238</v>
      </c>
      <c r="F1249" s="3">
        <v>10</v>
      </c>
      <c r="G1249" s="3">
        <v>5</v>
      </c>
      <c r="H1249" s="3" t="s">
        <v>143</v>
      </c>
      <c r="I1249" s="3" t="s">
        <v>137</v>
      </c>
      <c r="J1249" s="3" t="s">
        <v>368</v>
      </c>
      <c r="K1249" s="15"/>
      <c r="L1249" s="3" t="s">
        <v>2558</v>
      </c>
      <c r="M1249" s="3"/>
      <c r="N1249" s="3" t="s">
        <v>28</v>
      </c>
      <c r="O1249" s="3" t="s">
        <v>2785</v>
      </c>
      <c r="P1249" s="3" t="s">
        <v>143</v>
      </c>
      <c r="Q1249" s="3"/>
      <c r="R1249" s="3"/>
      <c r="S1249" s="3"/>
      <c r="T1249" s="3" t="s">
        <v>49</v>
      </c>
      <c r="U1249" s="3" t="s">
        <v>2786</v>
      </c>
      <c r="V1249" s="3" t="s">
        <v>52</v>
      </c>
      <c r="W1249" s="3" t="s">
        <v>2787</v>
      </c>
      <c r="X1249" s="3" t="s">
        <v>53</v>
      </c>
      <c r="Y1249" s="3" t="s">
        <v>2788</v>
      </c>
      <c r="Z1249" s="280"/>
    </row>
    <row r="1250" spans="3:26" x14ac:dyDescent="0.15">
      <c r="C1250" s="286"/>
      <c r="D1250" s="283">
        <v>1247</v>
      </c>
      <c r="E1250" s="3">
        <v>1272</v>
      </c>
      <c r="F1250" s="3">
        <v>10</v>
      </c>
      <c r="G1250" s="3">
        <v>6</v>
      </c>
      <c r="H1250" s="3" t="s">
        <v>1689</v>
      </c>
      <c r="I1250" s="3" t="s">
        <v>137</v>
      </c>
      <c r="J1250" s="3" t="s">
        <v>368</v>
      </c>
      <c r="K1250" s="15"/>
      <c r="L1250" s="3" t="s">
        <v>2847</v>
      </c>
      <c r="M1250" s="3"/>
      <c r="N1250" s="3" t="s">
        <v>31</v>
      </c>
      <c r="O1250" s="3"/>
      <c r="P1250" s="3" t="s">
        <v>12</v>
      </c>
      <c r="Q1250" s="3"/>
      <c r="R1250" s="3"/>
      <c r="S1250" s="3" t="s">
        <v>43</v>
      </c>
      <c r="T1250" s="3"/>
      <c r="U1250" s="3" t="s">
        <v>2849</v>
      </c>
      <c r="V1250" s="3" t="s">
        <v>310</v>
      </c>
      <c r="W1250" s="3" t="s">
        <v>1312</v>
      </c>
      <c r="X1250" s="3" t="s">
        <v>53</v>
      </c>
      <c r="Y1250" s="3"/>
      <c r="Z1250" s="280"/>
    </row>
    <row r="1251" spans="3:26" x14ac:dyDescent="0.15">
      <c r="C1251" s="286"/>
      <c r="D1251" s="283">
        <v>1248</v>
      </c>
      <c r="E1251" s="3">
        <v>1259</v>
      </c>
      <c r="F1251" s="3">
        <v>10</v>
      </c>
      <c r="G1251" s="3">
        <v>6</v>
      </c>
      <c r="H1251" s="3" t="s">
        <v>1692</v>
      </c>
      <c r="I1251" s="3" t="s">
        <v>137</v>
      </c>
      <c r="J1251" s="3" t="s">
        <v>368</v>
      </c>
      <c r="K1251" s="15"/>
      <c r="L1251" s="3" t="s">
        <v>988</v>
      </c>
      <c r="M1251" s="3"/>
      <c r="N1251" s="3" t="s">
        <v>31</v>
      </c>
      <c r="O1251" s="3" t="s">
        <v>2829</v>
      </c>
      <c r="P1251" s="3" t="s">
        <v>12</v>
      </c>
      <c r="Q1251" s="3"/>
      <c r="R1251" s="3"/>
      <c r="S1251" s="3" t="s">
        <v>43</v>
      </c>
      <c r="T1251" s="3"/>
      <c r="U1251" s="3"/>
      <c r="V1251" s="3" t="s">
        <v>310</v>
      </c>
      <c r="W1251" s="3" t="s">
        <v>625</v>
      </c>
      <c r="X1251" s="3" t="s">
        <v>53</v>
      </c>
      <c r="Y1251" s="3"/>
      <c r="Z1251" s="280"/>
    </row>
    <row r="1252" spans="3:26" x14ac:dyDescent="0.15">
      <c r="C1252" s="286"/>
      <c r="D1252" s="283">
        <v>1249</v>
      </c>
      <c r="E1252" s="3">
        <v>1273</v>
      </c>
      <c r="F1252" s="3">
        <v>10</v>
      </c>
      <c r="G1252" s="3">
        <v>6</v>
      </c>
      <c r="H1252" s="3" t="s">
        <v>1692</v>
      </c>
      <c r="I1252" s="3" t="s">
        <v>137</v>
      </c>
      <c r="J1252" s="3" t="s">
        <v>368</v>
      </c>
      <c r="K1252" s="15"/>
      <c r="L1252" s="3" t="s">
        <v>988</v>
      </c>
      <c r="M1252" s="3"/>
      <c r="N1252" s="3" t="s">
        <v>31</v>
      </c>
      <c r="O1252" s="3"/>
      <c r="P1252" s="3" t="s">
        <v>12</v>
      </c>
      <c r="Q1252" s="3"/>
      <c r="R1252" s="3"/>
      <c r="S1252" s="3" t="s">
        <v>43</v>
      </c>
      <c r="T1252" s="3"/>
      <c r="U1252" s="3" t="s">
        <v>514</v>
      </c>
      <c r="V1252" s="3" t="s">
        <v>310</v>
      </c>
      <c r="W1252" s="3" t="s">
        <v>1312</v>
      </c>
      <c r="X1252" s="3" t="s">
        <v>53</v>
      </c>
      <c r="Y1252" s="3"/>
      <c r="Z1252" s="280" t="s">
        <v>2850</v>
      </c>
    </row>
    <row r="1253" spans="3:26" x14ac:dyDescent="0.15">
      <c r="C1253" s="286"/>
      <c r="D1253" s="283">
        <v>1250</v>
      </c>
      <c r="E1253" s="3">
        <v>1235</v>
      </c>
      <c r="F1253" s="3">
        <v>10</v>
      </c>
      <c r="G1253" s="3">
        <v>6</v>
      </c>
      <c r="H1253" s="3" t="s">
        <v>1696</v>
      </c>
      <c r="I1253" s="3" t="s">
        <v>137</v>
      </c>
      <c r="J1253" s="3" t="s">
        <v>296</v>
      </c>
      <c r="K1253" s="15"/>
      <c r="L1253" s="3" t="s">
        <v>2781</v>
      </c>
      <c r="M1253" s="3"/>
      <c r="N1253" s="3" t="s">
        <v>31</v>
      </c>
      <c r="O1253" s="3"/>
      <c r="P1253" s="3" t="s">
        <v>13</v>
      </c>
      <c r="Q1253" s="3"/>
      <c r="R1253" s="3"/>
      <c r="S1253" s="3" t="s">
        <v>43</v>
      </c>
      <c r="T1253" s="3"/>
      <c r="U1253" s="3" t="s">
        <v>514</v>
      </c>
      <c r="V1253" s="3" t="s">
        <v>50</v>
      </c>
      <c r="W1253" s="3" t="s">
        <v>738</v>
      </c>
      <c r="X1253" s="3" t="s">
        <v>53</v>
      </c>
      <c r="Y1253" s="3"/>
      <c r="Z1253" s="280"/>
    </row>
    <row r="1254" spans="3:26" x14ac:dyDescent="0.15">
      <c r="C1254" s="286"/>
      <c r="D1254" s="283">
        <v>1251</v>
      </c>
      <c r="E1254" s="3">
        <v>1280</v>
      </c>
      <c r="F1254" s="3">
        <v>10</v>
      </c>
      <c r="G1254" s="3">
        <v>7</v>
      </c>
      <c r="H1254" s="3" t="s">
        <v>1646</v>
      </c>
      <c r="I1254" s="3" t="s">
        <v>140</v>
      </c>
      <c r="J1254" s="3" t="s">
        <v>260</v>
      </c>
      <c r="K1254" s="15" t="s">
        <v>378</v>
      </c>
      <c r="L1254" s="3" t="s">
        <v>2250</v>
      </c>
      <c r="M1254" s="3"/>
      <c r="N1254" s="3" t="s">
        <v>29</v>
      </c>
      <c r="O1254" s="3" t="s">
        <v>2858</v>
      </c>
      <c r="P1254" s="3" t="s">
        <v>143</v>
      </c>
      <c r="Q1254" s="3"/>
      <c r="R1254" s="3"/>
      <c r="S1254" s="3"/>
      <c r="T1254" s="3" t="s">
        <v>49</v>
      </c>
      <c r="U1254" s="3" t="s">
        <v>2859</v>
      </c>
      <c r="V1254" s="3" t="s">
        <v>50</v>
      </c>
      <c r="W1254" s="3"/>
      <c r="X1254" s="3" t="s">
        <v>158</v>
      </c>
      <c r="Y1254" s="3" t="s">
        <v>2860</v>
      </c>
      <c r="Z1254" s="280"/>
    </row>
    <row r="1255" spans="3:26" x14ac:dyDescent="0.15">
      <c r="C1255" s="286"/>
      <c r="D1255" s="283">
        <v>1252</v>
      </c>
      <c r="E1255" s="3">
        <v>1240</v>
      </c>
      <c r="F1255" s="3">
        <v>10</v>
      </c>
      <c r="G1255" s="3">
        <v>7</v>
      </c>
      <c r="H1255" s="3" t="s">
        <v>1647</v>
      </c>
      <c r="I1255" s="3" t="s">
        <v>138</v>
      </c>
      <c r="J1255" s="3" t="s">
        <v>274</v>
      </c>
      <c r="K1255" s="15" t="s">
        <v>275</v>
      </c>
      <c r="L1255" s="3" t="s">
        <v>2778</v>
      </c>
      <c r="M1255" s="3"/>
      <c r="N1255" s="3" t="s">
        <v>27</v>
      </c>
      <c r="O1255" s="3"/>
      <c r="P1255" s="3" t="s">
        <v>143</v>
      </c>
      <c r="Q1255" s="3"/>
      <c r="R1255" s="3"/>
      <c r="S1255" s="3" t="s">
        <v>43</v>
      </c>
      <c r="T1255" s="3"/>
      <c r="U1255" s="3"/>
      <c r="V1255" s="3" t="s">
        <v>50</v>
      </c>
      <c r="W1255" s="3" t="s">
        <v>738</v>
      </c>
      <c r="X1255" s="3" t="s">
        <v>53</v>
      </c>
      <c r="Y1255" s="3"/>
      <c r="Z1255" s="280"/>
    </row>
    <row r="1256" spans="3:26" x14ac:dyDescent="0.15">
      <c r="C1256" s="286"/>
      <c r="D1256" s="283">
        <v>1253</v>
      </c>
      <c r="E1256" s="3">
        <v>1279</v>
      </c>
      <c r="F1256" s="3">
        <v>10</v>
      </c>
      <c r="G1256" s="3">
        <v>7</v>
      </c>
      <c r="H1256" s="3" t="s">
        <v>1745</v>
      </c>
      <c r="I1256" s="3" t="s">
        <v>140</v>
      </c>
      <c r="J1256" s="3" t="s">
        <v>260</v>
      </c>
      <c r="K1256" s="15" t="s">
        <v>469</v>
      </c>
      <c r="L1256" s="3" t="s">
        <v>2857</v>
      </c>
      <c r="M1256" s="3"/>
      <c r="N1256" s="3" t="s">
        <v>31</v>
      </c>
      <c r="O1256" s="3"/>
      <c r="P1256" s="3" t="s">
        <v>13</v>
      </c>
      <c r="Q1256" s="3"/>
      <c r="R1256" s="3"/>
      <c r="S1256" s="3" t="s">
        <v>43</v>
      </c>
      <c r="T1256" s="3"/>
      <c r="U1256" s="3" t="s">
        <v>308</v>
      </c>
      <c r="V1256" s="3" t="s">
        <v>16</v>
      </c>
      <c r="W1256" s="3" t="s">
        <v>625</v>
      </c>
      <c r="X1256" s="3" t="s">
        <v>53</v>
      </c>
      <c r="Y1256" s="3"/>
      <c r="Z1256" s="280"/>
    </row>
    <row r="1257" spans="3:26" x14ac:dyDescent="0.15">
      <c r="C1257" s="286"/>
      <c r="D1257" s="283">
        <v>1254</v>
      </c>
      <c r="E1257" s="3">
        <v>1248</v>
      </c>
      <c r="F1257" s="3">
        <v>10</v>
      </c>
      <c r="G1257" s="3">
        <v>7</v>
      </c>
      <c r="H1257" s="3" t="s">
        <v>2481</v>
      </c>
      <c r="I1257" s="3" t="s">
        <v>137</v>
      </c>
      <c r="J1257" s="3" t="s">
        <v>368</v>
      </c>
      <c r="K1257" s="15"/>
      <c r="L1257" s="3" t="s">
        <v>2807</v>
      </c>
      <c r="M1257" s="3"/>
      <c r="N1257" s="3" t="s">
        <v>16</v>
      </c>
      <c r="O1257" s="3" t="s">
        <v>1021</v>
      </c>
      <c r="P1257" s="3" t="s">
        <v>143</v>
      </c>
      <c r="Q1257" s="3"/>
      <c r="R1257" s="3"/>
      <c r="S1257" s="3" t="s">
        <v>44</v>
      </c>
      <c r="T1257" s="3"/>
      <c r="U1257" s="3"/>
      <c r="V1257" s="3" t="s">
        <v>2799</v>
      </c>
      <c r="W1257" s="3" t="s">
        <v>361</v>
      </c>
      <c r="X1257" s="3" t="s">
        <v>53</v>
      </c>
      <c r="Y1257" s="3"/>
      <c r="Z1257" s="280"/>
    </row>
    <row r="1258" spans="3:26" x14ac:dyDescent="0.15">
      <c r="C1258" s="286"/>
      <c r="D1258" s="283">
        <v>1255</v>
      </c>
      <c r="E1258" s="3">
        <v>1241</v>
      </c>
      <c r="F1258" s="3">
        <v>10</v>
      </c>
      <c r="G1258" s="3">
        <v>7</v>
      </c>
      <c r="H1258" s="3" t="s">
        <v>1697</v>
      </c>
      <c r="I1258" s="3" t="s">
        <v>137</v>
      </c>
      <c r="J1258" s="3" t="s">
        <v>152</v>
      </c>
      <c r="K1258" s="15"/>
      <c r="L1258" s="3" t="s">
        <v>2756</v>
      </c>
      <c r="M1258" s="3"/>
      <c r="N1258" s="3" t="s">
        <v>31</v>
      </c>
      <c r="O1258" s="3" t="s">
        <v>2757</v>
      </c>
      <c r="P1258" s="3" t="s">
        <v>13</v>
      </c>
      <c r="Q1258" s="3"/>
      <c r="R1258" s="3"/>
      <c r="S1258" s="3" t="s">
        <v>43</v>
      </c>
      <c r="T1258" s="3"/>
      <c r="U1258" s="3" t="s">
        <v>514</v>
      </c>
      <c r="V1258" s="3" t="s">
        <v>397</v>
      </c>
      <c r="W1258" s="3"/>
      <c r="X1258" s="3" t="s">
        <v>53</v>
      </c>
      <c r="Y1258" s="3"/>
      <c r="Z1258" s="280"/>
    </row>
    <row r="1259" spans="3:26" x14ac:dyDescent="0.15">
      <c r="C1259" s="286"/>
      <c r="D1259" s="283">
        <v>1256</v>
      </c>
      <c r="E1259" s="3">
        <v>1249</v>
      </c>
      <c r="F1259" s="3">
        <v>10</v>
      </c>
      <c r="G1259" s="3">
        <v>7</v>
      </c>
      <c r="H1259" s="3" t="s">
        <v>2808</v>
      </c>
      <c r="I1259" s="3" t="s">
        <v>137</v>
      </c>
      <c r="J1259" s="3" t="s">
        <v>655</v>
      </c>
      <c r="K1259" s="15"/>
      <c r="L1259" s="3" t="s">
        <v>2809</v>
      </c>
      <c r="M1259" s="3"/>
      <c r="N1259" s="3" t="s">
        <v>16</v>
      </c>
      <c r="O1259" s="3" t="s">
        <v>1021</v>
      </c>
      <c r="P1259" s="3" t="s">
        <v>13</v>
      </c>
      <c r="Q1259" s="3"/>
      <c r="R1259" s="3"/>
      <c r="S1259" s="3" t="s">
        <v>43</v>
      </c>
      <c r="T1259" s="3"/>
      <c r="U1259" s="3" t="s">
        <v>981</v>
      </c>
      <c r="V1259" s="3" t="s">
        <v>310</v>
      </c>
      <c r="W1259" s="3" t="s">
        <v>625</v>
      </c>
      <c r="X1259" s="3" t="s">
        <v>53</v>
      </c>
      <c r="Y1259" s="3"/>
      <c r="Z1259" s="280"/>
    </row>
    <row r="1260" spans="3:26" x14ac:dyDescent="0.15">
      <c r="C1260" s="286"/>
      <c r="D1260" s="283">
        <v>1257</v>
      </c>
      <c r="E1260" s="3">
        <v>1258</v>
      </c>
      <c r="F1260" s="3">
        <v>10</v>
      </c>
      <c r="G1260" s="3">
        <v>8</v>
      </c>
      <c r="H1260" s="3" t="s">
        <v>1766</v>
      </c>
      <c r="I1260" s="3" t="s">
        <v>137</v>
      </c>
      <c r="J1260" s="3" t="s">
        <v>655</v>
      </c>
      <c r="K1260" s="15"/>
      <c r="L1260" s="3" t="s">
        <v>2828</v>
      </c>
      <c r="M1260" s="3"/>
      <c r="N1260" s="3" t="s">
        <v>16</v>
      </c>
      <c r="O1260" s="3" t="s">
        <v>1021</v>
      </c>
      <c r="P1260" s="3" t="s">
        <v>143</v>
      </c>
      <c r="Q1260" s="3"/>
      <c r="R1260" s="3"/>
      <c r="S1260" s="3"/>
      <c r="T1260" s="3" t="s">
        <v>46</v>
      </c>
      <c r="U1260" s="3" t="s">
        <v>251</v>
      </c>
      <c r="V1260" s="3" t="s">
        <v>310</v>
      </c>
      <c r="W1260" s="3" t="s">
        <v>1312</v>
      </c>
      <c r="X1260" s="3" t="s">
        <v>53</v>
      </c>
      <c r="Y1260" s="3"/>
      <c r="Z1260" s="280"/>
    </row>
    <row r="1261" spans="3:26" x14ac:dyDescent="0.15">
      <c r="C1261" s="286"/>
      <c r="D1261" s="283">
        <v>1258</v>
      </c>
      <c r="E1261" s="3">
        <v>1265</v>
      </c>
      <c r="F1261" s="3">
        <v>10</v>
      </c>
      <c r="G1261" s="3">
        <v>8</v>
      </c>
      <c r="H1261" s="3" t="s">
        <v>1819</v>
      </c>
      <c r="I1261" s="3" t="s">
        <v>138</v>
      </c>
      <c r="J1261" s="3" t="s">
        <v>274</v>
      </c>
      <c r="K1261" s="15" t="s">
        <v>376</v>
      </c>
      <c r="L1261" s="3" t="s">
        <v>2837</v>
      </c>
      <c r="M1261" s="3"/>
      <c r="N1261" s="3" t="s">
        <v>31</v>
      </c>
      <c r="O1261" s="3"/>
      <c r="P1261" s="3" t="s">
        <v>13</v>
      </c>
      <c r="Q1261" s="3"/>
      <c r="R1261" s="3"/>
      <c r="S1261" s="3" t="s">
        <v>43</v>
      </c>
      <c r="T1261" s="3"/>
      <c r="U1261" s="3"/>
      <c r="V1261" s="3" t="s">
        <v>16</v>
      </c>
      <c r="W1261" s="3" t="s">
        <v>513</v>
      </c>
      <c r="X1261" s="3" t="s">
        <v>53</v>
      </c>
      <c r="Y1261" s="3"/>
      <c r="Z1261" s="280"/>
    </row>
    <row r="1262" spans="3:26" x14ac:dyDescent="0.15">
      <c r="C1262" s="286"/>
      <c r="D1262" s="283">
        <v>1259</v>
      </c>
      <c r="E1262" s="3">
        <v>1242</v>
      </c>
      <c r="F1262" s="3">
        <v>10</v>
      </c>
      <c r="G1262" s="3">
        <v>9</v>
      </c>
      <c r="H1262" s="3" t="s">
        <v>1647</v>
      </c>
      <c r="I1262" s="3" t="s">
        <v>138</v>
      </c>
      <c r="J1262" s="3" t="s">
        <v>274</v>
      </c>
      <c r="K1262" s="15" t="s">
        <v>376</v>
      </c>
      <c r="L1262" s="3" t="s">
        <v>2791</v>
      </c>
      <c r="M1262" s="3"/>
      <c r="N1262" s="3" t="s">
        <v>27</v>
      </c>
      <c r="O1262" s="3"/>
      <c r="P1262" s="3" t="s">
        <v>13</v>
      </c>
      <c r="Q1262" s="3"/>
      <c r="R1262" s="3"/>
      <c r="S1262" s="3" t="s">
        <v>43</v>
      </c>
      <c r="T1262" s="3"/>
      <c r="U1262" s="3"/>
      <c r="V1262" s="3" t="s">
        <v>52</v>
      </c>
      <c r="W1262" s="3" t="s">
        <v>2792</v>
      </c>
      <c r="X1262" s="3" t="s">
        <v>53</v>
      </c>
      <c r="Y1262" s="3"/>
      <c r="Z1262" s="280"/>
    </row>
    <row r="1263" spans="3:26" x14ac:dyDescent="0.15">
      <c r="C1263" s="286"/>
      <c r="D1263" s="283">
        <v>1260</v>
      </c>
      <c r="E1263" s="3">
        <v>1281</v>
      </c>
      <c r="F1263" s="3">
        <v>10</v>
      </c>
      <c r="G1263" s="3">
        <v>9</v>
      </c>
      <c r="H1263" s="3" t="s">
        <v>1644</v>
      </c>
      <c r="I1263" s="3" t="s">
        <v>140</v>
      </c>
      <c r="J1263" s="3" t="s">
        <v>260</v>
      </c>
      <c r="K1263" s="15" t="s">
        <v>356</v>
      </c>
      <c r="L1263" s="3" t="s">
        <v>2861</v>
      </c>
      <c r="M1263" s="3"/>
      <c r="N1263" s="3" t="s">
        <v>31</v>
      </c>
      <c r="O1263" s="3"/>
      <c r="P1263" s="3" t="s">
        <v>13</v>
      </c>
      <c r="Q1263" s="3"/>
      <c r="R1263" s="3"/>
      <c r="S1263" s="3" t="s">
        <v>43</v>
      </c>
      <c r="T1263" s="3"/>
      <c r="U1263" s="3" t="s">
        <v>514</v>
      </c>
      <c r="V1263" s="3" t="s">
        <v>456</v>
      </c>
      <c r="W1263" s="3"/>
      <c r="X1263" s="3" t="s">
        <v>53</v>
      </c>
      <c r="Y1263" s="3"/>
      <c r="Z1263" s="280"/>
    </row>
    <row r="1264" spans="3:26" x14ac:dyDescent="0.15">
      <c r="C1264" s="286"/>
      <c r="D1264" s="283">
        <v>1261</v>
      </c>
      <c r="E1264" s="3">
        <v>1250</v>
      </c>
      <c r="F1264" s="3">
        <v>10</v>
      </c>
      <c r="G1264" s="3">
        <v>10</v>
      </c>
      <c r="H1264" s="3" t="s">
        <v>2464</v>
      </c>
      <c r="I1264" s="3" t="s">
        <v>137</v>
      </c>
      <c r="J1264" s="3" t="s">
        <v>655</v>
      </c>
      <c r="K1264" s="15"/>
      <c r="L1264" s="3" t="s">
        <v>2810</v>
      </c>
      <c r="M1264" s="3"/>
      <c r="N1264" s="3" t="s">
        <v>16</v>
      </c>
      <c r="O1264" s="3" t="s">
        <v>261</v>
      </c>
      <c r="P1264" s="3" t="s">
        <v>13</v>
      </c>
      <c r="Q1264" s="3"/>
      <c r="R1264" s="3"/>
      <c r="S1264" s="3" t="s">
        <v>43</v>
      </c>
      <c r="T1264" s="3"/>
      <c r="U1264" s="3"/>
      <c r="V1264" s="3" t="s">
        <v>50</v>
      </c>
      <c r="W1264" s="3"/>
      <c r="X1264" s="3" t="s">
        <v>158</v>
      </c>
      <c r="Y1264" s="3" t="s">
        <v>2811</v>
      </c>
      <c r="Z1264" s="280" t="s">
        <v>190</v>
      </c>
    </row>
    <row r="1265" spans="3:26" x14ac:dyDescent="0.15">
      <c r="C1265" s="286"/>
      <c r="D1265" s="283">
        <v>1262</v>
      </c>
      <c r="E1265" s="3">
        <v>1282</v>
      </c>
      <c r="F1265" s="3">
        <v>10</v>
      </c>
      <c r="G1265" s="3">
        <v>10</v>
      </c>
      <c r="H1265" s="3" t="s">
        <v>1646</v>
      </c>
      <c r="I1265" s="3" t="s">
        <v>140</v>
      </c>
      <c r="J1265" s="3" t="s">
        <v>260</v>
      </c>
      <c r="K1265" s="15" t="s">
        <v>836</v>
      </c>
      <c r="L1265" s="3" t="s">
        <v>2862</v>
      </c>
      <c r="M1265" s="3"/>
      <c r="N1265" s="3" t="s">
        <v>28</v>
      </c>
      <c r="O1265" s="3" t="s">
        <v>2387</v>
      </c>
      <c r="P1265" s="3" t="s">
        <v>143</v>
      </c>
      <c r="Q1265" s="3"/>
      <c r="R1265" s="3"/>
      <c r="S1265" s="3"/>
      <c r="T1265" s="3" t="s">
        <v>49</v>
      </c>
      <c r="U1265" s="3" t="s">
        <v>2387</v>
      </c>
      <c r="V1265" s="3" t="s">
        <v>50</v>
      </c>
      <c r="W1265" s="3"/>
      <c r="X1265" s="3" t="s">
        <v>53</v>
      </c>
      <c r="Y1265" s="3"/>
      <c r="Z1265" s="280"/>
    </row>
    <row r="1266" spans="3:26" x14ac:dyDescent="0.15">
      <c r="C1266" s="286"/>
      <c r="D1266" s="283">
        <v>1263</v>
      </c>
      <c r="E1266" s="3">
        <v>1256</v>
      </c>
      <c r="F1266" s="3">
        <v>10</v>
      </c>
      <c r="G1266" s="3">
        <v>10</v>
      </c>
      <c r="H1266" s="3" t="s">
        <v>2823</v>
      </c>
      <c r="I1266" s="3" t="s">
        <v>137</v>
      </c>
      <c r="J1266" s="3" t="s">
        <v>296</v>
      </c>
      <c r="K1266" s="15"/>
      <c r="L1266" s="3" t="s">
        <v>2824</v>
      </c>
      <c r="M1266" s="3"/>
      <c r="N1266" s="3" t="s">
        <v>27</v>
      </c>
      <c r="O1266" s="3" t="s">
        <v>2825</v>
      </c>
      <c r="P1266" s="3" t="s">
        <v>13</v>
      </c>
      <c r="Q1266" s="3"/>
      <c r="R1266" s="3"/>
      <c r="S1266" s="3" t="s">
        <v>43</v>
      </c>
      <c r="T1266" s="3"/>
      <c r="U1266" s="3"/>
      <c r="V1266" s="3" t="s">
        <v>50</v>
      </c>
      <c r="W1266" s="3" t="s">
        <v>625</v>
      </c>
      <c r="X1266" s="3" t="s">
        <v>53</v>
      </c>
      <c r="Y1266" s="3"/>
      <c r="Z1266" s="280"/>
    </row>
    <row r="1267" spans="3:26" x14ac:dyDescent="0.15">
      <c r="C1267" s="286"/>
      <c r="D1267" s="283">
        <v>1264</v>
      </c>
      <c r="E1267" s="3">
        <v>1251</v>
      </c>
      <c r="F1267" s="3">
        <v>10</v>
      </c>
      <c r="G1267" s="3">
        <v>10</v>
      </c>
      <c r="H1267" s="3" t="s">
        <v>1692</v>
      </c>
      <c r="I1267" s="3" t="s">
        <v>137</v>
      </c>
      <c r="J1267" s="3" t="s">
        <v>368</v>
      </c>
      <c r="K1267" s="15"/>
      <c r="L1267" s="3" t="s">
        <v>2812</v>
      </c>
      <c r="M1267" s="3"/>
      <c r="N1267" s="3" t="s">
        <v>16</v>
      </c>
      <c r="O1267" s="3" t="s">
        <v>261</v>
      </c>
      <c r="P1267" s="3" t="s">
        <v>13</v>
      </c>
      <c r="Q1267" s="3"/>
      <c r="R1267" s="3"/>
      <c r="S1267" s="3" t="s">
        <v>43</v>
      </c>
      <c r="T1267" s="3"/>
      <c r="U1267" s="3"/>
      <c r="V1267" s="3" t="s">
        <v>456</v>
      </c>
      <c r="W1267" s="3" t="s">
        <v>1312</v>
      </c>
      <c r="X1267" s="3" t="s">
        <v>53</v>
      </c>
      <c r="Y1267" s="3"/>
      <c r="Z1267" s="280"/>
    </row>
    <row r="1268" spans="3:26" x14ac:dyDescent="0.15">
      <c r="C1268" s="286"/>
      <c r="D1268" s="283">
        <v>1265</v>
      </c>
      <c r="E1268" s="3">
        <v>1255</v>
      </c>
      <c r="F1268" s="3">
        <v>10</v>
      </c>
      <c r="G1268" s="3">
        <v>10</v>
      </c>
      <c r="H1268" s="3" t="s">
        <v>1791</v>
      </c>
      <c r="I1268" s="3" t="s">
        <v>137</v>
      </c>
      <c r="J1268" s="3" t="s">
        <v>152</v>
      </c>
      <c r="K1268" s="15"/>
      <c r="L1268" s="3" t="s">
        <v>2819</v>
      </c>
      <c r="M1268" s="3"/>
      <c r="N1268" s="3" t="s">
        <v>16</v>
      </c>
      <c r="O1268" s="3" t="s">
        <v>2820</v>
      </c>
      <c r="P1268" s="3"/>
      <c r="Q1268" s="3" t="s">
        <v>300</v>
      </c>
      <c r="R1268" s="3" t="s">
        <v>921</v>
      </c>
      <c r="S1268" s="3" t="s">
        <v>43</v>
      </c>
      <c r="T1268" s="3"/>
      <c r="U1268" s="3"/>
      <c r="V1268" s="3" t="s">
        <v>310</v>
      </c>
      <c r="W1268" s="3" t="s">
        <v>2821</v>
      </c>
      <c r="X1268" s="3" t="s">
        <v>53</v>
      </c>
      <c r="Y1268" s="3" t="s">
        <v>2822</v>
      </c>
      <c r="Z1268" s="280"/>
    </row>
    <row r="1269" spans="3:26" x14ac:dyDescent="0.15">
      <c r="C1269" s="286"/>
      <c r="D1269" s="283">
        <v>1266</v>
      </c>
      <c r="E1269" s="3">
        <v>1319</v>
      </c>
      <c r="F1269" s="3">
        <v>10</v>
      </c>
      <c r="G1269" s="3">
        <v>10</v>
      </c>
      <c r="H1269" s="3" t="s">
        <v>143</v>
      </c>
      <c r="I1269" s="3" t="s">
        <v>137</v>
      </c>
      <c r="J1269" s="3" t="s">
        <v>368</v>
      </c>
      <c r="K1269" s="15"/>
      <c r="L1269" s="3" t="s">
        <v>2847</v>
      </c>
      <c r="M1269" s="3"/>
      <c r="N1269" s="3" t="s">
        <v>16</v>
      </c>
      <c r="O1269" s="3" t="s">
        <v>1021</v>
      </c>
      <c r="P1269" s="3" t="s">
        <v>143</v>
      </c>
      <c r="Q1269" s="3"/>
      <c r="R1269" s="3"/>
      <c r="S1269" s="3" t="s">
        <v>43</v>
      </c>
      <c r="T1269" s="3"/>
      <c r="U1269" s="3" t="s">
        <v>2925</v>
      </c>
      <c r="V1269" s="3" t="s">
        <v>310</v>
      </c>
      <c r="W1269" s="3" t="s">
        <v>1312</v>
      </c>
      <c r="X1269" s="3" t="s">
        <v>53</v>
      </c>
      <c r="Y1269" s="3" t="s">
        <v>2926</v>
      </c>
      <c r="Z1269" s="280"/>
    </row>
    <row r="1270" spans="3:26" x14ac:dyDescent="0.15">
      <c r="C1270" s="286"/>
      <c r="D1270" s="283">
        <v>1267</v>
      </c>
      <c r="E1270" s="3">
        <v>1266</v>
      </c>
      <c r="F1270" s="3">
        <v>10</v>
      </c>
      <c r="G1270" s="3">
        <v>11</v>
      </c>
      <c r="H1270" s="3" t="s">
        <v>1659</v>
      </c>
      <c r="I1270" s="3" t="s">
        <v>137</v>
      </c>
      <c r="J1270" s="3" t="s">
        <v>463</v>
      </c>
      <c r="K1270" s="15"/>
      <c r="L1270" s="3" t="s">
        <v>2838</v>
      </c>
      <c r="M1270" s="3"/>
      <c r="N1270" s="3" t="s">
        <v>16</v>
      </c>
      <c r="O1270" s="3" t="s">
        <v>2839</v>
      </c>
      <c r="P1270" s="3" t="s">
        <v>12</v>
      </c>
      <c r="Q1270" s="3"/>
      <c r="R1270" s="3"/>
      <c r="S1270" s="3" t="s">
        <v>43</v>
      </c>
      <c r="T1270" s="3"/>
      <c r="U1270" s="3"/>
      <c r="V1270" s="3" t="s">
        <v>456</v>
      </c>
      <c r="W1270" s="3" t="s">
        <v>2840</v>
      </c>
      <c r="X1270" s="3" t="s">
        <v>53</v>
      </c>
      <c r="Y1270" s="3"/>
      <c r="Z1270" s="280"/>
    </row>
    <row r="1271" spans="3:26" x14ac:dyDescent="0.15">
      <c r="C1271" s="286"/>
      <c r="D1271" s="283">
        <v>1268</v>
      </c>
      <c r="E1271" s="3">
        <v>1257</v>
      </c>
      <c r="F1271" s="3">
        <v>10</v>
      </c>
      <c r="G1271" s="3">
        <v>11</v>
      </c>
      <c r="H1271" s="3" t="s">
        <v>1689</v>
      </c>
      <c r="I1271" s="3" t="s">
        <v>137</v>
      </c>
      <c r="J1271" s="3" t="s">
        <v>152</v>
      </c>
      <c r="K1271" s="15"/>
      <c r="L1271" s="3" t="s">
        <v>2826</v>
      </c>
      <c r="M1271" s="3"/>
      <c r="N1271" s="3" t="s">
        <v>31</v>
      </c>
      <c r="O1271" s="3"/>
      <c r="P1271" s="3" t="s">
        <v>143</v>
      </c>
      <c r="Q1271" s="3"/>
      <c r="R1271" s="3" t="s">
        <v>596</v>
      </c>
      <c r="S1271" s="3" t="s">
        <v>44</v>
      </c>
      <c r="T1271" s="3"/>
      <c r="U1271" s="3" t="s">
        <v>2387</v>
      </c>
      <c r="V1271" s="3" t="s">
        <v>456</v>
      </c>
      <c r="W1271" s="3" t="s">
        <v>2827</v>
      </c>
      <c r="X1271" s="3" t="s">
        <v>53</v>
      </c>
      <c r="Y1271" s="3"/>
      <c r="Z1271" s="280"/>
    </row>
    <row r="1272" spans="3:26" x14ac:dyDescent="0.15">
      <c r="C1272" s="286"/>
      <c r="D1272" s="283">
        <v>1269</v>
      </c>
      <c r="E1272" s="3">
        <v>1308</v>
      </c>
      <c r="F1272" s="3">
        <v>10</v>
      </c>
      <c r="G1272" s="3">
        <v>11</v>
      </c>
      <c r="H1272" s="3" t="s">
        <v>1689</v>
      </c>
      <c r="I1272" s="3" t="s">
        <v>136</v>
      </c>
      <c r="J1272" s="3" t="s">
        <v>153</v>
      </c>
      <c r="K1272" s="15"/>
      <c r="L1272" s="3" t="s">
        <v>2904</v>
      </c>
      <c r="M1272" s="3"/>
      <c r="N1272" s="3" t="s">
        <v>28</v>
      </c>
      <c r="O1272" s="3" t="s">
        <v>1671</v>
      </c>
      <c r="P1272" s="3" t="s">
        <v>143</v>
      </c>
      <c r="Q1272" s="3"/>
      <c r="R1272" s="3"/>
      <c r="S1272" s="3"/>
      <c r="T1272" s="3" t="s">
        <v>49</v>
      </c>
      <c r="U1272" s="3" t="s">
        <v>2905</v>
      </c>
      <c r="V1272" s="3" t="s">
        <v>52</v>
      </c>
      <c r="W1272" s="3" t="s">
        <v>1592</v>
      </c>
      <c r="X1272" s="3" t="s">
        <v>158</v>
      </c>
      <c r="Y1272" s="3"/>
      <c r="Z1272" s="280"/>
    </row>
    <row r="1273" spans="3:26" x14ac:dyDescent="0.15">
      <c r="C1273" s="286"/>
      <c r="D1273" s="283">
        <v>1270</v>
      </c>
      <c r="E1273" s="3">
        <v>1243</v>
      </c>
      <c r="F1273" s="3">
        <v>10</v>
      </c>
      <c r="G1273" s="3">
        <v>11</v>
      </c>
      <c r="H1273" s="3" t="s">
        <v>1652</v>
      </c>
      <c r="I1273" s="3" t="s">
        <v>138</v>
      </c>
      <c r="J1273" s="3" t="s">
        <v>274</v>
      </c>
      <c r="K1273" s="15" t="s">
        <v>380</v>
      </c>
      <c r="L1273" s="3" t="s">
        <v>526</v>
      </c>
      <c r="M1273" s="3"/>
      <c r="N1273" s="3" t="s">
        <v>16</v>
      </c>
      <c r="O1273" s="3" t="s">
        <v>2793</v>
      </c>
      <c r="P1273" s="3" t="s">
        <v>13</v>
      </c>
      <c r="Q1273" s="3"/>
      <c r="R1273" s="3"/>
      <c r="S1273" s="3" t="s">
        <v>43</v>
      </c>
      <c r="T1273" s="3"/>
      <c r="U1273" s="3"/>
      <c r="V1273" s="3" t="s">
        <v>397</v>
      </c>
      <c r="W1273" s="3" t="s">
        <v>2794</v>
      </c>
      <c r="X1273" s="3" t="s">
        <v>53</v>
      </c>
      <c r="Y1273" s="3"/>
      <c r="Z1273" s="280"/>
    </row>
    <row r="1274" spans="3:26" x14ac:dyDescent="0.15">
      <c r="C1274" s="286"/>
      <c r="D1274" s="283">
        <v>1271</v>
      </c>
      <c r="E1274" s="3">
        <v>1283</v>
      </c>
      <c r="F1274" s="3">
        <v>10</v>
      </c>
      <c r="G1274" s="3">
        <v>11</v>
      </c>
      <c r="H1274" s="3" t="s">
        <v>2863</v>
      </c>
      <c r="I1274" s="3" t="s">
        <v>140</v>
      </c>
      <c r="J1274" s="3" t="s">
        <v>260</v>
      </c>
      <c r="K1274" s="15" t="s">
        <v>356</v>
      </c>
      <c r="L1274" s="3" t="s">
        <v>2864</v>
      </c>
      <c r="M1274" s="3"/>
      <c r="N1274" s="3" t="s">
        <v>31</v>
      </c>
      <c r="O1274" s="3"/>
      <c r="P1274" s="3" t="s">
        <v>13</v>
      </c>
      <c r="Q1274" s="3"/>
      <c r="R1274" s="3"/>
      <c r="S1274" s="3" t="s">
        <v>43</v>
      </c>
      <c r="T1274" s="3"/>
      <c r="U1274" s="3" t="s">
        <v>308</v>
      </c>
      <c r="V1274" s="3" t="s">
        <v>50</v>
      </c>
      <c r="W1274" s="3"/>
      <c r="X1274" s="3" t="s">
        <v>53</v>
      </c>
      <c r="Y1274" s="3"/>
      <c r="Z1274" s="280"/>
    </row>
    <row r="1275" spans="3:26" x14ac:dyDescent="0.15">
      <c r="C1275" s="286"/>
      <c r="D1275" s="283">
        <v>1272</v>
      </c>
      <c r="E1275" s="3">
        <v>1284</v>
      </c>
      <c r="F1275" s="3">
        <v>10</v>
      </c>
      <c r="G1275" s="3">
        <v>11</v>
      </c>
      <c r="H1275" s="3" t="s">
        <v>1647</v>
      </c>
      <c r="I1275" s="3" t="s">
        <v>140</v>
      </c>
      <c r="J1275" s="3" t="s">
        <v>260</v>
      </c>
      <c r="K1275" s="15" t="s">
        <v>836</v>
      </c>
      <c r="L1275" s="3" t="s">
        <v>2865</v>
      </c>
      <c r="M1275" s="3"/>
      <c r="N1275" s="3" t="s">
        <v>28</v>
      </c>
      <c r="O1275" s="3"/>
      <c r="P1275" s="3" t="s">
        <v>143</v>
      </c>
      <c r="Q1275" s="3"/>
      <c r="R1275" s="3"/>
      <c r="S1275" s="3"/>
      <c r="T1275" s="3" t="s">
        <v>49</v>
      </c>
      <c r="U1275" s="3" t="s">
        <v>2866</v>
      </c>
      <c r="V1275" s="3" t="s">
        <v>50</v>
      </c>
      <c r="W1275" s="3"/>
      <c r="X1275" s="3" t="s">
        <v>53</v>
      </c>
      <c r="Y1275" s="3"/>
      <c r="Z1275" s="280"/>
    </row>
    <row r="1276" spans="3:26" x14ac:dyDescent="0.15">
      <c r="C1276" s="286"/>
      <c r="D1276" s="283">
        <v>1273</v>
      </c>
      <c r="E1276" s="3">
        <v>1270</v>
      </c>
      <c r="F1276" s="3">
        <v>10</v>
      </c>
      <c r="G1276" s="3">
        <v>11</v>
      </c>
      <c r="H1276" s="3" t="s">
        <v>1718</v>
      </c>
      <c r="I1276" s="3" t="s">
        <v>137</v>
      </c>
      <c r="J1276" s="3" t="s">
        <v>463</v>
      </c>
      <c r="K1276" s="15"/>
      <c r="L1276" s="3" t="s">
        <v>2846</v>
      </c>
      <c r="M1276" s="3"/>
      <c r="N1276" s="3" t="s">
        <v>31</v>
      </c>
      <c r="O1276" s="3" t="s">
        <v>649</v>
      </c>
      <c r="P1276" s="3" t="s">
        <v>13</v>
      </c>
      <c r="Q1276" s="3"/>
      <c r="R1276" s="3"/>
      <c r="S1276" s="3" t="s">
        <v>43</v>
      </c>
      <c r="T1276" s="3"/>
      <c r="U1276" s="3" t="s">
        <v>514</v>
      </c>
      <c r="V1276" s="3" t="s">
        <v>310</v>
      </c>
      <c r="W1276" s="3" t="s">
        <v>1042</v>
      </c>
      <c r="X1276" s="3" t="s">
        <v>53</v>
      </c>
      <c r="Y1276" s="3"/>
      <c r="Z1276" s="280"/>
    </row>
    <row r="1277" spans="3:26" x14ac:dyDescent="0.15">
      <c r="C1277" s="286"/>
      <c r="D1277" s="283">
        <v>1274</v>
      </c>
      <c r="E1277" s="3">
        <v>1262</v>
      </c>
      <c r="F1277" s="3">
        <v>10</v>
      </c>
      <c r="G1277" s="3">
        <v>11</v>
      </c>
      <c r="H1277" s="3" t="s">
        <v>1648</v>
      </c>
      <c r="I1277" s="3" t="s">
        <v>138</v>
      </c>
      <c r="J1277" s="3" t="s">
        <v>274</v>
      </c>
      <c r="K1277" s="15" t="s">
        <v>376</v>
      </c>
      <c r="L1277" s="3" t="s">
        <v>2833</v>
      </c>
      <c r="M1277" s="3"/>
      <c r="N1277" s="3" t="s">
        <v>31</v>
      </c>
      <c r="O1277" s="3" t="s">
        <v>392</v>
      </c>
      <c r="P1277" s="3" t="s">
        <v>13</v>
      </c>
      <c r="Q1277" s="3"/>
      <c r="R1277" s="3"/>
      <c r="S1277" s="3" t="s">
        <v>43</v>
      </c>
      <c r="T1277" s="3"/>
      <c r="U1277" s="3" t="s">
        <v>514</v>
      </c>
      <c r="V1277" s="3" t="s">
        <v>16</v>
      </c>
      <c r="W1277" s="3" t="s">
        <v>513</v>
      </c>
      <c r="X1277" s="3" t="s">
        <v>53</v>
      </c>
      <c r="Y1277" s="3"/>
      <c r="Z1277" s="280"/>
    </row>
    <row r="1278" spans="3:26" x14ac:dyDescent="0.15">
      <c r="C1278" s="286"/>
      <c r="D1278" s="283">
        <v>1275</v>
      </c>
      <c r="E1278" s="3">
        <v>1269</v>
      </c>
      <c r="F1278" s="3">
        <v>10</v>
      </c>
      <c r="G1278" s="3">
        <v>11</v>
      </c>
      <c r="H1278" s="3" t="s">
        <v>1677</v>
      </c>
      <c r="I1278" s="3" t="s">
        <v>137</v>
      </c>
      <c r="J1278" s="3" t="s">
        <v>368</v>
      </c>
      <c r="K1278" s="15"/>
      <c r="L1278" s="3" t="s">
        <v>2845</v>
      </c>
      <c r="M1278" s="3"/>
      <c r="N1278" s="3" t="s">
        <v>31</v>
      </c>
      <c r="O1278" s="3"/>
      <c r="P1278" s="3" t="s">
        <v>13</v>
      </c>
      <c r="Q1278" s="3"/>
      <c r="R1278" s="3"/>
      <c r="S1278" s="3" t="s">
        <v>43</v>
      </c>
      <c r="T1278" s="3"/>
      <c r="U1278" s="3" t="s">
        <v>514</v>
      </c>
      <c r="V1278" s="3" t="s">
        <v>50</v>
      </c>
      <c r="W1278" s="3"/>
      <c r="X1278" s="3" t="s">
        <v>53</v>
      </c>
      <c r="Y1278" s="3"/>
      <c r="Z1278" s="280"/>
    </row>
    <row r="1279" spans="3:26" x14ac:dyDescent="0.15">
      <c r="C1279" s="286"/>
      <c r="D1279" s="283">
        <v>1276</v>
      </c>
      <c r="E1279" s="3">
        <v>1260</v>
      </c>
      <c r="F1279" s="3">
        <v>10</v>
      </c>
      <c r="G1279" s="3">
        <v>11</v>
      </c>
      <c r="H1279" s="3" t="s">
        <v>2830</v>
      </c>
      <c r="I1279" s="3" t="s">
        <v>137</v>
      </c>
      <c r="J1279" s="3" t="s">
        <v>152</v>
      </c>
      <c r="K1279" s="15"/>
      <c r="L1279" s="3" t="s">
        <v>2831</v>
      </c>
      <c r="M1279" s="3"/>
      <c r="N1279" s="3" t="s">
        <v>31</v>
      </c>
      <c r="O1279" s="3"/>
      <c r="P1279" s="3" t="s">
        <v>143</v>
      </c>
      <c r="Q1279" s="3"/>
      <c r="R1279" s="3"/>
      <c r="S1279" s="3" t="s">
        <v>43</v>
      </c>
      <c r="T1279" s="3"/>
      <c r="U1279" s="3" t="s">
        <v>514</v>
      </c>
      <c r="V1279" s="3" t="s">
        <v>456</v>
      </c>
      <c r="W1279" s="3"/>
      <c r="X1279" s="3" t="s">
        <v>53</v>
      </c>
      <c r="Y1279" s="3"/>
      <c r="Z1279" s="280"/>
    </row>
    <row r="1280" spans="3:26" x14ac:dyDescent="0.15">
      <c r="C1280" s="286"/>
      <c r="D1280" s="283">
        <v>1277</v>
      </c>
      <c r="E1280" s="3">
        <v>1263</v>
      </c>
      <c r="F1280" s="3">
        <v>10</v>
      </c>
      <c r="G1280" s="3">
        <v>11</v>
      </c>
      <c r="H1280" s="3" t="s">
        <v>143</v>
      </c>
      <c r="I1280" s="3" t="s">
        <v>138</v>
      </c>
      <c r="J1280" s="3" t="s">
        <v>274</v>
      </c>
      <c r="K1280" s="15" t="s">
        <v>376</v>
      </c>
      <c r="L1280" s="3" t="s">
        <v>2834</v>
      </c>
      <c r="M1280" s="3"/>
      <c r="N1280" s="3" t="s">
        <v>24</v>
      </c>
      <c r="O1280" s="3"/>
      <c r="P1280" s="3" t="s">
        <v>143</v>
      </c>
      <c r="Q1280" s="3"/>
      <c r="R1280" s="3"/>
      <c r="S1280" s="3"/>
      <c r="T1280" s="3" t="s">
        <v>49</v>
      </c>
      <c r="U1280" s="3" t="s">
        <v>311</v>
      </c>
      <c r="V1280" s="3" t="s">
        <v>52</v>
      </c>
      <c r="W1280" s="3" t="s">
        <v>513</v>
      </c>
      <c r="X1280" s="3" t="s">
        <v>53</v>
      </c>
      <c r="Y1280" s="3"/>
      <c r="Z1280" s="280"/>
    </row>
    <row r="1281" spans="3:26" x14ac:dyDescent="0.15">
      <c r="C1281" s="286"/>
      <c r="D1281" s="283">
        <v>1278</v>
      </c>
      <c r="E1281" s="3">
        <v>1264</v>
      </c>
      <c r="F1281" s="3">
        <v>10</v>
      </c>
      <c r="G1281" s="3">
        <v>11</v>
      </c>
      <c r="H1281" s="3" t="s">
        <v>143</v>
      </c>
      <c r="I1281" s="3" t="s">
        <v>138</v>
      </c>
      <c r="J1281" s="3" t="s">
        <v>274</v>
      </c>
      <c r="K1281" s="15" t="s">
        <v>380</v>
      </c>
      <c r="L1281" s="3" t="s">
        <v>1934</v>
      </c>
      <c r="M1281" s="3"/>
      <c r="N1281" s="3" t="s">
        <v>16</v>
      </c>
      <c r="O1281" s="3" t="s">
        <v>2835</v>
      </c>
      <c r="P1281" s="3" t="s">
        <v>143</v>
      </c>
      <c r="Q1281" s="3"/>
      <c r="R1281" s="3"/>
      <c r="S1281" s="3"/>
      <c r="T1281" s="3" t="s">
        <v>49</v>
      </c>
      <c r="U1281" s="3" t="s">
        <v>690</v>
      </c>
      <c r="V1281" s="3" t="s">
        <v>51</v>
      </c>
      <c r="W1281" s="3" t="s">
        <v>2836</v>
      </c>
      <c r="X1281" s="3" t="s">
        <v>158</v>
      </c>
      <c r="Y1281" s="3"/>
      <c r="Z1281" s="280"/>
    </row>
    <row r="1282" spans="3:26" x14ac:dyDescent="0.15">
      <c r="C1282" s="286"/>
      <c r="D1282" s="283">
        <v>1279</v>
      </c>
      <c r="E1282" s="3">
        <v>1274</v>
      </c>
      <c r="F1282" s="3">
        <v>10</v>
      </c>
      <c r="G1282" s="3">
        <v>12</v>
      </c>
      <c r="H1282" s="3" t="s">
        <v>1689</v>
      </c>
      <c r="I1282" s="3" t="s">
        <v>137</v>
      </c>
      <c r="J1282" s="3" t="s">
        <v>368</v>
      </c>
      <c r="K1282" s="15"/>
      <c r="L1282" s="3" t="s">
        <v>2851</v>
      </c>
      <c r="M1282" s="3"/>
      <c r="N1282" s="3" t="s">
        <v>28</v>
      </c>
      <c r="O1282" s="3"/>
      <c r="P1282" s="3" t="s">
        <v>143</v>
      </c>
      <c r="Q1282" s="3"/>
      <c r="R1282" s="3"/>
      <c r="S1282" s="3"/>
      <c r="T1282" s="3" t="s">
        <v>47</v>
      </c>
      <c r="U1282" s="3"/>
      <c r="V1282" s="3" t="s">
        <v>310</v>
      </c>
      <c r="W1282" s="3" t="s">
        <v>1312</v>
      </c>
      <c r="X1282" s="3" t="s">
        <v>53</v>
      </c>
      <c r="Y1282" s="3"/>
      <c r="Z1282" s="280"/>
    </row>
    <row r="1283" spans="3:26" x14ac:dyDescent="0.15">
      <c r="C1283" s="286"/>
      <c r="D1283" s="283">
        <v>1280</v>
      </c>
      <c r="E1283" s="3">
        <v>1285</v>
      </c>
      <c r="F1283" s="3">
        <v>10</v>
      </c>
      <c r="G1283" s="3">
        <v>12</v>
      </c>
      <c r="H1283" s="3" t="s">
        <v>1689</v>
      </c>
      <c r="I1283" s="3" t="s">
        <v>140</v>
      </c>
      <c r="J1283" s="3" t="s">
        <v>260</v>
      </c>
      <c r="K1283" s="15" t="s">
        <v>1456</v>
      </c>
      <c r="L1283" s="3" t="s">
        <v>2867</v>
      </c>
      <c r="M1283" s="3"/>
      <c r="N1283" s="3" t="s">
        <v>31</v>
      </c>
      <c r="O1283" s="3"/>
      <c r="P1283" s="3" t="s">
        <v>13</v>
      </c>
      <c r="Q1283" s="3"/>
      <c r="R1283" s="3"/>
      <c r="S1283" s="3" t="s">
        <v>43</v>
      </c>
      <c r="T1283" s="3"/>
      <c r="U1283" s="3" t="s">
        <v>308</v>
      </c>
      <c r="V1283" s="3" t="s">
        <v>50</v>
      </c>
      <c r="W1283" s="3"/>
      <c r="X1283" s="3" t="s">
        <v>53</v>
      </c>
      <c r="Y1283" s="3"/>
      <c r="Z1283" s="280"/>
    </row>
    <row r="1284" spans="3:26" x14ac:dyDescent="0.15">
      <c r="C1284" s="286"/>
      <c r="D1284" s="283">
        <v>1281</v>
      </c>
      <c r="E1284" s="3">
        <v>1261</v>
      </c>
      <c r="F1284" s="3">
        <v>10</v>
      </c>
      <c r="G1284" s="3">
        <v>12</v>
      </c>
      <c r="H1284" s="3" t="s">
        <v>1674</v>
      </c>
      <c r="I1284" s="3" t="s">
        <v>137</v>
      </c>
      <c r="J1284" s="3" t="s">
        <v>154</v>
      </c>
      <c r="K1284" s="15"/>
      <c r="L1284" s="3" t="s">
        <v>2832</v>
      </c>
      <c r="M1284" s="3"/>
      <c r="N1284" s="3" t="s">
        <v>31</v>
      </c>
      <c r="O1284" s="3" t="s">
        <v>1558</v>
      </c>
      <c r="P1284" s="3" t="s">
        <v>143</v>
      </c>
      <c r="Q1284" s="3"/>
      <c r="R1284" s="3"/>
      <c r="S1284" s="3" t="s">
        <v>43</v>
      </c>
      <c r="T1284" s="3"/>
      <c r="U1284" s="3" t="s">
        <v>514</v>
      </c>
      <c r="V1284" s="3" t="s">
        <v>16</v>
      </c>
      <c r="W1284" s="3" t="s">
        <v>1312</v>
      </c>
      <c r="X1284" s="3" t="s">
        <v>53</v>
      </c>
      <c r="Y1284" s="3"/>
      <c r="Z1284" s="280"/>
    </row>
    <row r="1285" spans="3:26" x14ac:dyDescent="0.15">
      <c r="C1285" s="286"/>
      <c r="D1285" s="283">
        <v>1282</v>
      </c>
      <c r="E1285" s="3">
        <v>1286</v>
      </c>
      <c r="F1285" s="3">
        <v>10</v>
      </c>
      <c r="G1285" s="3">
        <v>12</v>
      </c>
      <c r="H1285" s="3" t="s">
        <v>1641</v>
      </c>
      <c r="I1285" s="3" t="s">
        <v>140</v>
      </c>
      <c r="J1285" s="3" t="s">
        <v>260</v>
      </c>
      <c r="K1285" s="15" t="s">
        <v>836</v>
      </c>
      <c r="L1285" s="3" t="s">
        <v>2868</v>
      </c>
      <c r="M1285" s="3"/>
      <c r="N1285" s="3" t="s">
        <v>31</v>
      </c>
      <c r="O1285" s="3"/>
      <c r="P1285" s="3" t="s">
        <v>13</v>
      </c>
      <c r="Q1285" s="3"/>
      <c r="R1285" s="3"/>
      <c r="S1285" s="3" t="s">
        <v>43</v>
      </c>
      <c r="T1285" s="3"/>
      <c r="U1285" s="3" t="s">
        <v>308</v>
      </c>
      <c r="V1285" s="3" t="s">
        <v>50</v>
      </c>
      <c r="W1285" s="3"/>
      <c r="X1285" s="3" t="s">
        <v>53</v>
      </c>
      <c r="Y1285" s="3"/>
      <c r="Z1285" s="280"/>
    </row>
    <row r="1286" spans="3:26" x14ac:dyDescent="0.15">
      <c r="C1286" s="286"/>
      <c r="D1286" s="283">
        <v>1283</v>
      </c>
      <c r="E1286" s="3">
        <v>1267</v>
      </c>
      <c r="F1286" s="3">
        <v>10</v>
      </c>
      <c r="G1286" s="3">
        <v>12</v>
      </c>
      <c r="H1286" s="3" t="s">
        <v>1650</v>
      </c>
      <c r="I1286" s="3" t="s">
        <v>136</v>
      </c>
      <c r="J1286" s="3" t="s">
        <v>153</v>
      </c>
      <c r="K1286" s="15"/>
      <c r="L1286" s="3" t="s">
        <v>2841</v>
      </c>
      <c r="M1286" s="3"/>
      <c r="N1286" s="3" t="s">
        <v>28</v>
      </c>
      <c r="O1286" s="3" t="s">
        <v>1671</v>
      </c>
      <c r="P1286" s="3" t="s">
        <v>13</v>
      </c>
      <c r="Q1286" s="3"/>
      <c r="R1286" s="3"/>
      <c r="S1286" s="3" t="s">
        <v>43</v>
      </c>
      <c r="T1286" s="3" t="s">
        <v>49</v>
      </c>
      <c r="U1286" s="3" t="s">
        <v>308</v>
      </c>
      <c r="V1286" s="3" t="s">
        <v>50</v>
      </c>
      <c r="W1286" s="3" t="s">
        <v>2842</v>
      </c>
      <c r="X1286" s="3" t="s">
        <v>157</v>
      </c>
      <c r="Y1286" s="3"/>
      <c r="Z1286" s="280"/>
    </row>
    <row r="1287" spans="3:26" x14ac:dyDescent="0.15">
      <c r="C1287" s="286"/>
      <c r="D1287" s="283">
        <v>1284</v>
      </c>
      <c r="E1287" s="3">
        <v>1268</v>
      </c>
      <c r="F1287" s="3">
        <v>10</v>
      </c>
      <c r="G1287" s="3">
        <v>12</v>
      </c>
      <c r="H1287" s="3" t="s">
        <v>2843</v>
      </c>
      <c r="I1287" s="3" t="s">
        <v>136</v>
      </c>
      <c r="J1287" s="3" t="s">
        <v>153</v>
      </c>
      <c r="K1287" s="15"/>
      <c r="L1287" s="3" t="s">
        <v>2844</v>
      </c>
      <c r="M1287" s="3"/>
      <c r="N1287" s="3" t="s">
        <v>31</v>
      </c>
      <c r="O1287" s="3"/>
      <c r="P1287" s="3" t="s">
        <v>13</v>
      </c>
      <c r="Q1287" s="3"/>
      <c r="R1287" s="3"/>
      <c r="S1287" s="3" t="s">
        <v>43</v>
      </c>
      <c r="T1287" s="3"/>
      <c r="U1287" s="3" t="s">
        <v>514</v>
      </c>
      <c r="V1287" s="3" t="s">
        <v>16</v>
      </c>
      <c r="W1287" s="3" t="s">
        <v>2840</v>
      </c>
      <c r="X1287" s="3" t="s">
        <v>53</v>
      </c>
      <c r="Y1287" s="3"/>
      <c r="Z1287" s="280"/>
    </row>
    <row r="1288" spans="3:26" x14ac:dyDescent="0.15">
      <c r="C1288" s="286"/>
      <c r="D1288" s="283">
        <v>1285</v>
      </c>
      <c r="E1288" s="3">
        <v>1275</v>
      </c>
      <c r="F1288" s="3">
        <v>10</v>
      </c>
      <c r="G1288" s="3">
        <v>12</v>
      </c>
      <c r="H1288" s="3" t="s">
        <v>143</v>
      </c>
      <c r="I1288" s="3" t="s">
        <v>137</v>
      </c>
      <c r="J1288" s="3" t="s">
        <v>368</v>
      </c>
      <c r="K1288" s="15"/>
      <c r="L1288" s="3" t="s">
        <v>2813</v>
      </c>
      <c r="M1288" s="3"/>
      <c r="N1288" s="3" t="s">
        <v>28</v>
      </c>
      <c r="O1288" s="3"/>
      <c r="P1288" s="3" t="s">
        <v>143</v>
      </c>
      <c r="Q1288" s="3"/>
      <c r="R1288" s="3"/>
      <c r="S1288" s="3"/>
      <c r="T1288" s="3" t="s">
        <v>49</v>
      </c>
      <c r="U1288" s="3" t="s">
        <v>2852</v>
      </c>
      <c r="V1288" s="3" t="s">
        <v>52</v>
      </c>
      <c r="W1288" s="3" t="s">
        <v>1312</v>
      </c>
      <c r="X1288" s="3" t="s">
        <v>53</v>
      </c>
      <c r="Y1288" s="3"/>
      <c r="Z1288" s="280"/>
    </row>
    <row r="1289" spans="3:26" x14ac:dyDescent="0.15">
      <c r="C1289" s="286"/>
      <c r="D1289" s="283">
        <v>1286</v>
      </c>
      <c r="E1289" s="3">
        <v>1288</v>
      </c>
      <c r="F1289" s="3">
        <v>10</v>
      </c>
      <c r="G1289" s="3">
        <v>13</v>
      </c>
      <c r="H1289" s="3" t="s">
        <v>1820</v>
      </c>
      <c r="I1289" s="3" t="s">
        <v>140</v>
      </c>
      <c r="J1289" s="3" t="s">
        <v>260</v>
      </c>
      <c r="K1289" s="15" t="s">
        <v>378</v>
      </c>
      <c r="L1289" s="3" t="s">
        <v>2308</v>
      </c>
      <c r="M1289" s="3"/>
      <c r="N1289" s="3" t="s">
        <v>144</v>
      </c>
      <c r="O1289" s="3" t="s">
        <v>2871</v>
      </c>
      <c r="P1289" s="3" t="s">
        <v>143</v>
      </c>
      <c r="Q1289" s="3"/>
      <c r="R1289" s="3"/>
      <c r="S1289" s="3"/>
      <c r="T1289" s="3" t="s">
        <v>49</v>
      </c>
      <c r="U1289" s="3" t="s">
        <v>2872</v>
      </c>
      <c r="V1289" s="3" t="s">
        <v>310</v>
      </c>
      <c r="W1289" s="3"/>
      <c r="X1289" s="3" t="s">
        <v>157</v>
      </c>
      <c r="Y1289" s="3"/>
      <c r="Z1289" s="280"/>
    </row>
    <row r="1290" spans="3:26" x14ac:dyDescent="0.15">
      <c r="C1290" s="286"/>
      <c r="D1290" s="283">
        <v>1287</v>
      </c>
      <c r="E1290" s="3">
        <v>1276</v>
      </c>
      <c r="F1290" s="3">
        <v>10</v>
      </c>
      <c r="G1290" s="3">
        <v>13</v>
      </c>
      <c r="H1290" s="3" t="s">
        <v>1665</v>
      </c>
      <c r="I1290" s="3" t="s">
        <v>137</v>
      </c>
      <c r="J1290" s="3" t="s">
        <v>154</v>
      </c>
      <c r="K1290" s="15"/>
      <c r="L1290" s="3" t="s">
        <v>2853</v>
      </c>
      <c r="M1290" s="3"/>
      <c r="N1290" s="3" t="s">
        <v>16</v>
      </c>
      <c r="O1290" s="3" t="s">
        <v>2854</v>
      </c>
      <c r="P1290" s="3" t="s">
        <v>143</v>
      </c>
      <c r="Q1290" s="3"/>
      <c r="R1290" s="3"/>
      <c r="S1290" s="3" t="s">
        <v>43</v>
      </c>
      <c r="T1290" s="3"/>
      <c r="U1290" s="3"/>
      <c r="V1290" s="3" t="s">
        <v>16</v>
      </c>
      <c r="W1290" s="3" t="s">
        <v>1312</v>
      </c>
      <c r="X1290" s="3" t="s">
        <v>53</v>
      </c>
      <c r="Y1290" s="3"/>
      <c r="Z1290" s="280"/>
    </row>
    <row r="1291" spans="3:26" x14ac:dyDescent="0.15">
      <c r="C1291" s="286"/>
      <c r="D1291" s="283">
        <v>1288</v>
      </c>
      <c r="E1291" s="3">
        <v>1287</v>
      </c>
      <c r="F1291" s="3">
        <v>10</v>
      </c>
      <c r="G1291" s="3">
        <v>13</v>
      </c>
      <c r="H1291" s="3" t="s">
        <v>1657</v>
      </c>
      <c r="I1291" s="3" t="s">
        <v>140</v>
      </c>
      <c r="J1291" s="3" t="s">
        <v>260</v>
      </c>
      <c r="K1291" s="15" t="s">
        <v>356</v>
      </c>
      <c r="L1291" s="3" t="s">
        <v>2869</v>
      </c>
      <c r="M1291" s="3"/>
      <c r="N1291" s="3" t="s">
        <v>29</v>
      </c>
      <c r="O1291" s="3"/>
      <c r="P1291" s="3" t="s">
        <v>143</v>
      </c>
      <c r="Q1291" s="3"/>
      <c r="R1291" s="3"/>
      <c r="S1291" s="3"/>
      <c r="T1291" s="3" t="s">
        <v>49</v>
      </c>
      <c r="U1291" s="3" t="s">
        <v>2870</v>
      </c>
      <c r="V1291" s="3" t="s">
        <v>52</v>
      </c>
      <c r="W1291" s="3" t="s">
        <v>2167</v>
      </c>
      <c r="X1291" s="3" t="s">
        <v>53</v>
      </c>
      <c r="Y1291" s="3"/>
      <c r="Z1291" s="280"/>
    </row>
    <row r="1292" spans="3:26" x14ac:dyDescent="0.15">
      <c r="C1292" s="286"/>
      <c r="D1292" s="283">
        <v>1289</v>
      </c>
      <c r="E1292" s="3">
        <v>1278</v>
      </c>
      <c r="F1292" s="3">
        <v>10</v>
      </c>
      <c r="G1292" s="3">
        <v>13</v>
      </c>
      <c r="H1292" s="3" t="s">
        <v>1633</v>
      </c>
      <c r="I1292" s="3" t="s">
        <v>137</v>
      </c>
      <c r="J1292" s="3" t="s">
        <v>463</v>
      </c>
      <c r="K1292" s="15"/>
      <c r="L1292" s="3" t="s">
        <v>2856</v>
      </c>
      <c r="M1292" s="3"/>
      <c r="N1292" s="3" t="s">
        <v>31</v>
      </c>
      <c r="O1292" s="3"/>
      <c r="P1292" s="3" t="s">
        <v>13</v>
      </c>
      <c r="Q1292" s="3"/>
      <c r="R1292" s="3"/>
      <c r="S1292" s="3" t="s">
        <v>43</v>
      </c>
      <c r="T1292" s="3"/>
      <c r="U1292" s="3" t="s">
        <v>514</v>
      </c>
      <c r="V1292" s="3" t="s">
        <v>310</v>
      </c>
      <c r="W1292" s="3"/>
      <c r="X1292" s="3" t="s">
        <v>53</v>
      </c>
      <c r="Y1292" s="3"/>
      <c r="Z1292" s="280"/>
    </row>
    <row r="1293" spans="3:26" x14ac:dyDescent="0.15">
      <c r="C1293" s="286"/>
      <c r="D1293" s="283">
        <v>1290</v>
      </c>
      <c r="E1293" s="3">
        <v>1353</v>
      </c>
      <c r="F1293" s="3">
        <v>10</v>
      </c>
      <c r="G1293" s="3">
        <v>13</v>
      </c>
      <c r="H1293" s="3" t="s">
        <v>1738</v>
      </c>
      <c r="I1293" s="3" t="s">
        <v>137</v>
      </c>
      <c r="J1293" s="3" t="s">
        <v>655</v>
      </c>
      <c r="K1293" s="15"/>
      <c r="L1293" s="3" t="s">
        <v>2986</v>
      </c>
      <c r="M1293" s="3"/>
      <c r="N1293" s="3" t="s">
        <v>31</v>
      </c>
      <c r="O1293" s="3" t="s">
        <v>2987</v>
      </c>
      <c r="P1293" s="3" t="s">
        <v>13</v>
      </c>
      <c r="Q1293" s="3"/>
      <c r="R1293" s="3"/>
      <c r="S1293" s="3" t="s">
        <v>43</v>
      </c>
      <c r="T1293" s="3"/>
      <c r="U1293" s="3" t="s">
        <v>514</v>
      </c>
      <c r="V1293" s="3" t="s">
        <v>456</v>
      </c>
      <c r="W1293" s="3"/>
      <c r="X1293" s="3" t="s">
        <v>53</v>
      </c>
      <c r="Y1293" s="3"/>
      <c r="Z1293" s="280"/>
    </row>
    <row r="1294" spans="3:26" x14ac:dyDescent="0.15">
      <c r="C1294" s="286"/>
      <c r="D1294" s="283">
        <v>1291</v>
      </c>
      <c r="E1294" s="3">
        <v>1277</v>
      </c>
      <c r="F1294" s="3">
        <v>10</v>
      </c>
      <c r="G1294" s="3">
        <v>13</v>
      </c>
      <c r="H1294" s="3" t="s">
        <v>1651</v>
      </c>
      <c r="I1294" s="3" t="s">
        <v>137</v>
      </c>
      <c r="J1294" s="3" t="s">
        <v>152</v>
      </c>
      <c r="K1294" s="15"/>
      <c r="L1294" s="3" t="s">
        <v>2855</v>
      </c>
      <c r="M1294" s="3"/>
      <c r="N1294" s="3" t="s">
        <v>31</v>
      </c>
      <c r="O1294" s="3" t="s">
        <v>318</v>
      </c>
      <c r="P1294" s="3" t="s">
        <v>143</v>
      </c>
      <c r="Q1294" s="3"/>
      <c r="R1294" s="3" t="s">
        <v>596</v>
      </c>
      <c r="S1294" s="3" t="s">
        <v>43</v>
      </c>
      <c r="T1294" s="3"/>
      <c r="U1294" s="3"/>
      <c r="V1294" s="3" t="s">
        <v>16</v>
      </c>
      <c r="W1294" s="3" t="s">
        <v>841</v>
      </c>
      <c r="X1294" s="3" t="s">
        <v>53</v>
      </c>
      <c r="Y1294" s="3"/>
      <c r="Z1294" s="280"/>
    </row>
    <row r="1295" spans="3:26" x14ac:dyDescent="0.15">
      <c r="C1295" s="286"/>
      <c r="D1295" s="283">
        <v>1292</v>
      </c>
      <c r="E1295" s="3">
        <v>1289</v>
      </c>
      <c r="F1295" s="3">
        <v>10</v>
      </c>
      <c r="G1295" s="3">
        <v>13</v>
      </c>
      <c r="H1295" s="3" t="s">
        <v>1651</v>
      </c>
      <c r="I1295" s="3" t="s">
        <v>140</v>
      </c>
      <c r="J1295" s="3" t="s">
        <v>260</v>
      </c>
      <c r="K1295" s="15" t="s">
        <v>1293</v>
      </c>
      <c r="L1295" s="3" t="s">
        <v>2873</v>
      </c>
      <c r="M1295" s="3"/>
      <c r="N1295" s="3" t="s">
        <v>31</v>
      </c>
      <c r="O1295" s="3"/>
      <c r="P1295" s="3" t="s">
        <v>13</v>
      </c>
      <c r="Q1295" s="3"/>
      <c r="R1295" s="3"/>
      <c r="S1295" s="3" t="s">
        <v>43</v>
      </c>
      <c r="T1295" s="3"/>
      <c r="U1295" s="3" t="s">
        <v>514</v>
      </c>
      <c r="V1295" s="3" t="s">
        <v>50</v>
      </c>
      <c r="W1295" s="3"/>
      <c r="X1295" s="3" t="s">
        <v>53</v>
      </c>
      <c r="Y1295" s="3"/>
      <c r="Z1295" s="280"/>
    </row>
    <row r="1296" spans="3:26" x14ac:dyDescent="0.15">
      <c r="C1296" s="286"/>
      <c r="D1296" s="283">
        <v>1293</v>
      </c>
      <c r="E1296" s="3">
        <v>1309</v>
      </c>
      <c r="F1296" s="3">
        <v>10</v>
      </c>
      <c r="G1296" s="3">
        <v>14</v>
      </c>
      <c r="H1296" s="3" t="s">
        <v>2699</v>
      </c>
      <c r="I1296" s="3" t="s">
        <v>137</v>
      </c>
      <c r="J1296" s="3" t="s">
        <v>655</v>
      </c>
      <c r="K1296" s="15"/>
      <c r="L1296" s="3" t="s">
        <v>2906</v>
      </c>
      <c r="M1296" s="3"/>
      <c r="N1296" s="3" t="s">
        <v>30</v>
      </c>
      <c r="O1296" s="3" t="s">
        <v>2907</v>
      </c>
      <c r="P1296" s="3" t="s">
        <v>12</v>
      </c>
      <c r="Q1296" s="3"/>
      <c r="R1296" s="3"/>
      <c r="S1296" s="3" t="s">
        <v>16</v>
      </c>
      <c r="T1296" s="3"/>
      <c r="U1296" s="3" t="s">
        <v>2908</v>
      </c>
      <c r="V1296" s="3" t="s">
        <v>16</v>
      </c>
      <c r="W1296" s="3" t="s">
        <v>625</v>
      </c>
      <c r="X1296" s="3" t="s">
        <v>2909</v>
      </c>
      <c r="Y1296" s="3" t="s">
        <v>2910</v>
      </c>
      <c r="Z1296" s="280"/>
    </row>
    <row r="1297" spans="3:26" x14ac:dyDescent="0.15">
      <c r="C1297" s="286"/>
      <c r="D1297" s="283">
        <v>1294</v>
      </c>
      <c r="E1297" s="3">
        <v>1293</v>
      </c>
      <c r="F1297" s="3">
        <v>10</v>
      </c>
      <c r="G1297" s="3">
        <v>14</v>
      </c>
      <c r="H1297" s="3" t="s">
        <v>1640</v>
      </c>
      <c r="I1297" s="3" t="s">
        <v>140</v>
      </c>
      <c r="J1297" s="3" t="s">
        <v>260</v>
      </c>
      <c r="K1297" s="15" t="s">
        <v>378</v>
      </c>
      <c r="L1297" s="3" t="s">
        <v>2878</v>
      </c>
      <c r="M1297" s="3"/>
      <c r="N1297" s="3" t="s">
        <v>144</v>
      </c>
      <c r="O1297" s="3" t="s">
        <v>2387</v>
      </c>
      <c r="P1297" s="3" t="s">
        <v>143</v>
      </c>
      <c r="Q1297" s="3"/>
      <c r="R1297" s="3"/>
      <c r="S1297" s="3"/>
      <c r="T1297" s="3" t="s">
        <v>49</v>
      </c>
      <c r="U1297" s="3" t="s">
        <v>2879</v>
      </c>
      <c r="V1297" s="3" t="s">
        <v>310</v>
      </c>
      <c r="W1297" s="3"/>
      <c r="X1297" s="3" t="s">
        <v>53</v>
      </c>
      <c r="Y1297" s="3"/>
      <c r="Z1297" s="280"/>
    </row>
    <row r="1298" spans="3:26" x14ac:dyDescent="0.15">
      <c r="C1298" s="286"/>
      <c r="D1298" s="283">
        <v>1295</v>
      </c>
      <c r="E1298" s="3">
        <v>1290</v>
      </c>
      <c r="F1298" s="3">
        <v>10</v>
      </c>
      <c r="G1298" s="3">
        <v>14</v>
      </c>
      <c r="H1298" s="3" t="s">
        <v>1760</v>
      </c>
      <c r="I1298" s="3" t="s">
        <v>140</v>
      </c>
      <c r="J1298" s="3" t="s">
        <v>260</v>
      </c>
      <c r="K1298" s="15" t="s">
        <v>1293</v>
      </c>
      <c r="L1298" s="3" t="s">
        <v>2874</v>
      </c>
      <c r="M1298" s="3"/>
      <c r="N1298" s="3" t="s">
        <v>28</v>
      </c>
      <c r="O1298" s="3"/>
      <c r="P1298" s="3" t="s">
        <v>13</v>
      </c>
      <c r="Q1298" s="3"/>
      <c r="R1298" s="3"/>
      <c r="S1298" s="3" t="s">
        <v>43</v>
      </c>
      <c r="T1298" s="3"/>
      <c r="U1298" s="3"/>
      <c r="V1298" s="3" t="s">
        <v>50</v>
      </c>
      <c r="W1298" s="3"/>
      <c r="X1298" s="3" t="s">
        <v>53</v>
      </c>
      <c r="Y1298" s="3"/>
      <c r="Z1298" s="280"/>
    </row>
    <row r="1299" spans="3:26" x14ac:dyDescent="0.15">
      <c r="C1299" s="286"/>
      <c r="D1299" s="283">
        <v>1296</v>
      </c>
      <c r="E1299" s="3">
        <v>1292</v>
      </c>
      <c r="F1299" s="3">
        <v>10</v>
      </c>
      <c r="G1299" s="3">
        <v>14</v>
      </c>
      <c r="H1299" s="3" t="s">
        <v>1802</v>
      </c>
      <c r="I1299" s="3" t="s">
        <v>140</v>
      </c>
      <c r="J1299" s="3" t="s">
        <v>260</v>
      </c>
      <c r="K1299" s="15" t="s">
        <v>1293</v>
      </c>
      <c r="L1299" s="3" t="s">
        <v>2876</v>
      </c>
      <c r="M1299" s="3"/>
      <c r="N1299" s="3" t="s">
        <v>31</v>
      </c>
      <c r="O1299" s="3" t="s">
        <v>2877</v>
      </c>
      <c r="P1299" s="3" t="s">
        <v>13</v>
      </c>
      <c r="Q1299" s="3"/>
      <c r="R1299" s="3"/>
      <c r="S1299" s="3" t="s">
        <v>43</v>
      </c>
      <c r="T1299" s="3"/>
      <c r="U1299" s="3" t="s">
        <v>514</v>
      </c>
      <c r="V1299" s="3" t="s">
        <v>50</v>
      </c>
      <c r="W1299" s="3"/>
      <c r="X1299" s="3" t="s">
        <v>53</v>
      </c>
      <c r="Y1299" s="3"/>
      <c r="Z1299" s="280"/>
    </row>
    <row r="1300" spans="3:26" x14ac:dyDescent="0.15">
      <c r="C1300" s="286"/>
      <c r="D1300" s="283">
        <v>1297</v>
      </c>
      <c r="E1300" s="3">
        <v>1294</v>
      </c>
      <c r="F1300" s="3">
        <v>10</v>
      </c>
      <c r="G1300" s="3">
        <v>14</v>
      </c>
      <c r="H1300" s="3" t="s">
        <v>1729</v>
      </c>
      <c r="I1300" s="3" t="s">
        <v>137</v>
      </c>
      <c r="J1300" s="3" t="s">
        <v>152</v>
      </c>
      <c r="K1300" s="15"/>
      <c r="L1300" s="3" t="s">
        <v>2880</v>
      </c>
      <c r="M1300" s="3"/>
      <c r="N1300" s="3" t="s">
        <v>144</v>
      </c>
      <c r="O1300" s="3" t="s">
        <v>2881</v>
      </c>
      <c r="P1300" s="3" t="s">
        <v>143</v>
      </c>
      <c r="Q1300" s="3"/>
      <c r="R1300" s="3" t="s">
        <v>596</v>
      </c>
      <c r="S1300" s="3" t="s">
        <v>43</v>
      </c>
      <c r="T1300" s="3"/>
      <c r="U1300" s="3"/>
      <c r="V1300" s="3" t="s">
        <v>16</v>
      </c>
      <c r="W1300" s="3" t="s">
        <v>1312</v>
      </c>
      <c r="X1300" s="3" t="s">
        <v>53</v>
      </c>
      <c r="Y1300" s="3"/>
      <c r="Z1300" s="280"/>
    </row>
    <row r="1301" spans="3:26" x14ac:dyDescent="0.15">
      <c r="C1301" s="286"/>
      <c r="D1301" s="283">
        <v>1298</v>
      </c>
      <c r="E1301" s="3">
        <v>1310</v>
      </c>
      <c r="F1301" s="3">
        <v>10</v>
      </c>
      <c r="G1301" s="3">
        <v>14</v>
      </c>
      <c r="H1301" s="3" t="s">
        <v>2830</v>
      </c>
      <c r="I1301" s="3" t="s">
        <v>137</v>
      </c>
      <c r="J1301" s="3" t="s">
        <v>655</v>
      </c>
      <c r="K1301" s="15"/>
      <c r="L1301" s="3" t="s">
        <v>2911</v>
      </c>
      <c r="M1301" s="3"/>
      <c r="N1301" s="3" t="s">
        <v>16</v>
      </c>
      <c r="O1301" s="3" t="s">
        <v>2912</v>
      </c>
      <c r="P1301" s="3" t="s">
        <v>13</v>
      </c>
      <c r="Q1301" s="3"/>
      <c r="R1301" s="3"/>
      <c r="S1301" s="3" t="s">
        <v>16</v>
      </c>
      <c r="T1301" s="3"/>
      <c r="U1301" s="3" t="s">
        <v>2913</v>
      </c>
      <c r="V1301" s="3" t="s">
        <v>16</v>
      </c>
      <c r="W1301" s="3" t="s">
        <v>1592</v>
      </c>
      <c r="X1301" s="3" t="s">
        <v>53</v>
      </c>
      <c r="Y1301" s="3" t="s">
        <v>2914</v>
      </c>
      <c r="Z1301" s="280"/>
    </row>
    <row r="1302" spans="3:26" x14ac:dyDescent="0.15">
      <c r="C1302" s="286"/>
      <c r="D1302" s="283">
        <v>1299</v>
      </c>
      <c r="E1302" s="3">
        <v>1359</v>
      </c>
      <c r="F1302" s="3">
        <v>10</v>
      </c>
      <c r="G1302" s="3">
        <v>14</v>
      </c>
      <c r="H1302" s="3" t="s">
        <v>255</v>
      </c>
      <c r="I1302" s="3" t="s">
        <v>137</v>
      </c>
      <c r="J1302" s="3" t="s">
        <v>368</v>
      </c>
      <c r="K1302" s="15"/>
      <c r="L1302" s="3" t="s">
        <v>2997</v>
      </c>
      <c r="M1302" s="3"/>
      <c r="N1302" s="3" t="s">
        <v>28</v>
      </c>
      <c r="O1302" s="3"/>
      <c r="P1302" s="3" t="s">
        <v>143</v>
      </c>
      <c r="Q1302" s="3"/>
      <c r="R1302" s="3"/>
      <c r="S1302" s="3"/>
      <c r="T1302" s="3" t="s">
        <v>47</v>
      </c>
      <c r="U1302" s="3" t="s">
        <v>2998</v>
      </c>
      <c r="V1302" s="3" t="s">
        <v>310</v>
      </c>
      <c r="W1302" s="3" t="s">
        <v>1312</v>
      </c>
      <c r="X1302" s="3" t="s">
        <v>53</v>
      </c>
      <c r="Y1302" s="3"/>
      <c r="Z1302" s="280"/>
    </row>
    <row r="1303" spans="3:26" x14ac:dyDescent="0.15">
      <c r="C1303" s="286"/>
      <c r="D1303" s="283">
        <v>1300</v>
      </c>
      <c r="E1303" s="3">
        <v>1291</v>
      </c>
      <c r="F1303" s="3">
        <v>10</v>
      </c>
      <c r="G1303" s="3">
        <v>14</v>
      </c>
      <c r="H1303" s="3" t="s">
        <v>257</v>
      </c>
      <c r="I1303" s="3" t="s">
        <v>140</v>
      </c>
      <c r="J1303" s="3" t="s">
        <v>260</v>
      </c>
      <c r="K1303" s="15" t="s">
        <v>356</v>
      </c>
      <c r="L1303" s="3" t="s">
        <v>2875</v>
      </c>
      <c r="M1303" s="3"/>
      <c r="N1303" s="3" t="s">
        <v>29</v>
      </c>
      <c r="O1303" s="3"/>
      <c r="P1303" s="3" t="s">
        <v>143</v>
      </c>
      <c r="Q1303" s="3"/>
      <c r="R1303" s="3"/>
      <c r="S1303" s="3"/>
      <c r="T1303" s="3" t="s">
        <v>251</v>
      </c>
      <c r="U1303" s="3" t="s">
        <v>2051</v>
      </c>
      <c r="V1303" s="3" t="s">
        <v>310</v>
      </c>
      <c r="W1303" s="3"/>
      <c r="X1303" s="3" t="s">
        <v>158</v>
      </c>
      <c r="Y1303" s="3"/>
      <c r="Z1303" s="280"/>
    </row>
    <row r="1304" spans="3:26" x14ac:dyDescent="0.15">
      <c r="C1304" s="286"/>
      <c r="D1304" s="283">
        <v>1301</v>
      </c>
      <c r="E1304" s="3">
        <v>1296</v>
      </c>
      <c r="F1304" s="3">
        <v>10</v>
      </c>
      <c r="G1304" s="3">
        <v>15</v>
      </c>
      <c r="H1304" s="3" t="s">
        <v>1652</v>
      </c>
      <c r="I1304" s="3" t="s">
        <v>137</v>
      </c>
      <c r="J1304" s="3" t="s">
        <v>368</v>
      </c>
      <c r="K1304" s="15"/>
      <c r="L1304" s="3" t="s">
        <v>2884</v>
      </c>
      <c r="M1304" s="3"/>
      <c r="N1304" s="3" t="s">
        <v>31</v>
      </c>
      <c r="O1304" s="3" t="s">
        <v>649</v>
      </c>
      <c r="P1304" s="3" t="s">
        <v>13</v>
      </c>
      <c r="Q1304" s="3"/>
      <c r="R1304" s="3"/>
      <c r="S1304" s="3" t="s">
        <v>43</v>
      </c>
      <c r="T1304" s="3"/>
      <c r="U1304" s="3"/>
      <c r="V1304" s="3" t="s">
        <v>310</v>
      </c>
      <c r="W1304" s="3" t="s">
        <v>2885</v>
      </c>
      <c r="X1304" s="3" t="s">
        <v>53</v>
      </c>
      <c r="Y1304" s="3"/>
      <c r="Z1304" s="280"/>
    </row>
    <row r="1305" spans="3:26" x14ac:dyDescent="0.15">
      <c r="C1305" s="286"/>
      <c r="D1305" s="283">
        <v>1302</v>
      </c>
      <c r="E1305" s="3">
        <v>1305</v>
      </c>
      <c r="F1305" s="3">
        <v>10</v>
      </c>
      <c r="G1305" s="3">
        <v>15</v>
      </c>
      <c r="H1305" s="3" t="s">
        <v>1738</v>
      </c>
      <c r="I1305" s="3" t="s">
        <v>140</v>
      </c>
      <c r="J1305" s="3" t="s">
        <v>260</v>
      </c>
      <c r="K1305" s="15" t="s">
        <v>356</v>
      </c>
      <c r="L1305" s="3" t="s">
        <v>2897</v>
      </c>
      <c r="M1305" s="3"/>
      <c r="N1305" s="3" t="s">
        <v>144</v>
      </c>
      <c r="O1305" s="3"/>
      <c r="P1305" s="3" t="s">
        <v>13</v>
      </c>
      <c r="Q1305" s="3"/>
      <c r="R1305" s="3"/>
      <c r="S1305" s="3" t="s">
        <v>44</v>
      </c>
      <c r="T1305" s="3"/>
      <c r="U1305" s="3" t="s">
        <v>2898</v>
      </c>
      <c r="V1305" s="3" t="s">
        <v>456</v>
      </c>
      <c r="W1305" s="3"/>
      <c r="X1305" s="3" t="s">
        <v>53</v>
      </c>
      <c r="Y1305" s="3"/>
      <c r="Z1305" s="280"/>
    </row>
    <row r="1306" spans="3:26" x14ac:dyDescent="0.15">
      <c r="C1306" s="286"/>
      <c r="D1306" s="283">
        <v>1303</v>
      </c>
      <c r="E1306" s="3">
        <v>1311</v>
      </c>
      <c r="F1306" s="3">
        <v>10</v>
      </c>
      <c r="G1306" s="3">
        <v>15</v>
      </c>
      <c r="H1306" s="3" t="s">
        <v>1677</v>
      </c>
      <c r="I1306" s="3" t="s">
        <v>137</v>
      </c>
      <c r="J1306" s="3" t="s">
        <v>463</v>
      </c>
      <c r="K1306" s="15"/>
      <c r="L1306" s="3" t="s">
        <v>2064</v>
      </c>
      <c r="M1306" s="3"/>
      <c r="N1306" s="3" t="s">
        <v>144</v>
      </c>
      <c r="O1306" s="3"/>
      <c r="P1306" s="3" t="s">
        <v>143</v>
      </c>
      <c r="Q1306" s="3"/>
      <c r="R1306" s="3"/>
      <c r="S1306" s="3"/>
      <c r="T1306" s="3" t="s">
        <v>251</v>
      </c>
      <c r="U1306" s="3"/>
      <c r="V1306" s="3" t="s">
        <v>310</v>
      </c>
      <c r="W1306" s="3"/>
      <c r="X1306" s="3" t="s">
        <v>53</v>
      </c>
      <c r="Y1306" s="3"/>
      <c r="Z1306" s="280"/>
    </row>
    <row r="1307" spans="3:26" x14ac:dyDescent="0.15">
      <c r="C1307" s="286"/>
      <c r="D1307" s="283">
        <v>1304</v>
      </c>
      <c r="E1307" s="3">
        <v>1298</v>
      </c>
      <c r="F1307" s="3">
        <v>10</v>
      </c>
      <c r="G1307" s="3">
        <v>15</v>
      </c>
      <c r="H1307" s="3" t="s">
        <v>255</v>
      </c>
      <c r="I1307" s="3" t="s">
        <v>138</v>
      </c>
      <c r="J1307" s="3" t="s">
        <v>274</v>
      </c>
      <c r="K1307" s="15" t="s">
        <v>376</v>
      </c>
      <c r="L1307" s="3" t="s">
        <v>1860</v>
      </c>
      <c r="M1307" s="3"/>
      <c r="N1307" s="3" t="s">
        <v>16</v>
      </c>
      <c r="O1307" s="3" t="s">
        <v>287</v>
      </c>
      <c r="P1307" s="3" t="s">
        <v>143</v>
      </c>
      <c r="Q1307" s="3"/>
      <c r="R1307" s="3"/>
      <c r="S1307" s="3"/>
      <c r="T1307" s="3" t="s">
        <v>16</v>
      </c>
      <c r="U1307" s="3" t="s">
        <v>2887</v>
      </c>
      <c r="V1307" s="3" t="s">
        <v>52</v>
      </c>
      <c r="W1307" s="3"/>
      <c r="X1307" s="3" t="s">
        <v>53</v>
      </c>
      <c r="Y1307" s="3"/>
      <c r="Z1307" s="280"/>
    </row>
    <row r="1308" spans="3:26" x14ac:dyDescent="0.15">
      <c r="C1308" s="286"/>
      <c r="D1308" s="283">
        <v>1305</v>
      </c>
      <c r="E1308" s="3">
        <v>1324</v>
      </c>
      <c r="F1308" s="3">
        <v>10</v>
      </c>
      <c r="G1308" s="3">
        <v>15</v>
      </c>
      <c r="H1308" s="3" t="s">
        <v>255</v>
      </c>
      <c r="I1308" s="3" t="s">
        <v>137</v>
      </c>
      <c r="J1308" s="3" t="s">
        <v>368</v>
      </c>
      <c r="K1308" s="15"/>
      <c r="L1308" s="3" t="s">
        <v>1884</v>
      </c>
      <c r="M1308" s="3"/>
      <c r="N1308" s="3" t="s">
        <v>16</v>
      </c>
      <c r="O1308" s="3" t="s">
        <v>2933</v>
      </c>
      <c r="P1308" s="3" t="s">
        <v>143</v>
      </c>
      <c r="Q1308" s="3"/>
      <c r="R1308" s="3"/>
      <c r="S1308" s="3"/>
      <c r="T1308" s="3" t="s">
        <v>49</v>
      </c>
      <c r="U1308" s="3" t="s">
        <v>2934</v>
      </c>
      <c r="V1308" s="3" t="s">
        <v>310</v>
      </c>
      <c r="W1308" s="3" t="s">
        <v>1312</v>
      </c>
      <c r="X1308" s="3" t="s">
        <v>53</v>
      </c>
      <c r="Y1308" s="3" t="s">
        <v>2932</v>
      </c>
      <c r="Z1308" s="280"/>
    </row>
    <row r="1309" spans="3:26" x14ac:dyDescent="0.15">
      <c r="C1309" s="286"/>
      <c r="D1309" s="283">
        <v>1306</v>
      </c>
      <c r="E1309" s="3">
        <v>1301</v>
      </c>
      <c r="F1309" s="3">
        <v>10</v>
      </c>
      <c r="G1309" s="3">
        <v>16</v>
      </c>
      <c r="H1309" s="3" t="s">
        <v>2890</v>
      </c>
      <c r="I1309" s="3" t="s">
        <v>140</v>
      </c>
      <c r="J1309" s="3" t="s">
        <v>260</v>
      </c>
      <c r="K1309" s="15" t="s">
        <v>612</v>
      </c>
      <c r="L1309" s="3" t="s">
        <v>1245</v>
      </c>
      <c r="M1309" s="3"/>
      <c r="N1309" s="3" t="s">
        <v>28</v>
      </c>
      <c r="O1309" s="3"/>
      <c r="P1309" s="3" t="s">
        <v>13</v>
      </c>
      <c r="Q1309" s="3"/>
      <c r="R1309" s="3"/>
      <c r="S1309" s="3" t="s">
        <v>45</v>
      </c>
      <c r="T1309" s="3"/>
      <c r="U1309" s="3" t="s">
        <v>2891</v>
      </c>
      <c r="V1309" s="3" t="s">
        <v>50</v>
      </c>
      <c r="W1309" s="3"/>
      <c r="X1309" s="3" t="s">
        <v>53</v>
      </c>
      <c r="Y1309" s="3"/>
      <c r="Z1309" s="280"/>
    </row>
    <row r="1310" spans="3:26" x14ac:dyDescent="0.15">
      <c r="C1310" s="286"/>
      <c r="D1310" s="283">
        <v>1307</v>
      </c>
      <c r="E1310" s="3">
        <v>1339</v>
      </c>
      <c r="F1310" s="3">
        <v>10</v>
      </c>
      <c r="G1310" s="3">
        <v>16</v>
      </c>
      <c r="H1310" s="3" t="s">
        <v>1686</v>
      </c>
      <c r="I1310" s="3" t="s">
        <v>137</v>
      </c>
      <c r="J1310" s="3" t="s">
        <v>655</v>
      </c>
      <c r="K1310" s="15"/>
      <c r="L1310" s="3" t="s">
        <v>2965</v>
      </c>
      <c r="M1310" s="3"/>
      <c r="N1310" s="3" t="s">
        <v>31</v>
      </c>
      <c r="O1310" s="3" t="s">
        <v>312</v>
      </c>
      <c r="P1310" s="3" t="s">
        <v>143</v>
      </c>
      <c r="Q1310" s="3"/>
      <c r="R1310" s="3"/>
      <c r="S1310" s="3" t="s">
        <v>43</v>
      </c>
      <c r="T1310" s="3"/>
      <c r="U1310" s="3" t="s">
        <v>514</v>
      </c>
      <c r="V1310" s="3" t="s">
        <v>456</v>
      </c>
      <c r="W1310" s="3" t="s">
        <v>1699</v>
      </c>
      <c r="X1310" s="3" t="s">
        <v>53</v>
      </c>
      <c r="Y1310" s="3"/>
      <c r="Z1310" s="280"/>
    </row>
    <row r="1311" spans="3:26" x14ac:dyDescent="0.15">
      <c r="C1311" s="286"/>
      <c r="D1311" s="283">
        <v>1308</v>
      </c>
      <c r="E1311" s="3">
        <v>1304</v>
      </c>
      <c r="F1311" s="3">
        <v>10</v>
      </c>
      <c r="G1311" s="3">
        <v>16</v>
      </c>
      <c r="H1311" s="3" t="s">
        <v>1742</v>
      </c>
      <c r="I1311" s="3" t="s">
        <v>140</v>
      </c>
      <c r="J1311" s="3" t="s">
        <v>260</v>
      </c>
      <c r="K1311" s="15" t="s">
        <v>837</v>
      </c>
      <c r="L1311" s="3" t="s">
        <v>2895</v>
      </c>
      <c r="M1311" s="3"/>
      <c r="N1311" s="3" t="s">
        <v>144</v>
      </c>
      <c r="O1311" s="3"/>
      <c r="P1311" s="3" t="s">
        <v>13</v>
      </c>
      <c r="Q1311" s="3"/>
      <c r="R1311" s="3"/>
      <c r="S1311" s="3" t="s">
        <v>43</v>
      </c>
      <c r="T1311" s="3"/>
      <c r="U1311" s="3" t="s">
        <v>2896</v>
      </c>
      <c r="V1311" s="3" t="s">
        <v>50</v>
      </c>
      <c r="W1311" s="3" t="s">
        <v>1699</v>
      </c>
      <c r="X1311" s="3" t="s">
        <v>53</v>
      </c>
      <c r="Y1311" s="3"/>
      <c r="Z1311" s="280"/>
    </row>
    <row r="1312" spans="3:26" x14ac:dyDescent="0.15">
      <c r="C1312" s="286"/>
      <c r="D1312" s="283">
        <v>1309</v>
      </c>
      <c r="E1312" s="3">
        <v>1303</v>
      </c>
      <c r="F1312" s="3">
        <v>10</v>
      </c>
      <c r="G1312" s="3">
        <v>16</v>
      </c>
      <c r="H1312" s="3" t="s">
        <v>2199</v>
      </c>
      <c r="I1312" s="3" t="s">
        <v>140</v>
      </c>
      <c r="J1312" s="3" t="s">
        <v>260</v>
      </c>
      <c r="K1312" s="15" t="s">
        <v>1293</v>
      </c>
      <c r="L1312" s="3" t="s">
        <v>2894</v>
      </c>
      <c r="M1312" s="3"/>
      <c r="N1312" s="3" t="s">
        <v>31</v>
      </c>
      <c r="O1312" s="3"/>
      <c r="P1312" s="3" t="s">
        <v>143</v>
      </c>
      <c r="Q1312" s="3"/>
      <c r="R1312" s="3" t="s">
        <v>596</v>
      </c>
      <c r="S1312" s="3" t="s">
        <v>43</v>
      </c>
      <c r="T1312" s="3"/>
      <c r="U1312" s="3"/>
      <c r="V1312" s="3" t="s">
        <v>50</v>
      </c>
      <c r="W1312" s="3"/>
      <c r="X1312" s="3" t="s">
        <v>53</v>
      </c>
      <c r="Y1312" s="3"/>
      <c r="Z1312" s="280"/>
    </row>
    <row r="1313" spans="3:26" x14ac:dyDescent="0.15">
      <c r="C1313" s="286"/>
      <c r="D1313" s="283">
        <v>1310</v>
      </c>
      <c r="E1313" s="3">
        <v>1295</v>
      </c>
      <c r="F1313" s="3">
        <v>10</v>
      </c>
      <c r="G1313" s="3">
        <v>16</v>
      </c>
      <c r="H1313" s="3" t="s">
        <v>1695</v>
      </c>
      <c r="I1313" s="3" t="s">
        <v>137</v>
      </c>
      <c r="J1313" s="3" t="s">
        <v>463</v>
      </c>
      <c r="K1313" s="15"/>
      <c r="L1313" s="3" t="s">
        <v>2882</v>
      </c>
      <c r="M1313" s="3"/>
      <c r="N1313" s="3" t="s">
        <v>16</v>
      </c>
      <c r="O1313" s="3" t="s">
        <v>261</v>
      </c>
      <c r="P1313" s="3" t="s">
        <v>143</v>
      </c>
      <c r="Q1313" s="3"/>
      <c r="R1313" s="3"/>
      <c r="S1313" s="3" t="s">
        <v>43</v>
      </c>
      <c r="T1313" s="3"/>
      <c r="U1313" s="3" t="s">
        <v>2883</v>
      </c>
      <c r="V1313" s="3" t="s">
        <v>310</v>
      </c>
      <c r="W1313" s="3"/>
      <c r="X1313" s="3" t="s">
        <v>53</v>
      </c>
      <c r="Y1313" s="3"/>
      <c r="Z1313" s="280"/>
    </row>
    <row r="1314" spans="3:26" x14ac:dyDescent="0.15">
      <c r="C1314" s="286"/>
      <c r="D1314" s="283">
        <v>1311</v>
      </c>
      <c r="E1314" s="3">
        <v>1312</v>
      </c>
      <c r="F1314" s="3">
        <v>10</v>
      </c>
      <c r="G1314" s="3">
        <v>16</v>
      </c>
      <c r="H1314" s="3" t="s">
        <v>1647</v>
      </c>
      <c r="I1314" s="3" t="s">
        <v>137</v>
      </c>
      <c r="J1314" s="3" t="s">
        <v>463</v>
      </c>
      <c r="K1314" s="15"/>
      <c r="L1314" s="3" t="s">
        <v>2915</v>
      </c>
      <c r="M1314" s="3"/>
      <c r="N1314" s="3" t="s">
        <v>31</v>
      </c>
      <c r="O1314" s="3" t="s">
        <v>392</v>
      </c>
      <c r="P1314" s="3" t="s">
        <v>143</v>
      </c>
      <c r="Q1314" s="3"/>
      <c r="R1314" s="3"/>
      <c r="S1314" s="3" t="s">
        <v>43</v>
      </c>
      <c r="T1314" s="3"/>
      <c r="U1314" s="3" t="s">
        <v>514</v>
      </c>
      <c r="V1314" s="3" t="s">
        <v>310</v>
      </c>
      <c r="W1314" s="3"/>
      <c r="X1314" s="3" t="s">
        <v>53</v>
      </c>
      <c r="Y1314" s="3"/>
      <c r="Z1314" s="280"/>
    </row>
    <row r="1315" spans="3:26" x14ac:dyDescent="0.15">
      <c r="C1315" s="286"/>
      <c r="D1315" s="283">
        <v>1312</v>
      </c>
      <c r="E1315" s="3">
        <v>1297</v>
      </c>
      <c r="F1315" s="3">
        <v>10</v>
      </c>
      <c r="G1315" s="3">
        <v>16</v>
      </c>
      <c r="H1315" s="3" t="s">
        <v>1642</v>
      </c>
      <c r="I1315" s="3" t="s">
        <v>138</v>
      </c>
      <c r="J1315" s="3" t="s">
        <v>274</v>
      </c>
      <c r="K1315" s="15" t="s">
        <v>376</v>
      </c>
      <c r="L1315" s="3" t="s">
        <v>2886</v>
      </c>
      <c r="M1315" s="3"/>
      <c r="N1315" s="3" t="s">
        <v>31</v>
      </c>
      <c r="O1315" s="3" t="s">
        <v>392</v>
      </c>
      <c r="P1315" s="3"/>
      <c r="Q1315" s="3" t="s">
        <v>300</v>
      </c>
      <c r="R1315" s="3" t="s">
        <v>301</v>
      </c>
      <c r="S1315" s="3" t="s">
        <v>43</v>
      </c>
      <c r="T1315" s="3"/>
      <c r="U1315" s="3" t="s">
        <v>514</v>
      </c>
      <c r="V1315" s="3" t="s">
        <v>50</v>
      </c>
      <c r="W1315" s="3" t="s">
        <v>513</v>
      </c>
      <c r="X1315" s="3" t="s">
        <v>53</v>
      </c>
      <c r="Y1315" s="3"/>
      <c r="Z1315" s="280"/>
    </row>
    <row r="1316" spans="3:26" x14ac:dyDescent="0.15">
      <c r="C1316" s="286"/>
      <c r="D1316" s="283">
        <v>1313</v>
      </c>
      <c r="E1316" s="3">
        <v>1302</v>
      </c>
      <c r="F1316" s="3">
        <v>10</v>
      </c>
      <c r="G1316" s="3">
        <v>16</v>
      </c>
      <c r="H1316" s="3" t="s">
        <v>143</v>
      </c>
      <c r="I1316" s="3" t="s">
        <v>140</v>
      </c>
      <c r="J1316" s="3" t="s">
        <v>260</v>
      </c>
      <c r="K1316" s="15" t="s">
        <v>356</v>
      </c>
      <c r="L1316" s="3" t="s">
        <v>2892</v>
      </c>
      <c r="M1316" s="3"/>
      <c r="N1316" s="3" t="s">
        <v>29</v>
      </c>
      <c r="O1316" s="3"/>
      <c r="P1316" s="3" t="s">
        <v>143</v>
      </c>
      <c r="Q1316" s="3"/>
      <c r="R1316" s="3"/>
      <c r="S1316" s="3"/>
      <c r="T1316" s="3" t="s">
        <v>49</v>
      </c>
      <c r="U1316" s="3" t="s">
        <v>2893</v>
      </c>
      <c r="V1316" s="3" t="s">
        <v>310</v>
      </c>
      <c r="W1316" s="3"/>
      <c r="X1316" s="3" t="s">
        <v>158</v>
      </c>
      <c r="Y1316" s="3"/>
      <c r="Z1316" s="280"/>
    </row>
    <row r="1317" spans="3:26" x14ac:dyDescent="0.15">
      <c r="C1317" s="286"/>
      <c r="D1317" s="283">
        <v>1314</v>
      </c>
      <c r="E1317" s="3">
        <v>1313</v>
      </c>
      <c r="F1317" s="3">
        <v>10</v>
      </c>
      <c r="G1317" s="3">
        <v>17</v>
      </c>
      <c r="H1317" s="3" t="s">
        <v>1773</v>
      </c>
      <c r="I1317" s="3" t="s">
        <v>137</v>
      </c>
      <c r="J1317" s="3" t="s">
        <v>368</v>
      </c>
      <c r="K1317" s="15"/>
      <c r="L1317" s="3" t="s">
        <v>2916</v>
      </c>
      <c r="M1317" s="3"/>
      <c r="N1317" s="3" t="s">
        <v>144</v>
      </c>
      <c r="O1317" s="3"/>
      <c r="P1317" s="3"/>
      <c r="Q1317" s="3" t="s">
        <v>34</v>
      </c>
      <c r="R1317" s="3" t="s">
        <v>301</v>
      </c>
      <c r="S1317" s="3" t="s">
        <v>44</v>
      </c>
      <c r="T1317" s="3"/>
      <c r="U1317" s="3" t="s">
        <v>2917</v>
      </c>
      <c r="V1317" s="3" t="s">
        <v>310</v>
      </c>
      <c r="W1317" s="3" t="s">
        <v>1312</v>
      </c>
      <c r="X1317" s="3" t="s">
        <v>53</v>
      </c>
      <c r="Y1317" s="3"/>
      <c r="Z1317" s="280"/>
    </row>
    <row r="1318" spans="3:26" x14ac:dyDescent="0.15">
      <c r="C1318" s="286"/>
      <c r="D1318" s="283">
        <v>1315</v>
      </c>
      <c r="E1318" s="3">
        <v>1323</v>
      </c>
      <c r="F1318" s="3">
        <v>10</v>
      </c>
      <c r="G1318" s="3">
        <v>17</v>
      </c>
      <c r="H1318" s="3" t="s">
        <v>255</v>
      </c>
      <c r="I1318" s="3" t="s">
        <v>137</v>
      </c>
      <c r="J1318" s="3" t="s">
        <v>368</v>
      </c>
      <c r="K1318" s="15"/>
      <c r="L1318" s="3" t="s">
        <v>2110</v>
      </c>
      <c r="M1318" s="3"/>
      <c r="N1318" s="3" t="s">
        <v>28</v>
      </c>
      <c r="O1318" s="3"/>
      <c r="P1318" s="3" t="s">
        <v>143</v>
      </c>
      <c r="Q1318" s="3"/>
      <c r="R1318" s="3"/>
      <c r="S1318" s="3"/>
      <c r="T1318" s="3" t="s">
        <v>49</v>
      </c>
      <c r="U1318" s="3" t="s">
        <v>2931</v>
      </c>
      <c r="V1318" s="3" t="s">
        <v>310</v>
      </c>
      <c r="W1318" s="3" t="s">
        <v>1312</v>
      </c>
      <c r="X1318" s="3" t="s">
        <v>53</v>
      </c>
      <c r="Y1318" s="3" t="s">
        <v>2932</v>
      </c>
      <c r="Z1318" s="280"/>
    </row>
    <row r="1319" spans="3:26" x14ac:dyDescent="0.15">
      <c r="C1319" s="286"/>
      <c r="D1319" s="283">
        <v>1316</v>
      </c>
      <c r="E1319" s="3">
        <v>1300</v>
      </c>
      <c r="F1319" s="3">
        <v>10</v>
      </c>
      <c r="G1319" s="3">
        <v>18</v>
      </c>
      <c r="H1319" s="3" t="s">
        <v>1753</v>
      </c>
      <c r="I1319" s="3" t="s">
        <v>140</v>
      </c>
      <c r="J1319" s="3" t="s">
        <v>260</v>
      </c>
      <c r="K1319" s="15" t="s">
        <v>378</v>
      </c>
      <c r="L1319" s="3" t="s">
        <v>2889</v>
      </c>
      <c r="M1319" s="3"/>
      <c r="N1319" s="3" t="s">
        <v>31</v>
      </c>
      <c r="O1319" s="3" t="s">
        <v>649</v>
      </c>
      <c r="P1319" s="3" t="s">
        <v>13</v>
      </c>
      <c r="Q1319" s="3"/>
      <c r="R1319" s="3"/>
      <c r="S1319" s="3" t="s">
        <v>43</v>
      </c>
      <c r="T1319" s="3"/>
      <c r="U1319" s="3" t="s">
        <v>308</v>
      </c>
      <c r="V1319" s="3" t="s">
        <v>50</v>
      </c>
      <c r="W1319" s="3" t="s">
        <v>310</v>
      </c>
      <c r="X1319" s="3" t="s">
        <v>53</v>
      </c>
      <c r="Y1319" s="3"/>
      <c r="Z1319" s="280"/>
    </row>
    <row r="1320" spans="3:26" x14ac:dyDescent="0.15">
      <c r="C1320" s="286"/>
      <c r="D1320" s="283">
        <v>1317</v>
      </c>
      <c r="E1320" s="3">
        <v>1314</v>
      </c>
      <c r="F1320" s="3">
        <v>10</v>
      </c>
      <c r="G1320" s="3">
        <v>18</v>
      </c>
      <c r="H1320" s="3" t="s">
        <v>2918</v>
      </c>
      <c r="I1320" s="3" t="s">
        <v>137</v>
      </c>
      <c r="J1320" s="3" t="s">
        <v>463</v>
      </c>
      <c r="K1320" s="15"/>
      <c r="L1320" s="3" t="s">
        <v>2919</v>
      </c>
      <c r="M1320" s="3"/>
      <c r="N1320" s="3" t="s">
        <v>144</v>
      </c>
      <c r="O1320" s="3"/>
      <c r="P1320" s="3" t="s">
        <v>13</v>
      </c>
      <c r="Q1320" s="3"/>
      <c r="R1320" s="3"/>
      <c r="S1320" s="3" t="s">
        <v>43</v>
      </c>
      <c r="T1320" s="3" t="s">
        <v>49</v>
      </c>
      <c r="U1320" s="3"/>
      <c r="V1320" s="3" t="s">
        <v>16</v>
      </c>
      <c r="W1320" s="3" t="s">
        <v>625</v>
      </c>
      <c r="X1320" s="3" t="s">
        <v>53</v>
      </c>
      <c r="Y1320" s="3"/>
      <c r="Z1320" s="280"/>
    </row>
    <row r="1321" spans="3:26" x14ac:dyDescent="0.15">
      <c r="C1321" s="286"/>
      <c r="D1321" s="283">
        <v>1318</v>
      </c>
      <c r="E1321" s="3">
        <v>1299</v>
      </c>
      <c r="F1321" s="3">
        <v>10</v>
      </c>
      <c r="G1321" s="3">
        <v>18</v>
      </c>
      <c r="H1321" s="3" t="s">
        <v>1646</v>
      </c>
      <c r="I1321" s="3" t="s">
        <v>140</v>
      </c>
      <c r="J1321" s="3" t="s">
        <v>260</v>
      </c>
      <c r="K1321" s="15" t="s">
        <v>378</v>
      </c>
      <c r="L1321" s="3" t="s">
        <v>2878</v>
      </c>
      <c r="M1321" s="3"/>
      <c r="N1321" s="3" t="s">
        <v>27</v>
      </c>
      <c r="O1321" s="3" t="s">
        <v>2387</v>
      </c>
      <c r="P1321" s="3" t="s">
        <v>143</v>
      </c>
      <c r="Q1321" s="3"/>
      <c r="R1321" s="3"/>
      <c r="S1321" s="3"/>
      <c r="T1321" s="3" t="s">
        <v>49</v>
      </c>
      <c r="U1321" s="3" t="s">
        <v>2888</v>
      </c>
      <c r="V1321" s="3" t="s">
        <v>16</v>
      </c>
      <c r="W1321" s="3" t="s">
        <v>310</v>
      </c>
      <c r="X1321" s="3" t="s">
        <v>53</v>
      </c>
      <c r="Y1321" s="3"/>
      <c r="Z1321" s="280"/>
    </row>
    <row r="1322" spans="3:26" x14ac:dyDescent="0.15">
      <c r="C1322" s="286"/>
      <c r="D1322" s="283">
        <v>1319</v>
      </c>
      <c r="E1322" s="3">
        <v>1318</v>
      </c>
      <c r="F1322" s="3">
        <v>10</v>
      </c>
      <c r="G1322" s="3">
        <v>18</v>
      </c>
      <c r="H1322" s="3" t="s">
        <v>1633</v>
      </c>
      <c r="I1322" s="3" t="s">
        <v>137</v>
      </c>
      <c r="J1322" s="3" t="s">
        <v>152</v>
      </c>
      <c r="K1322" s="15"/>
      <c r="L1322" s="3" t="s">
        <v>2924</v>
      </c>
      <c r="M1322" s="3"/>
      <c r="N1322" s="3" t="s">
        <v>31</v>
      </c>
      <c r="O1322" s="3"/>
      <c r="P1322" s="3" t="s">
        <v>13</v>
      </c>
      <c r="Q1322" s="3"/>
      <c r="R1322" s="3"/>
      <c r="S1322" s="3" t="s">
        <v>43</v>
      </c>
      <c r="T1322" s="3"/>
      <c r="U1322" s="3"/>
      <c r="V1322" s="3" t="s">
        <v>397</v>
      </c>
      <c r="W1322" s="3"/>
      <c r="X1322" s="3" t="s">
        <v>53</v>
      </c>
      <c r="Y1322" s="3"/>
      <c r="Z1322" s="280"/>
    </row>
    <row r="1323" spans="3:26" x14ac:dyDescent="0.15">
      <c r="C1323" s="286"/>
      <c r="D1323" s="283">
        <v>1320</v>
      </c>
      <c r="E1323" s="3">
        <v>1325</v>
      </c>
      <c r="F1323" s="3">
        <v>10</v>
      </c>
      <c r="G1323" s="3">
        <v>18</v>
      </c>
      <c r="H1323" s="3" t="s">
        <v>1692</v>
      </c>
      <c r="I1323" s="3" t="s">
        <v>137</v>
      </c>
      <c r="J1323" s="3" t="s">
        <v>294</v>
      </c>
      <c r="K1323" s="15"/>
      <c r="L1323" s="3" t="s">
        <v>2935</v>
      </c>
      <c r="M1323" s="3"/>
      <c r="N1323" s="3" t="s">
        <v>28</v>
      </c>
      <c r="O1323" s="3" t="s">
        <v>2936</v>
      </c>
      <c r="P1323" s="3" t="s">
        <v>143</v>
      </c>
      <c r="Q1323" s="3"/>
      <c r="R1323" s="3"/>
      <c r="S1323" s="3"/>
      <c r="T1323" s="3" t="s">
        <v>49</v>
      </c>
      <c r="U1323" s="3" t="s">
        <v>2937</v>
      </c>
      <c r="V1323" s="3" t="s">
        <v>52</v>
      </c>
      <c r="W1323" s="3" t="s">
        <v>738</v>
      </c>
      <c r="X1323" s="3" t="s">
        <v>53</v>
      </c>
      <c r="Y1323" s="3" t="s">
        <v>2938</v>
      </c>
      <c r="Z1323" s="280"/>
    </row>
    <row r="1324" spans="3:26" x14ac:dyDescent="0.15">
      <c r="C1324" s="286"/>
      <c r="D1324" s="283">
        <v>1321</v>
      </c>
      <c r="E1324" s="3">
        <v>1317</v>
      </c>
      <c r="F1324" s="3">
        <v>10</v>
      </c>
      <c r="G1324" s="3">
        <v>18</v>
      </c>
      <c r="H1324" s="3" t="s">
        <v>1656</v>
      </c>
      <c r="I1324" s="3" t="s">
        <v>137</v>
      </c>
      <c r="J1324" s="3" t="s">
        <v>152</v>
      </c>
      <c r="K1324" s="15"/>
      <c r="L1324" s="3" t="s">
        <v>2922</v>
      </c>
      <c r="M1324" s="3"/>
      <c r="N1324" s="3" t="s">
        <v>31</v>
      </c>
      <c r="O1324" s="3"/>
      <c r="P1324" s="3" t="s">
        <v>143</v>
      </c>
      <c r="Q1324" s="3" t="s">
        <v>300</v>
      </c>
      <c r="R1324" s="3" t="s">
        <v>2923</v>
      </c>
      <c r="S1324" s="3" t="s">
        <v>43</v>
      </c>
      <c r="T1324" s="3"/>
      <c r="U1324" s="3" t="s">
        <v>514</v>
      </c>
      <c r="V1324" s="3" t="s">
        <v>397</v>
      </c>
      <c r="W1324" s="3"/>
      <c r="X1324" s="3" t="s">
        <v>53</v>
      </c>
      <c r="Y1324" s="3"/>
      <c r="Z1324" s="280"/>
    </row>
    <row r="1325" spans="3:26" x14ac:dyDescent="0.15">
      <c r="C1325" s="286"/>
      <c r="D1325" s="283">
        <v>1322</v>
      </c>
      <c r="E1325" s="3">
        <v>1307</v>
      </c>
      <c r="F1325" s="3">
        <v>10</v>
      </c>
      <c r="G1325" s="3">
        <v>18</v>
      </c>
      <c r="H1325" s="3" t="s">
        <v>2901</v>
      </c>
      <c r="I1325" s="3" t="s">
        <v>140</v>
      </c>
      <c r="J1325" s="3" t="s">
        <v>260</v>
      </c>
      <c r="K1325" s="15" t="s">
        <v>356</v>
      </c>
      <c r="L1325" s="3" t="s">
        <v>2902</v>
      </c>
      <c r="M1325" s="3"/>
      <c r="N1325" s="3" t="s">
        <v>31</v>
      </c>
      <c r="O1325" s="3"/>
      <c r="P1325" s="3"/>
      <c r="Q1325" s="3" t="s">
        <v>40</v>
      </c>
      <c r="R1325" s="3" t="s">
        <v>301</v>
      </c>
      <c r="S1325" s="3" t="s">
        <v>43</v>
      </c>
      <c r="T1325" s="3"/>
      <c r="U1325" s="3" t="s">
        <v>2903</v>
      </c>
      <c r="V1325" s="3" t="s">
        <v>50</v>
      </c>
      <c r="W1325" s="3"/>
      <c r="X1325" s="3" t="s">
        <v>53</v>
      </c>
      <c r="Y1325" s="3"/>
      <c r="Z1325" s="280"/>
    </row>
    <row r="1326" spans="3:26" x14ac:dyDescent="0.15">
      <c r="C1326" s="286"/>
      <c r="D1326" s="283">
        <v>1323</v>
      </c>
      <c r="E1326" s="3">
        <v>1321</v>
      </c>
      <c r="F1326" s="3">
        <v>10</v>
      </c>
      <c r="G1326" s="3">
        <v>18</v>
      </c>
      <c r="H1326" s="3" t="s">
        <v>1696</v>
      </c>
      <c r="I1326" s="3" t="s">
        <v>137</v>
      </c>
      <c r="J1326" s="3" t="s">
        <v>368</v>
      </c>
      <c r="K1326" s="15"/>
      <c r="L1326" s="3" t="s">
        <v>2929</v>
      </c>
      <c r="M1326" s="3"/>
      <c r="N1326" s="3" t="s">
        <v>27</v>
      </c>
      <c r="O1326" s="3"/>
      <c r="P1326" s="3" t="s">
        <v>12</v>
      </c>
      <c r="Q1326" s="3" t="s">
        <v>37</v>
      </c>
      <c r="R1326" s="3" t="s">
        <v>273</v>
      </c>
      <c r="S1326" s="3" t="s">
        <v>43</v>
      </c>
      <c r="T1326" s="3"/>
      <c r="U1326" s="3"/>
      <c r="V1326" s="3" t="s">
        <v>310</v>
      </c>
      <c r="W1326" s="3" t="s">
        <v>1312</v>
      </c>
      <c r="X1326" s="3" t="s">
        <v>53</v>
      </c>
      <c r="Y1326" s="3"/>
      <c r="Z1326" s="280"/>
    </row>
    <row r="1327" spans="3:26" x14ac:dyDescent="0.15">
      <c r="C1327" s="286"/>
      <c r="D1327" s="283">
        <v>1324</v>
      </c>
      <c r="E1327" s="3">
        <v>1320</v>
      </c>
      <c r="F1327" s="3">
        <v>10</v>
      </c>
      <c r="G1327" s="3">
        <v>18</v>
      </c>
      <c r="H1327" s="3" t="s">
        <v>2927</v>
      </c>
      <c r="I1327" s="3" t="s">
        <v>137</v>
      </c>
      <c r="J1327" s="3" t="s">
        <v>463</v>
      </c>
      <c r="K1327" s="15"/>
      <c r="L1327" s="3" t="s">
        <v>2928</v>
      </c>
      <c r="M1327" s="3"/>
      <c r="N1327" s="3" t="s">
        <v>31</v>
      </c>
      <c r="O1327" s="3"/>
      <c r="P1327" s="3" t="s">
        <v>13</v>
      </c>
      <c r="Q1327" s="3"/>
      <c r="R1327" s="3"/>
      <c r="S1327" s="3" t="s">
        <v>43</v>
      </c>
      <c r="T1327" s="3"/>
      <c r="U1327" s="3"/>
      <c r="V1327" s="3" t="s">
        <v>310</v>
      </c>
      <c r="W1327" s="3" t="s">
        <v>1042</v>
      </c>
      <c r="X1327" s="3" t="s">
        <v>53</v>
      </c>
      <c r="Y1327" s="3"/>
      <c r="Z1327" s="280"/>
    </row>
    <row r="1328" spans="3:26" x14ac:dyDescent="0.15">
      <c r="C1328" s="286"/>
      <c r="D1328" s="283">
        <v>1325</v>
      </c>
      <c r="E1328" s="3">
        <v>1340</v>
      </c>
      <c r="F1328" s="3">
        <v>10</v>
      </c>
      <c r="G1328" s="3">
        <v>18</v>
      </c>
      <c r="H1328" s="3" t="s">
        <v>1722</v>
      </c>
      <c r="I1328" s="3" t="s">
        <v>137</v>
      </c>
      <c r="J1328" s="3" t="s">
        <v>368</v>
      </c>
      <c r="K1328" s="15"/>
      <c r="L1328" s="3" t="s">
        <v>2966</v>
      </c>
      <c r="M1328" s="3"/>
      <c r="N1328" s="3" t="s">
        <v>31</v>
      </c>
      <c r="O1328" s="3"/>
      <c r="P1328" s="3" t="s">
        <v>13</v>
      </c>
      <c r="Q1328" s="3"/>
      <c r="R1328" s="3"/>
      <c r="S1328" s="3" t="s">
        <v>43</v>
      </c>
      <c r="T1328" s="3"/>
      <c r="U1328" s="3" t="s">
        <v>308</v>
      </c>
      <c r="V1328" s="3" t="s">
        <v>310</v>
      </c>
      <c r="W1328" s="3" t="s">
        <v>841</v>
      </c>
      <c r="X1328" s="3" t="s">
        <v>53</v>
      </c>
      <c r="Y1328" s="3"/>
      <c r="Z1328" s="280"/>
    </row>
    <row r="1329" spans="3:26" x14ac:dyDescent="0.15">
      <c r="C1329" s="286"/>
      <c r="D1329" s="283">
        <v>1326</v>
      </c>
      <c r="E1329" s="3">
        <v>1322</v>
      </c>
      <c r="F1329" s="3">
        <v>10</v>
      </c>
      <c r="G1329" s="3">
        <v>18</v>
      </c>
      <c r="H1329" s="3" t="s">
        <v>255</v>
      </c>
      <c r="I1329" s="3" t="s">
        <v>137</v>
      </c>
      <c r="J1329" s="3" t="s">
        <v>368</v>
      </c>
      <c r="K1329" s="15"/>
      <c r="L1329" s="3" t="s">
        <v>2930</v>
      </c>
      <c r="M1329" s="3"/>
      <c r="N1329" s="3" t="s">
        <v>16</v>
      </c>
      <c r="O1329" s="3" t="s">
        <v>261</v>
      </c>
      <c r="P1329" s="3" t="s">
        <v>13</v>
      </c>
      <c r="Q1329" s="3"/>
      <c r="R1329" s="3"/>
      <c r="S1329" s="3" t="s">
        <v>43</v>
      </c>
      <c r="T1329" s="3"/>
      <c r="U1329" s="3"/>
      <c r="V1329" s="3" t="s">
        <v>310</v>
      </c>
      <c r="W1329" s="3" t="s">
        <v>1312</v>
      </c>
      <c r="X1329" s="3" t="s">
        <v>53</v>
      </c>
      <c r="Y1329" s="3"/>
      <c r="Z1329" s="280"/>
    </row>
    <row r="1330" spans="3:26" x14ac:dyDescent="0.15">
      <c r="C1330" s="286"/>
      <c r="D1330" s="283">
        <v>1327</v>
      </c>
      <c r="E1330" s="3">
        <v>1315</v>
      </c>
      <c r="F1330" s="3">
        <v>10</v>
      </c>
      <c r="G1330" s="3">
        <v>19</v>
      </c>
      <c r="H1330" s="3" t="s">
        <v>1665</v>
      </c>
      <c r="I1330" s="3" t="s">
        <v>141</v>
      </c>
      <c r="J1330" s="3" t="s">
        <v>565</v>
      </c>
      <c r="K1330" s="15" t="s">
        <v>559</v>
      </c>
      <c r="L1330" s="3" t="s">
        <v>2920</v>
      </c>
      <c r="M1330" s="3"/>
      <c r="N1330" s="3" t="s">
        <v>31</v>
      </c>
      <c r="O1330" s="3" t="s">
        <v>631</v>
      </c>
      <c r="P1330" s="3"/>
      <c r="Q1330" s="3" t="s">
        <v>40</v>
      </c>
      <c r="R1330" s="3" t="s">
        <v>301</v>
      </c>
      <c r="S1330" s="3" t="s">
        <v>43</v>
      </c>
      <c r="T1330" s="3"/>
      <c r="U1330" s="3" t="s">
        <v>2921</v>
      </c>
      <c r="V1330" s="3" t="s">
        <v>50</v>
      </c>
      <c r="W1330" s="3"/>
      <c r="X1330" s="3" t="s">
        <v>53</v>
      </c>
      <c r="Y1330" s="3"/>
      <c r="Z1330" s="280"/>
    </row>
    <row r="1331" spans="3:26" x14ac:dyDescent="0.15">
      <c r="C1331" s="286"/>
      <c r="D1331" s="283">
        <v>1328</v>
      </c>
      <c r="E1331" s="3">
        <v>1316</v>
      </c>
      <c r="F1331" s="3">
        <v>10</v>
      </c>
      <c r="G1331" s="3">
        <v>19</v>
      </c>
      <c r="H1331" s="3" t="s">
        <v>1681</v>
      </c>
      <c r="I1331" s="3" t="s">
        <v>141</v>
      </c>
      <c r="J1331" s="3" t="s">
        <v>565</v>
      </c>
      <c r="K1331" s="15" t="s">
        <v>559</v>
      </c>
      <c r="L1331" s="3" t="s">
        <v>2920</v>
      </c>
      <c r="M1331" s="3"/>
      <c r="N1331" s="3" t="s">
        <v>31</v>
      </c>
      <c r="O1331" s="3"/>
      <c r="P1331" s="3"/>
      <c r="Q1331" s="3" t="s">
        <v>40</v>
      </c>
      <c r="R1331" s="3" t="s">
        <v>301</v>
      </c>
      <c r="S1331" s="3" t="s">
        <v>43</v>
      </c>
      <c r="T1331" s="3"/>
      <c r="U1331" s="3" t="s">
        <v>514</v>
      </c>
      <c r="V1331" s="3" t="s">
        <v>50</v>
      </c>
      <c r="W1331" s="3"/>
      <c r="X1331" s="3" t="s">
        <v>53</v>
      </c>
      <c r="Y1331" s="3"/>
      <c r="Z1331" s="280"/>
    </row>
    <row r="1332" spans="3:26" x14ac:dyDescent="0.15">
      <c r="C1332" s="286"/>
      <c r="D1332" s="283">
        <v>1329</v>
      </c>
      <c r="E1332" s="3">
        <v>1306</v>
      </c>
      <c r="F1332" s="3">
        <v>10</v>
      </c>
      <c r="G1332" s="3">
        <v>19</v>
      </c>
      <c r="H1332" s="3" t="s">
        <v>2899</v>
      </c>
      <c r="I1332" s="3" t="s">
        <v>140</v>
      </c>
      <c r="J1332" s="3" t="s">
        <v>260</v>
      </c>
      <c r="K1332" s="15" t="s">
        <v>356</v>
      </c>
      <c r="L1332" s="3" t="s">
        <v>2900</v>
      </c>
      <c r="M1332" s="3"/>
      <c r="N1332" s="3" t="s">
        <v>25</v>
      </c>
      <c r="O1332" s="3"/>
      <c r="P1332" s="3" t="s">
        <v>13</v>
      </c>
      <c r="Q1332" s="3"/>
      <c r="R1332" s="3"/>
      <c r="S1332" s="3" t="s">
        <v>43</v>
      </c>
      <c r="T1332" s="3"/>
      <c r="U1332" s="3"/>
      <c r="V1332" s="3" t="s">
        <v>50</v>
      </c>
      <c r="W1332" s="3"/>
      <c r="X1332" s="3" t="s">
        <v>53</v>
      </c>
      <c r="Y1332" s="3"/>
      <c r="Z1332" s="280"/>
    </row>
    <row r="1333" spans="3:26" x14ac:dyDescent="0.15">
      <c r="C1333" s="286"/>
      <c r="D1333" s="283">
        <v>1330</v>
      </c>
      <c r="E1333" s="3">
        <v>1331</v>
      </c>
      <c r="F1333" s="3">
        <v>10</v>
      </c>
      <c r="G1333" s="3">
        <v>19</v>
      </c>
      <c r="H1333" s="3" t="s">
        <v>1642</v>
      </c>
      <c r="I1333" s="3" t="s">
        <v>137</v>
      </c>
      <c r="J1333" s="3" t="s">
        <v>655</v>
      </c>
      <c r="K1333" s="15"/>
      <c r="L1333" s="3" t="s">
        <v>2948</v>
      </c>
      <c r="M1333" s="3"/>
      <c r="N1333" s="3" t="s">
        <v>27</v>
      </c>
      <c r="O1333" s="3"/>
      <c r="P1333" s="3" t="s">
        <v>13</v>
      </c>
      <c r="Q1333" s="3"/>
      <c r="R1333" s="3"/>
      <c r="S1333" s="3" t="s">
        <v>43</v>
      </c>
      <c r="T1333" s="3"/>
      <c r="U1333" s="3" t="s">
        <v>308</v>
      </c>
      <c r="V1333" s="3" t="s">
        <v>456</v>
      </c>
      <c r="W1333" s="3"/>
      <c r="X1333" s="3" t="s">
        <v>53</v>
      </c>
      <c r="Y1333" s="3" t="s">
        <v>1097</v>
      </c>
      <c r="Z1333" s="280"/>
    </row>
    <row r="1334" spans="3:26" x14ac:dyDescent="0.15">
      <c r="C1334" s="286"/>
      <c r="D1334" s="283">
        <v>1331</v>
      </c>
      <c r="E1334" s="3">
        <v>1333</v>
      </c>
      <c r="F1334" s="3">
        <v>10</v>
      </c>
      <c r="G1334" s="3">
        <v>19</v>
      </c>
      <c r="H1334" s="3" t="s">
        <v>1677</v>
      </c>
      <c r="I1334" s="3" t="s">
        <v>137</v>
      </c>
      <c r="J1334" s="3" t="s">
        <v>463</v>
      </c>
      <c r="K1334" s="15"/>
      <c r="L1334" s="3" t="s">
        <v>2950</v>
      </c>
      <c r="M1334" s="3"/>
      <c r="N1334" s="3" t="s">
        <v>31</v>
      </c>
      <c r="O1334" s="3"/>
      <c r="P1334" s="3" t="s">
        <v>13</v>
      </c>
      <c r="Q1334" s="3"/>
      <c r="R1334" s="3"/>
      <c r="S1334" s="3" t="s">
        <v>43</v>
      </c>
      <c r="T1334" s="3"/>
      <c r="U1334" s="3" t="s">
        <v>308</v>
      </c>
      <c r="V1334" s="3" t="s">
        <v>310</v>
      </c>
      <c r="W1334" s="3" t="s">
        <v>2951</v>
      </c>
      <c r="X1334" s="3" t="s">
        <v>53</v>
      </c>
      <c r="Y1334" s="3"/>
      <c r="Z1334" s="280"/>
    </row>
    <row r="1335" spans="3:26" x14ac:dyDescent="0.15">
      <c r="C1335" s="286"/>
      <c r="D1335" s="283">
        <v>1332</v>
      </c>
      <c r="E1335" s="3">
        <v>1332</v>
      </c>
      <c r="F1335" s="3">
        <v>10</v>
      </c>
      <c r="G1335" s="3">
        <v>19</v>
      </c>
      <c r="H1335" s="3" t="s">
        <v>143</v>
      </c>
      <c r="I1335" s="3" t="s">
        <v>137</v>
      </c>
      <c r="J1335" s="3" t="s">
        <v>463</v>
      </c>
      <c r="K1335" s="15"/>
      <c r="L1335" s="3" t="s">
        <v>2949</v>
      </c>
      <c r="M1335" s="3"/>
      <c r="N1335" s="3" t="s">
        <v>144</v>
      </c>
      <c r="O1335" s="3"/>
      <c r="P1335" s="3" t="s">
        <v>143</v>
      </c>
      <c r="Q1335" s="3"/>
      <c r="R1335" s="3"/>
      <c r="S1335" s="3" t="s">
        <v>43</v>
      </c>
      <c r="T1335" s="3"/>
      <c r="U1335" s="3"/>
      <c r="V1335" s="3" t="s">
        <v>310</v>
      </c>
      <c r="W1335" s="3"/>
      <c r="X1335" s="3" t="s">
        <v>53</v>
      </c>
      <c r="Y1335" s="3" t="s">
        <v>347</v>
      </c>
      <c r="Z1335" s="280"/>
    </row>
    <row r="1336" spans="3:26" x14ac:dyDescent="0.15">
      <c r="C1336" s="286"/>
      <c r="D1336" s="283">
        <v>1333</v>
      </c>
      <c r="E1336" s="3">
        <v>1326</v>
      </c>
      <c r="F1336" s="3">
        <v>10</v>
      </c>
      <c r="G1336" s="3">
        <v>20</v>
      </c>
      <c r="H1336" s="3" t="s">
        <v>1744</v>
      </c>
      <c r="I1336" s="3" t="s">
        <v>141</v>
      </c>
      <c r="J1336" s="3" t="s">
        <v>565</v>
      </c>
      <c r="K1336" s="15" t="s">
        <v>520</v>
      </c>
      <c r="L1336" s="3" t="s">
        <v>2939</v>
      </c>
      <c r="M1336" s="3"/>
      <c r="N1336" s="3" t="s">
        <v>31</v>
      </c>
      <c r="O1336" s="3" t="s">
        <v>928</v>
      </c>
      <c r="P1336" s="3" t="s">
        <v>13</v>
      </c>
      <c r="Q1336" s="3"/>
      <c r="R1336" s="3"/>
      <c r="S1336" s="3" t="s">
        <v>43</v>
      </c>
      <c r="T1336" s="3"/>
      <c r="U1336" s="3"/>
      <c r="V1336" s="3" t="s">
        <v>50</v>
      </c>
      <c r="W1336" s="3"/>
      <c r="X1336" s="3" t="s">
        <v>53</v>
      </c>
      <c r="Y1336" s="3"/>
      <c r="Z1336" s="280"/>
    </row>
    <row r="1337" spans="3:26" x14ac:dyDescent="0.15">
      <c r="C1337" s="286"/>
      <c r="D1337" s="283">
        <v>1334</v>
      </c>
      <c r="E1337" s="3">
        <v>1334</v>
      </c>
      <c r="F1337" s="3">
        <v>10</v>
      </c>
      <c r="G1337" s="3">
        <v>20</v>
      </c>
      <c r="H1337" s="3" t="s">
        <v>2952</v>
      </c>
      <c r="I1337" s="3" t="s">
        <v>137</v>
      </c>
      <c r="J1337" s="3" t="s">
        <v>655</v>
      </c>
      <c r="K1337" s="15"/>
      <c r="L1337" s="3" t="s">
        <v>2953</v>
      </c>
      <c r="M1337" s="3"/>
      <c r="N1337" s="3" t="s">
        <v>16</v>
      </c>
      <c r="O1337" s="3" t="s">
        <v>261</v>
      </c>
      <c r="P1337" s="3" t="s">
        <v>12</v>
      </c>
      <c r="Q1337" s="3"/>
      <c r="R1337" s="3"/>
      <c r="S1337" s="3" t="s">
        <v>44</v>
      </c>
      <c r="T1337" s="3" t="s">
        <v>49</v>
      </c>
      <c r="U1337" s="3" t="s">
        <v>2954</v>
      </c>
      <c r="V1337" s="3" t="s">
        <v>16</v>
      </c>
      <c r="W1337" s="3" t="s">
        <v>2955</v>
      </c>
      <c r="X1337" s="3" t="s">
        <v>53</v>
      </c>
      <c r="Y1337" s="3"/>
      <c r="Z1337" s="280"/>
    </row>
    <row r="1338" spans="3:26" x14ac:dyDescent="0.15">
      <c r="C1338" s="286"/>
      <c r="D1338" s="283">
        <v>1335</v>
      </c>
      <c r="E1338" s="3">
        <v>1329</v>
      </c>
      <c r="F1338" s="3">
        <v>10</v>
      </c>
      <c r="G1338" s="3">
        <v>20</v>
      </c>
      <c r="H1338" s="3" t="s">
        <v>1688</v>
      </c>
      <c r="I1338" s="3" t="s">
        <v>138</v>
      </c>
      <c r="J1338" s="3" t="s">
        <v>149</v>
      </c>
      <c r="K1338" s="15"/>
      <c r="L1338" s="3" t="s">
        <v>2943</v>
      </c>
      <c r="M1338" s="3"/>
      <c r="N1338" s="3" t="s">
        <v>16</v>
      </c>
      <c r="O1338" s="3" t="s">
        <v>2944</v>
      </c>
      <c r="P1338" s="3" t="s">
        <v>143</v>
      </c>
      <c r="Q1338" s="3"/>
      <c r="R1338" s="3" t="s">
        <v>1372</v>
      </c>
      <c r="S1338" s="3"/>
      <c r="T1338" s="3" t="s">
        <v>49</v>
      </c>
      <c r="U1338" s="3" t="s">
        <v>2945</v>
      </c>
      <c r="V1338" s="3" t="s">
        <v>50</v>
      </c>
      <c r="W1338" s="3" t="s">
        <v>1027</v>
      </c>
      <c r="X1338" s="3" t="s">
        <v>158</v>
      </c>
      <c r="Y1338" s="3"/>
      <c r="Z1338" s="280"/>
    </row>
    <row r="1339" spans="3:26" x14ac:dyDescent="0.15">
      <c r="C1339" s="286"/>
      <c r="D1339" s="283">
        <v>1336</v>
      </c>
      <c r="E1339" s="3">
        <v>1327</v>
      </c>
      <c r="F1339" s="3">
        <v>10</v>
      </c>
      <c r="G1339" s="3">
        <v>20</v>
      </c>
      <c r="H1339" s="3" t="s">
        <v>1718</v>
      </c>
      <c r="I1339" s="3" t="s">
        <v>137</v>
      </c>
      <c r="J1339" s="3" t="s">
        <v>368</v>
      </c>
      <c r="K1339" s="15"/>
      <c r="L1339" s="3" t="s">
        <v>2940</v>
      </c>
      <c r="M1339" s="3"/>
      <c r="N1339" s="3" t="s">
        <v>31</v>
      </c>
      <c r="O1339" s="3"/>
      <c r="P1339" s="3"/>
      <c r="Q1339" s="3" t="s">
        <v>34</v>
      </c>
      <c r="R1339" s="3" t="s">
        <v>301</v>
      </c>
      <c r="S1339" s="3" t="s">
        <v>43</v>
      </c>
      <c r="T1339" s="3"/>
      <c r="U1339" s="3" t="s">
        <v>514</v>
      </c>
      <c r="V1339" s="3" t="s">
        <v>456</v>
      </c>
      <c r="W1339" s="3" t="s">
        <v>2941</v>
      </c>
      <c r="X1339" s="3" t="s">
        <v>53</v>
      </c>
      <c r="Y1339" s="3"/>
      <c r="Z1339" s="280"/>
    </row>
    <row r="1340" spans="3:26" x14ac:dyDescent="0.15">
      <c r="C1340" s="286"/>
      <c r="D1340" s="283">
        <v>1337</v>
      </c>
      <c r="E1340" s="3">
        <v>1328</v>
      </c>
      <c r="F1340" s="3">
        <v>10</v>
      </c>
      <c r="G1340" s="3">
        <v>21</v>
      </c>
      <c r="H1340" s="3" t="s">
        <v>1640</v>
      </c>
      <c r="I1340" s="3" t="s">
        <v>137</v>
      </c>
      <c r="J1340" s="3" t="s">
        <v>152</v>
      </c>
      <c r="K1340" s="15"/>
      <c r="L1340" s="3" t="s">
        <v>2942</v>
      </c>
      <c r="M1340" s="3"/>
      <c r="N1340" s="3" t="s">
        <v>144</v>
      </c>
      <c r="O1340" s="3"/>
      <c r="P1340" s="3" t="s">
        <v>143</v>
      </c>
      <c r="Q1340" s="3"/>
      <c r="R1340" s="3"/>
      <c r="S1340" s="3" t="s">
        <v>44</v>
      </c>
      <c r="T1340" s="3"/>
      <c r="U1340" s="3" t="s">
        <v>2387</v>
      </c>
      <c r="V1340" s="3" t="s">
        <v>16</v>
      </c>
      <c r="W1340" s="3" t="s">
        <v>841</v>
      </c>
      <c r="X1340" s="3" t="s">
        <v>53</v>
      </c>
      <c r="Y1340" s="3"/>
      <c r="Z1340" s="280"/>
    </row>
    <row r="1341" spans="3:26" x14ac:dyDescent="0.15">
      <c r="C1341" s="286"/>
      <c r="D1341" s="283">
        <v>1338</v>
      </c>
      <c r="E1341" s="3">
        <v>1330</v>
      </c>
      <c r="F1341" s="3">
        <v>10</v>
      </c>
      <c r="G1341" s="3">
        <v>21</v>
      </c>
      <c r="H1341" s="3" t="s">
        <v>1643</v>
      </c>
      <c r="I1341" s="3" t="s">
        <v>137</v>
      </c>
      <c r="J1341" s="3" t="s">
        <v>296</v>
      </c>
      <c r="K1341" s="15"/>
      <c r="L1341" s="3" t="s">
        <v>2946</v>
      </c>
      <c r="M1341" s="3"/>
      <c r="N1341" s="3" t="s">
        <v>144</v>
      </c>
      <c r="O1341" s="3" t="s">
        <v>809</v>
      </c>
      <c r="P1341" s="3" t="s">
        <v>13</v>
      </c>
      <c r="Q1341" s="3"/>
      <c r="R1341" s="3"/>
      <c r="S1341" s="3" t="s">
        <v>43</v>
      </c>
      <c r="T1341" s="3"/>
      <c r="U1341" s="3"/>
      <c r="V1341" s="3" t="s">
        <v>50</v>
      </c>
      <c r="W1341" s="3" t="s">
        <v>2947</v>
      </c>
      <c r="X1341" s="3" t="s">
        <v>53</v>
      </c>
      <c r="Y1341" s="3"/>
      <c r="Z1341" s="280"/>
    </row>
    <row r="1342" spans="3:26" x14ac:dyDescent="0.15">
      <c r="C1342" s="286"/>
      <c r="D1342" s="283">
        <v>1339</v>
      </c>
      <c r="E1342" s="3">
        <v>1341</v>
      </c>
      <c r="F1342" s="3">
        <v>10</v>
      </c>
      <c r="G1342" s="3">
        <v>21</v>
      </c>
      <c r="H1342" s="3" t="s">
        <v>1676</v>
      </c>
      <c r="I1342" s="3" t="s">
        <v>137</v>
      </c>
      <c r="J1342" s="3" t="s">
        <v>655</v>
      </c>
      <c r="K1342" s="15"/>
      <c r="L1342" s="3" t="s">
        <v>2967</v>
      </c>
      <c r="M1342" s="3"/>
      <c r="N1342" s="3" t="s">
        <v>16</v>
      </c>
      <c r="O1342" s="3" t="s">
        <v>2968</v>
      </c>
      <c r="P1342" s="3" t="s">
        <v>13</v>
      </c>
      <c r="Q1342" s="3"/>
      <c r="R1342" s="3"/>
      <c r="S1342" s="3" t="s">
        <v>45</v>
      </c>
      <c r="T1342" s="3"/>
      <c r="U1342" s="3" t="s">
        <v>2969</v>
      </c>
      <c r="V1342" s="3" t="s">
        <v>310</v>
      </c>
      <c r="W1342" s="3" t="s">
        <v>1699</v>
      </c>
      <c r="X1342" s="3" t="s">
        <v>53</v>
      </c>
      <c r="Y1342" s="3"/>
      <c r="Z1342" s="280"/>
    </row>
    <row r="1343" spans="3:26" x14ac:dyDescent="0.15">
      <c r="C1343" s="286"/>
      <c r="D1343" s="283">
        <v>1340</v>
      </c>
      <c r="E1343" s="3">
        <v>1335</v>
      </c>
      <c r="F1343" s="3">
        <v>10</v>
      </c>
      <c r="G1343" s="3">
        <v>21</v>
      </c>
      <c r="H1343" s="3" t="s">
        <v>1692</v>
      </c>
      <c r="I1343" s="3" t="s">
        <v>141</v>
      </c>
      <c r="J1343" s="3" t="s">
        <v>565</v>
      </c>
      <c r="K1343" s="15" t="s">
        <v>559</v>
      </c>
      <c r="L1343" s="3" t="s">
        <v>2956</v>
      </c>
      <c r="M1343" s="3"/>
      <c r="N1343" s="3" t="s">
        <v>16</v>
      </c>
      <c r="O1343" s="3" t="s">
        <v>2957</v>
      </c>
      <c r="P1343" s="3" t="s">
        <v>13</v>
      </c>
      <c r="Q1343" s="3"/>
      <c r="R1343" s="3"/>
      <c r="S1343" s="3" t="s">
        <v>45</v>
      </c>
      <c r="T1343" s="3"/>
      <c r="U1343" s="3"/>
      <c r="V1343" s="3" t="s">
        <v>50</v>
      </c>
      <c r="W1343" s="3" t="s">
        <v>2958</v>
      </c>
      <c r="X1343" s="3" t="s">
        <v>53</v>
      </c>
      <c r="Y1343" s="3"/>
      <c r="Z1343" s="280"/>
    </row>
    <row r="1344" spans="3:26" x14ac:dyDescent="0.15">
      <c r="C1344" s="286"/>
      <c r="D1344" s="283">
        <v>1341</v>
      </c>
      <c r="E1344" s="3">
        <v>1342</v>
      </c>
      <c r="F1344" s="3">
        <v>10</v>
      </c>
      <c r="G1344" s="3">
        <v>21</v>
      </c>
      <c r="H1344" s="3" t="s">
        <v>1692</v>
      </c>
      <c r="I1344" s="3" t="s">
        <v>137</v>
      </c>
      <c r="J1344" s="3" t="s">
        <v>463</v>
      </c>
      <c r="K1344" s="15"/>
      <c r="L1344" s="3" t="s">
        <v>2970</v>
      </c>
      <c r="M1344" s="3"/>
      <c r="N1344" s="3" t="s">
        <v>31</v>
      </c>
      <c r="O1344" s="3"/>
      <c r="P1344" s="3"/>
      <c r="Q1344" s="3" t="s">
        <v>300</v>
      </c>
      <c r="R1344" s="3" t="s">
        <v>301</v>
      </c>
      <c r="S1344" s="3" t="s">
        <v>43</v>
      </c>
      <c r="T1344" s="3"/>
      <c r="U1344" s="3"/>
      <c r="V1344" s="3" t="s">
        <v>310</v>
      </c>
      <c r="W1344" s="3" t="s">
        <v>2107</v>
      </c>
      <c r="X1344" s="3" t="s">
        <v>53</v>
      </c>
      <c r="Y1344" s="3"/>
      <c r="Z1344" s="280"/>
    </row>
    <row r="1345" spans="3:26" x14ac:dyDescent="0.15">
      <c r="C1345" s="286"/>
      <c r="D1345" s="283">
        <v>1342</v>
      </c>
      <c r="E1345" s="3">
        <v>1358</v>
      </c>
      <c r="F1345" s="3">
        <v>10</v>
      </c>
      <c r="G1345" s="3">
        <v>21</v>
      </c>
      <c r="H1345" s="3" t="s">
        <v>255</v>
      </c>
      <c r="I1345" s="3" t="s">
        <v>137</v>
      </c>
      <c r="J1345" s="3" t="s">
        <v>368</v>
      </c>
      <c r="K1345" s="15"/>
      <c r="L1345" s="3" t="s">
        <v>2995</v>
      </c>
      <c r="M1345" s="3"/>
      <c r="N1345" s="3" t="s">
        <v>16</v>
      </c>
      <c r="O1345" s="3" t="s">
        <v>1021</v>
      </c>
      <c r="P1345" s="3" t="s">
        <v>13</v>
      </c>
      <c r="Q1345" s="3"/>
      <c r="R1345" s="3"/>
      <c r="S1345" s="3" t="s">
        <v>44</v>
      </c>
      <c r="T1345" s="3"/>
      <c r="U1345" s="3" t="s">
        <v>2996</v>
      </c>
      <c r="V1345" s="3" t="s">
        <v>52</v>
      </c>
      <c r="W1345" s="3" t="s">
        <v>1312</v>
      </c>
      <c r="X1345" s="3" t="s">
        <v>53</v>
      </c>
      <c r="Y1345" s="3"/>
      <c r="Z1345" s="280"/>
    </row>
    <row r="1346" spans="3:26" x14ac:dyDescent="0.15">
      <c r="C1346" s="286"/>
      <c r="D1346" s="283">
        <v>1343</v>
      </c>
      <c r="E1346" s="3">
        <v>1357</v>
      </c>
      <c r="F1346" s="3">
        <v>10</v>
      </c>
      <c r="G1346" s="3">
        <v>22</v>
      </c>
      <c r="H1346" s="3" t="s">
        <v>2992</v>
      </c>
      <c r="I1346" s="3" t="s">
        <v>137</v>
      </c>
      <c r="J1346" s="3" t="s">
        <v>368</v>
      </c>
      <c r="K1346" s="15"/>
      <c r="L1346" s="3" t="s">
        <v>2993</v>
      </c>
      <c r="M1346" s="3"/>
      <c r="N1346" s="3" t="s">
        <v>16</v>
      </c>
      <c r="O1346" s="3" t="s">
        <v>1319</v>
      </c>
      <c r="P1346" s="3" t="s">
        <v>13</v>
      </c>
      <c r="Q1346" s="3"/>
      <c r="R1346" s="3"/>
      <c r="S1346" s="3" t="s">
        <v>45</v>
      </c>
      <c r="T1346" s="3" t="s">
        <v>49</v>
      </c>
      <c r="U1346" s="3" t="s">
        <v>2994</v>
      </c>
      <c r="V1346" s="3" t="s">
        <v>310</v>
      </c>
      <c r="W1346" s="3" t="s">
        <v>1312</v>
      </c>
      <c r="X1346" s="3" t="s">
        <v>53</v>
      </c>
      <c r="Y1346" s="3"/>
      <c r="Z1346" s="280"/>
    </row>
    <row r="1347" spans="3:26" x14ac:dyDescent="0.15">
      <c r="C1347" s="286"/>
      <c r="D1347" s="283">
        <v>1344</v>
      </c>
      <c r="E1347" s="3">
        <v>1338</v>
      </c>
      <c r="F1347" s="3">
        <v>10</v>
      </c>
      <c r="G1347" s="3">
        <v>22</v>
      </c>
      <c r="H1347" s="3" t="s">
        <v>1774</v>
      </c>
      <c r="I1347" s="3" t="s">
        <v>137</v>
      </c>
      <c r="J1347" s="3" t="s">
        <v>154</v>
      </c>
      <c r="K1347" s="15"/>
      <c r="L1347" s="3" t="s">
        <v>2964</v>
      </c>
      <c r="M1347" s="3"/>
      <c r="N1347" s="3" t="s">
        <v>31</v>
      </c>
      <c r="O1347" s="3" t="s">
        <v>392</v>
      </c>
      <c r="P1347" s="3" t="s">
        <v>143</v>
      </c>
      <c r="Q1347" s="3"/>
      <c r="R1347" s="3"/>
      <c r="S1347" s="3" t="s">
        <v>43</v>
      </c>
      <c r="T1347" s="3"/>
      <c r="U1347" s="3" t="s">
        <v>514</v>
      </c>
      <c r="V1347" s="3" t="s">
        <v>310</v>
      </c>
      <c r="W1347" s="3" t="s">
        <v>1699</v>
      </c>
      <c r="X1347" s="3" t="s">
        <v>53</v>
      </c>
      <c r="Y1347" s="3"/>
      <c r="Z1347" s="280"/>
    </row>
    <row r="1348" spans="3:26" x14ac:dyDescent="0.15">
      <c r="C1348" s="286"/>
      <c r="D1348" s="283">
        <v>1345</v>
      </c>
      <c r="E1348" s="3">
        <v>1356</v>
      </c>
      <c r="F1348" s="3">
        <v>10</v>
      </c>
      <c r="G1348" s="3">
        <v>22</v>
      </c>
      <c r="H1348" s="3" t="s">
        <v>1714</v>
      </c>
      <c r="I1348" s="3" t="s">
        <v>137</v>
      </c>
      <c r="J1348" s="3" t="s">
        <v>368</v>
      </c>
      <c r="K1348" s="15"/>
      <c r="L1348" s="3" t="s">
        <v>2991</v>
      </c>
      <c r="M1348" s="3"/>
      <c r="N1348" s="3" t="s">
        <v>144</v>
      </c>
      <c r="O1348" s="3"/>
      <c r="P1348" s="3" t="s">
        <v>13</v>
      </c>
      <c r="Q1348" s="3"/>
      <c r="R1348" s="3"/>
      <c r="S1348" s="3" t="s">
        <v>43</v>
      </c>
      <c r="T1348" s="3"/>
      <c r="U1348" s="3"/>
      <c r="V1348" s="3" t="s">
        <v>310</v>
      </c>
      <c r="W1348" s="3" t="s">
        <v>1312</v>
      </c>
      <c r="X1348" s="3" t="s">
        <v>53</v>
      </c>
      <c r="Y1348" s="3"/>
      <c r="Z1348" s="280"/>
    </row>
    <row r="1349" spans="3:26" x14ac:dyDescent="0.15">
      <c r="C1349" s="286"/>
      <c r="D1349" s="283">
        <v>1346</v>
      </c>
      <c r="E1349" s="3">
        <v>1355</v>
      </c>
      <c r="F1349" s="3">
        <v>10</v>
      </c>
      <c r="G1349" s="3">
        <v>22</v>
      </c>
      <c r="H1349" s="3" t="s">
        <v>1738</v>
      </c>
      <c r="I1349" s="3" t="s">
        <v>137</v>
      </c>
      <c r="J1349" s="3" t="s">
        <v>463</v>
      </c>
      <c r="K1349" s="15"/>
      <c r="L1349" s="3" t="s">
        <v>2989</v>
      </c>
      <c r="M1349" s="3"/>
      <c r="N1349" s="3" t="s">
        <v>28</v>
      </c>
      <c r="O1349" s="3"/>
      <c r="P1349" s="3"/>
      <c r="Q1349" s="3" t="s">
        <v>34</v>
      </c>
      <c r="R1349" s="3" t="s">
        <v>301</v>
      </c>
      <c r="S1349" s="3" t="s">
        <v>44</v>
      </c>
      <c r="T1349" s="3" t="s">
        <v>46</v>
      </c>
      <c r="U1349" s="3"/>
      <c r="V1349" s="3" t="s">
        <v>456</v>
      </c>
      <c r="W1349" s="3" t="s">
        <v>2990</v>
      </c>
      <c r="X1349" s="3" t="s">
        <v>53</v>
      </c>
      <c r="Y1349" s="3"/>
      <c r="Z1349" s="280"/>
    </row>
    <row r="1350" spans="3:26" x14ac:dyDescent="0.15">
      <c r="C1350" s="286"/>
      <c r="D1350" s="283">
        <v>1347</v>
      </c>
      <c r="E1350" s="3">
        <v>1336</v>
      </c>
      <c r="F1350" s="3">
        <v>10</v>
      </c>
      <c r="G1350" s="3">
        <v>22</v>
      </c>
      <c r="H1350" s="3" t="s">
        <v>2959</v>
      </c>
      <c r="I1350" s="3" t="s">
        <v>137</v>
      </c>
      <c r="J1350" s="3" t="s">
        <v>152</v>
      </c>
      <c r="K1350" s="15"/>
      <c r="L1350" s="3" t="s">
        <v>2960</v>
      </c>
      <c r="M1350" s="3"/>
      <c r="N1350" s="3" t="s">
        <v>28</v>
      </c>
      <c r="O1350" s="3"/>
      <c r="P1350" s="3" t="s">
        <v>143</v>
      </c>
      <c r="Q1350" s="3"/>
      <c r="R1350" s="3"/>
      <c r="S1350" s="3" t="s">
        <v>44</v>
      </c>
      <c r="T1350" s="3"/>
      <c r="U1350" s="3"/>
      <c r="V1350" s="3" t="s">
        <v>16</v>
      </c>
      <c r="W1350" s="3" t="s">
        <v>2961</v>
      </c>
      <c r="X1350" s="3" t="s">
        <v>53</v>
      </c>
      <c r="Y1350" s="3"/>
      <c r="Z1350" s="280"/>
    </row>
    <row r="1351" spans="3:26" x14ac:dyDescent="0.15">
      <c r="C1351" s="286"/>
      <c r="D1351" s="283">
        <v>1348</v>
      </c>
      <c r="E1351" s="3">
        <v>1344</v>
      </c>
      <c r="F1351" s="3">
        <v>10</v>
      </c>
      <c r="G1351" s="3">
        <v>22</v>
      </c>
      <c r="H1351" s="3" t="s">
        <v>2972</v>
      </c>
      <c r="I1351" s="3" t="s">
        <v>137</v>
      </c>
      <c r="J1351" s="3" t="s">
        <v>655</v>
      </c>
      <c r="K1351" s="15"/>
      <c r="L1351" s="3" t="s">
        <v>2973</v>
      </c>
      <c r="M1351" s="3"/>
      <c r="N1351" s="3" t="s">
        <v>31</v>
      </c>
      <c r="O1351" s="3" t="s">
        <v>312</v>
      </c>
      <c r="P1351" s="3" t="s">
        <v>13</v>
      </c>
      <c r="Q1351" s="3"/>
      <c r="R1351" s="3"/>
      <c r="S1351" s="3" t="s">
        <v>43</v>
      </c>
      <c r="T1351" s="3"/>
      <c r="U1351" s="3" t="s">
        <v>514</v>
      </c>
      <c r="V1351" s="3" t="s">
        <v>456</v>
      </c>
      <c r="W1351" s="3"/>
      <c r="X1351" s="3" t="s">
        <v>53</v>
      </c>
      <c r="Y1351" s="3"/>
      <c r="Z1351" s="280"/>
    </row>
    <row r="1352" spans="3:26" x14ac:dyDescent="0.15">
      <c r="C1352" s="286"/>
      <c r="D1352" s="283">
        <v>1349</v>
      </c>
      <c r="E1352" s="3">
        <v>1343</v>
      </c>
      <c r="F1352" s="3">
        <v>10</v>
      </c>
      <c r="G1352" s="3">
        <v>22</v>
      </c>
      <c r="H1352" s="3" t="s">
        <v>255</v>
      </c>
      <c r="I1352" s="3" t="s">
        <v>137</v>
      </c>
      <c r="J1352" s="3" t="s">
        <v>368</v>
      </c>
      <c r="K1352" s="15"/>
      <c r="L1352" s="3" t="s">
        <v>2110</v>
      </c>
      <c r="M1352" s="3"/>
      <c r="N1352" s="3" t="s">
        <v>28</v>
      </c>
      <c r="O1352" s="3"/>
      <c r="P1352" s="3" t="s">
        <v>143</v>
      </c>
      <c r="Q1352" s="3"/>
      <c r="R1352" s="3"/>
      <c r="S1352" s="3"/>
      <c r="T1352" s="3" t="s">
        <v>49</v>
      </c>
      <c r="U1352" s="3" t="s">
        <v>2971</v>
      </c>
      <c r="V1352" s="3" t="s">
        <v>310</v>
      </c>
      <c r="W1352" s="3" t="s">
        <v>1312</v>
      </c>
      <c r="X1352" s="3" t="s">
        <v>53</v>
      </c>
      <c r="Y1352" s="3"/>
      <c r="Z1352" s="280"/>
    </row>
    <row r="1353" spans="3:26" x14ac:dyDescent="0.15">
      <c r="C1353" s="286"/>
      <c r="D1353" s="283">
        <v>1350</v>
      </c>
      <c r="E1353" s="3">
        <v>1349</v>
      </c>
      <c r="F1353" s="3">
        <v>10</v>
      </c>
      <c r="G1353" s="3">
        <v>24</v>
      </c>
      <c r="H1353" s="3" t="s">
        <v>2055</v>
      </c>
      <c r="I1353" s="3" t="s">
        <v>140</v>
      </c>
      <c r="J1353" s="3" t="s">
        <v>260</v>
      </c>
      <c r="K1353" s="15" t="s">
        <v>1293</v>
      </c>
      <c r="L1353" s="3" t="s">
        <v>2981</v>
      </c>
      <c r="M1353" s="3"/>
      <c r="N1353" s="3" t="s">
        <v>29</v>
      </c>
      <c r="O1353" s="3"/>
      <c r="P1353" s="3" t="s">
        <v>143</v>
      </c>
      <c r="Q1353" s="3"/>
      <c r="R1353" s="3"/>
      <c r="S1353" s="3"/>
      <c r="T1353" s="3" t="s">
        <v>49</v>
      </c>
      <c r="U1353" s="3" t="s">
        <v>322</v>
      </c>
      <c r="V1353" s="3" t="s">
        <v>50</v>
      </c>
      <c r="W1353" s="3"/>
      <c r="X1353" s="3" t="s">
        <v>53</v>
      </c>
      <c r="Y1353" s="3"/>
      <c r="Z1353" s="280"/>
    </row>
    <row r="1354" spans="3:26" x14ac:dyDescent="0.15">
      <c r="C1354" s="286"/>
      <c r="D1354" s="283">
        <v>1351</v>
      </c>
      <c r="E1354" s="3">
        <v>1348</v>
      </c>
      <c r="F1354" s="3">
        <v>10</v>
      </c>
      <c r="G1354" s="3">
        <v>24</v>
      </c>
      <c r="H1354" s="3" t="s">
        <v>1796</v>
      </c>
      <c r="I1354" s="3" t="s">
        <v>140</v>
      </c>
      <c r="J1354" s="3" t="s">
        <v>260</v>
      </c>
      <c r="K1354" s="15" t="s">
        <v>469</v>
      </c>
      <c r="L1354" s="3" t="s">
        <v>2980</v>
      </c>
      <c r="M1354" s="3"/>
      <c r="N1354" s="3" t="s">
        <v>144</v>
      </c>
      <c r="O1354" s="3"/>
      <c r="P1354" s="3" t="s">
        <v>13</v>
      </c>
      <c r="Q1354" s="3"/>
      <c r="R1354" s="3"/>
      <c r="S1354" s="3" t="s">
        <v>43</v>
      </c>
      <c r="T1354" s="3"/>
      <c r="U1354" s="3" t="s">
        <v>308</v>
      </c>
      <c r="V1354" s="3" t="s">
        <v>456</v>
      </c>
      <c r="W1354" s="3"/>
      <c r="X1354" s="3" t="s">
        <v>53</v>
      </c>
      <c r="Y1354" s="3"/>
      <c r="Z1354" s="280"/>
    </row>
    <row r="1355" spans="3:26" x14ac:dyDescent="0.15">
      <c r="C1355" s="286"/>
      <c r="D1355" s="283">
        <v>1352</v>
      </c>
      <c r="E1355" s="3">
        <v>1345</v>
      </c>
      <c r="F1355" s="3">
        <v>10</v>
      </c>
      <c r="G1355" s="3">
        <v>24</v>
      </c>
      <c r="H1355" s="3" t="s">
        <v>1648</v>
      </c>
      <c r="I1355" s="3" t="s">
        <v>137</v>
      </c>
      <c r="J1355" s="3" t="s">
        <v>655</v>
      </c>
      <c r="K1355" s="15"/>
      <c r="L1355" s="3" t="s">
        <v>2974</v>
      </c>
      <c r="M1355" s="3"/>
      <c r="N1355" s="3" t="s">
        <v>16</v>
      </c>
      <c r="O1355" s="3" t="s">
        <v>261</v>
      </c>
      <c r="P1355" s="3" t="s">
        <v>143</v>
      </c>
      <c r="Q1355" s="3" t="s">
        <v>300</v>
      </c>
      <c r="R1355" s="3" t="s">
        <v>2975</v>
      </c>
      <c r="S1355" s="3" t="s">
        <v>43</v>
      </c>
      <c r="T1355" s="3"/>
      <c r="U1355" s="3"/>
      <c r="V1355" s="3" t="s">
        <v>310</v>
      </c>
      <c r="W1355" s="3" t="s">
        <v>2976</v>
      </c>
      <c r="X1355" s="3" t="s">
        <v>53</v>
      </c>
      <c r="Y1355" s="3"/>
      <c r="Z1355" s="280"/>
    </row>
    <row r="1356" spans="3:26" x14ac:dyDescent="0.15">
      <c r="C1356" s="286"/>
      <c r="D1356" s="283">
        <v>1353</v>
      </c>
      <c r="E1356" s="3">
        <v>1347</v>
      </c>
      <c r="F1356" s="3">
        <v>10</v>
      </c>
      <c r="G1356" s="3">
        <v>24</v>
      </c>
      <c r="H1356" s="3" t="s">
        <v>1694</v>
      </c>
      <c r="I1356" s="3" t="s">
        <v>140</v>
      </c>
      <c r="J1356" s="3" t="s">
        <v>260</v>
      </c>
      <c r="K1356" s="15" t="s">
        <v>356</v>
      </c>
      <c r="L1356" s="3" t="s">
        <v>2979</v>
      </c>
      <c r="M1356" s="3"/>
      <c r="N1356" s="3" t="s">
        <v>31</v>
      </c>
      <c r="O1356" s="3"/>
      <c r="P1356" s="3" t="s">
        <v>13</v>
      </c>
      <c r="Q1356" s="3" t="s">
        <v>36</v>
      </c>
      <c r="R1356" s="3" t="s">
        <v>273</v>
      </c>
      <c r="S1356" s="3" t="s">
        <v>43</v>
      </c>
      <c r="T1356" s="3"/>
      <c r="U1356" s="3" t="s">
        <v>308</v>
      </c>
      <c r="V1356" s="3" t="s">
        <v>50</v>
      </c>
      <c r="W1356" s="3"/>
      <c r="X1356" s="3" t="s">
        <v>53</v>
      </c>
      <c r="Y1356" s="3"/>
      <c r="Z1356" s="280"/>
    </row>
    <row r="1357" spans="3:26" x14ac:dyDescent="0.15">
      <c r="C1357" s="286"/>
      <c r="D1357" s="283">
        <v>1354</v>
      </c>
      <c r="E1357" s="3">
        <v>1337</v>
      </c>
      <c r="F1357" s="3">
        <v>10</v>
      </c>
      <c r="G1357" s="3">
        <v>24</v>
      </c>
      <c r="H1357" s="3" t="s">
        <v>143</v>
      </c>
      <c r="I1357" s="3" t="s">
        <v>137</v>
      </c>
      <c r="J1357" s="3" t="s">
        <v>152</v>
      </c>
      <c r="K1357" s="15"/>
      <c r="L1357" s="3" t="s">
        <v>2962</v>
      </c>
      <c r="M1357" s="3"/>
      <c r="N1357" s="3" t="s">
        <v>16</v>
      </c>
      <c r="O1357" s="3" t="s">
        <v>2963</v>
      </c>
      <c r="P1357" s="3" t="s">
        <v>143</v>
      </c>
      <c r="Q1357" s="3"/>
      <c r="R1357" s="3"/>
      <c r="S1357" s="3"/>
      <c r="T1357" s="3" t="s">
        <v>49</v>
      </c>
      <c r="U1357" s="3"/>
      <c r="V1357" s="3" t="s">
        <v>52</v>
      </c>
      <c r="W1357" s="3"/>
      <c r="X1357" s="3" t="s">
        <v>53</v>
      </c>
      <c r="Y1357" s="3"/>
      <c r="Z1357" s="280"/>
    </row>
    <row r="1358" spans="3:26" x14ac:dyDescent="0.15">
      <c r="C1358" s="286"/>
      <c r="D1358" s="283">
        <v>1355</v>
      </c>
      <c r="E1358" s="3">
        <v>1346</v>
      </c>
      <c r="F1358" s="3">
        <v>10</v>
      </c>
      <c r="G1358" s="3">
        <v>25</v>
      </c>
      <c r="H1358" s="3" t="s">
        <v>1646</v>
      </c>
      <c r="I1358" s="3" t="s">
        <v>140</v>
      </c>
      <c r="J1358" s="3" t="s">
        <v>260</v>
      </c>
      <c r="K1358" s="15" t="s">
        <v>378</v>
      </c>
      <c r="L1358" s="3" t="s">
        <v>2250</v>
      </c>
      <c r="M1358" s="3"/>
      <c r="N1358" s="3" t="s">
        <v>29</v>
      </c>
      <c r="O1358" s="3" t="s">
        <v>2977</v>
      </c>
      <c r="P1358" s="3" t="s">
        <v>143</v>
      </c>
      <c r="Q1358" s="3"/>
      <c r="R1358" s="3"/>
      <c r="S1358" s="3"/>
      <c r="T1358" s="3" t="s">
        <v>49</v>
      </c>
      <c r="U1358" s="3" t="s">
        <v>2978</v>
      </c>
      <c r="V1358" s="3" t="s">
        <v>50</v>
      </c>
      <c r="W1358" s="3" t="s">
        <v>1157</v>
      </c>
      <c r="X1358" s="3" t="s">
        <v>158</v>
      </c>
      <c r="Y1358" s="3"/>
      <c r="Z1358" s="280"/>
    </row>
    <row r="1359" spans="3:26" x14ac:dyDescent="0.15">
      <c r="C1359" s="286"/>
      <c r="D1359" s="283">
        <v>1356</v>
      </c>
      <c r="E1359" s="3">
        <v>1354</v>
      </c>
      <c r="F1359" s="3">
        <v>10</v>
      </c>
      <c r="G1359" s="3">
        <v>25</v>
      </c>
      <c r="H1359" s="3" t="s">
        <v>1650</v>
      </c>
      <c r="I1359" s="3" t="s">
        <v>137</v>
      </c>
      <c r="J1359" s="3" t="s">
        <v>463</v>
      </c>
      <c r="K1359" s="15"/>
      <c r="L1359" s="3" t="s">
        <v>2988</v>
      </c>
      <c r="M1359" s="3"/>
      <c r="N1359" s="3" t="s">
        <v>31</v>
      </c>
      <c r="O1359" s="3"/>
      <c r="P1359" s="3" t="s">
        <v>143</v>
      </c>
      <c r="Q1359" s="3"/>
      <c r="R1359" s="3"/>
      <c r="S1359" s="3" t="s">
        <v>43</v>
      </c>
      <c r="T1359" s="3"/>
      <c r="U1359" s="3" t="s">
        <v>514</v>
      </c>
      <c r="V1359" s="3" t="s">
        <v>310</v>
      </c>
      <c r="W1359" s="3"/>
      <c r="X1359" s="3" t="s">
        <v>53</v>
      </c>
      <c r="Y1359" s="3"/>
      <c r="Z1359" s="280"/>
    </row>
    <row r="1360" spans="3:26" x14ac:dyDescent="0.15">
      <c r="C1360" s="286"/>
      <c r="D1360" s="283">
        <v>1357</v>
      </c>
      <c r="E1360" s="3">
        <v>1352</v>
      </c>
      <c r="F1360" s="3">
        <v>10</v>
      </c>
      <c r="G1360" s="3">
        <v>25</v>
      </c>
      <c r="H1360" s="3" t="s">
        <v>1633</v>
      </c>
      <c r="I1360" s="3" t="s">
        <v>137</v>
      </c>
      <c r="J1360" s="3" t="s">
        <v>152</v>
      </c>
      <c r="K1360" s="15"/>
      <c r="L1360" s="3" t="s">
        <v>2984</v>
      </c>
      <c r="M1360" s="3"/>
      <c r="N1360" s="3" t="s">
        <v>16</v>
      </c>
      <c r="O1360" s="3" t="s">
        <v>2985</v>
      </c>
      <c r="P1360" s="3" t="s">
        <v>143</v>
      </c>
      <c r="Q1360" s="3"/>
      <c r="R1360" s="3" t="s">
        <v>624</v>
      </c>
      <c r="S1360" s="3" t="s">
        <v>44</v>
      </c>
      <c r="T1360" s="3" t="s">
        <v>49</v>
      </c>
      <c r="U1360" s="3"/>
      <c r="V1360" s="3" t="s">
        <v>16</v>
      </c>
      <c r="W1360" s="3" t="s">
        <v>841</v>
      </c>
      <c r="X1360" s="3" t="s">
        <v>53</v>
      </c>
      <c r="Y1360" s="3"/>
      <c r="Z1360" s="280"/>
    </row>
    <row r="1361" spans="3:26" x14ac:dyDescent="0.15">
      <c r="C1361" s="286"/>
      <c r="D1361" s="283">
        <v>1358</v>
      </c>
      <c r="E1361" s="3">
        <v>1391</v>
      </c>
      <c r="F1361" s="3">
        <v>10</v>
      </c>
      <c r="G1361" s="3">
        <v>25</v>
      </c>
      <c r="H1361" s="3" t="s">
        <v>1738</v>
      </c>
      <c r="I1361" s="3" t="s">
        <v>140</v>
      </c>
      <c r="J1361" s="3" t="s">
        <v>260</v>
      </c>
      <c r="K1361" s="15" t="s">
        <v>612</v>
      </c>
      <c r="L1361" s="3" t="s">
        <v>3049</v>
      </c>
      <c r="M1361" s="3"/>
      <c r="N1361" s="3" t="s">
        <v>16</v>
      </c>
      <c r="O1361" s="3" t="s">
        <v>3001</v>
      </c>
      <c r="P1361" s="3" t="s">
        <v>13</v>
      </c>
      <c r="Q1361" s="3"/>
      <c r="R1361" s="3"/>
      <c r="S1361" s="3" t="s">
        <v>44</v>
      </c>
      <c r="T1361" s="3"/>
      <c r="U1361" s="3" t="s">
        <v>3050</v>
      </c>
      <c r="V1361" s="3" t="s">
        <v>50</v>
      </c>
      <c r="W1361" s="3"/>
      <c r="X1361" s="3" t="s">
        <v>53</v>
      </c>
      <c r="Y1361" s="3"/>
      <c r="Z1361" s="280"/>
    </row>
    <row r="1362" spans="3:26" x14ac:dyDescent="0.15">
      <c r="C1362" s="286"/>
      <c r="D1362" s="283">
        <v>1359</v>
      </c>
      <c r="E1362" s="3">
        <v>1350</v>
      </c>
      <c r="F1362" s="3">
        <v>10</v>
      </c>
      <c r="G1362" s="3">
        <v>25</v>
      </c>
      <c r="H1362" s="3" t="s">
        <v>1849</v>
      </c>
      <c r="I1362" s="3" t="s">
        <v>138</v>
      </c>
      <c r="J1362" s="3" t="s">
        <v>274</v>
      </c>
      <c r="K1362" s="15" t="s">
        <v>376</v>
      </c>
      <c r="L1362" s="3" t="s">
        <v>2115</v>
      </c>
      <c r="M1362" s="3"/>
      <c r="N1362" s="3" t="s">
        <v>16</v>
      </c>
      <c r="O1362" s="3" t="s">
        <v>2982</v>
      </c>
      <c r="P1362" s="3" t="s">
        <v>143</v>
      </c>
      <c r="Q1362" s="3"/>
      <c r="R1362" s="3"/>
      <c r="S1362" s="3"/>
      <c r="T1362" s="3" t="s">
        <v>49</v>
      </c>
      <c r="U1362" s="3" t="s">
        <v>2784</v>
      </c>
      <c r="V1362" s="3" t="s">
        <v>52</v>
      </c>
      <c r="W1362" s="3" t="s">
        <v>1211</v>
      </c>
      <c r="X1362" s="3" t="s">
        <v>53</v>
      </c>
      <c r="Y1362" s="3"/>
      <c r="Z1362" s="280"/>
    </row>
    <row r="1363" spans="3:26" x14ac:dyDescent="0.15">
      <c r="C1363" s="286"/>
      <c r="D1363" s="283">
        <v>1360</v>
      </c>
      <c r="E1363" s="3">
        <v>1351</v>
      </c>
      <c r="F1363" s="3">
        <v>10</v>
      </c>
      <c r="G1363" s="3">
        <v>25</v>
      </c>
      <c r="H1363" s="3" t="s">
        <v>143</v>
      </c>
      <c r="I1363" s="3" t="s">
        <v>138</v>
      </c>
      <c r="J1363" s="3" t="s">
        <v>274</v>
      </c>
      <c r="K1363" s="15" t="s">
        <v>376</v>
      </c>
      <c r="L1363" s="3" t="s">
        <v>2115</v>
      </c>
      <c r="M1363" s="3"/>
      <c r="N1363" s="3" t="s">
        <v>16</v>
      </c>
      <c r="O1363" s="3" t="s">
        <v>2982</v>
      </c>
      <c r="P1363" s="3" t="s">
        <v>143</v>
      </c>
      <c r="Q1363" s="3"/>
      <c r="R1363" s="3"/>
      <c r="S1363" s="3"/>
      <c r="T1363" s="3" t="s">
        <v>49</v>
      </c>
      <c r="U1363" s="3" t="s">
        <v>2983</v>
      </c>
      <c r="V1363" s="3" t="s">
        <v>52</v>
      </c>
      <c r="W1363" s="3" t="s">
        <v>1211</v>
      </c>
      <c r="X1363" s="3" t="s">
        <v>53</v>
      </c>
      <c r="Y1363" s="3"/>
      <c r="Z1363" s="280"/>
    </row>
    <row r="1364" spans="3:26" x14ac:dyDescent="0.15">
      <c r="C1364" s="286"/>
      <c r="D1364" s="283">
        <v>1361</v>
      </c>
      <c r="E1364" s="3">
        <v>1361</v>
      </c>
      <c r="F1364" s="3">
        <v>10</v>
      </c>
      <c r="G1364" s="3">
        <v>25</v>
      </c>
      <c r="H1364" s="3" t="s">
        <v>143</v>
      </c>
      <c r="I1364" s="3" t="s">
        <v>137</v>
      </c>
      <c r="J1364" s="3" t="s">
        <v>368</v>
      </c>
      <c r="K1364" s="15"/>
      <c r="L1364" s="3" t="s">
        <v>3000</v>
      </c>
      <c r="M1364" s="3"/>
      <c r="N1364" s="3" t="s">
        <v>16</v>
      </c>
      <c r="O1364" s="3" t="s">
        <v>3001</v>
      </c>
      <c r="P1364" s="3" t="s">
        <v>143</v>
      </c>
      <c r="Q1364" s="3"/>
      <c r="R1364" s="3"/>
      <c r="S1364" s="3"/>
      <c r="T1364" s="3" t="s">
        <v>47</v>
      </c>
      <c r="U1364" s="3"/>
      <c r="V1364" s="3" t="s">
        <v>310</v>
      </c>
      <c r="W1364" s="3"/>
      <c r="X1364" s="3" t="s">
        <v>53</v>
      </c>
      <c r="Y1364" s="3"/>
      <c r="Z1364" s="280"/>
    </row>
    <row r="1365" spans="3:26" x14ac:dyDescent="0.15">
      <c r="C1365" s="286"/>
      <c r="D1365" s="283">
        <v>1362</v>
      </c>
      <c r="E1365" s="3">
        <v>1360</v>
      </c>
      <c r="F1365" s="3">
        <v>10</v>
      </c>
      <c r="G1365" s="3">
        <v>26</v>
      </c>
      <c r="H1365" s="3" t="s">
        <v>1652</v>
      </c>
      <c r="I1365" s="3" t="s">
        <v>138</v>
      </c>
      <c r="J1365" s="3" t="s">
        <v>274</v>
      </c>
      <c r="K1365" s="15" t="s">
        <v>275</v>
      </c>
      <c r="L1365" s="3" t="s">
        <v>2999</v>
      </c>
      <c r="M1365" s="3"/>
      <c r="N1365" s="3" t="s">
        <v>16</v>
      </c>
      <c r="O1365" s="3" t="s">
        <v>1517</v>
      </c>
      <c r="P1365" s="3" t="s">
        <v>143</v>
      </c>
      <c r="Q1365" s="3"/>
      <c r="R1365" s="3"/>
      <c r="S1365" s="3" t="s">
        <v>44</v>
      </c>
      <c r="T1365" s="3" t="s">
        <v>49</v>
      </c>
      <c r="U1365" s="3" t="s">
        <v>311</v>
      </c>
      <c r="V1365" s="3" t="s">
        <v>50</v>
      </c>
      <c r="W1365" s="3" t="s">
        <v>1005</v>
      </c>
      <c r="X1365" s="3" t="s">
        <v>53</v>
      </c>
      <c r="Y1365" s="3"/>
      <c r="Z1365" s="280"/>
    </row>
    <row r="1366" spans="3:26" x14ac:dyDescent="0.15">
      <c r="C1366" s="286"/>
      <c r="D1366" s="283">
        <v>1363</v>
      </c>
      <c r="E1366" s="3">
        <v>1368</v>
      </c>
      <c r="F1366" s="3">
        <v>10</v>
      </c>
      <c r="G1366" s="3">
        <v>26</v>
      </c>
      <c r="H1366" s="3" t="s">
        <v>1696</v>
      </c>
      <c r="I1366" s="3" t="s">
        <v>138</v>
      </c>
      <c r="J1366" s="3" t="s">
        <v>274</v>
      </c>
      <c r="K1366" s="15" t="s">
        <v>376</v>
      </c>
      <c r="L1366" s="3" t="s">
        <v>2610</v>
      </c>
      <c r="M1366" s="3"/>
      <c r="N1366" s="3" t="s">
        <v>29</v>
      </c>
      <c r="O1366" s="3" t="s">
        <v>2985</v>
      </c>
      <c r="P1366" s="3" t="s">
        <v>143</v>
      </c>
      <c r="Q1366" s="3"/>
      <c r="R1366" s="3"/>
      <c r="S1366" s="3" t="s">
        <v>44</v>
      </c>
      <c r="T1366" s="3" t="s">
        <v>49</v>
      </c>
      <c r="U1366" s="3" t="s">
        <v>251</v>
      </c>
      <c r="V1366" s="3" t="s">
        <v>51</v>
      </c>
      <c r="W1366" s="3" t="s">
        <v>1005</v>
      </c>
      <c r="X1366" s="3" t="s">
        <v>53</v>
      </c>
      <c r="Y1366" s="3"/>
      <c r="Z1366" s="280"/>
    </row>
    <row r="1367" spans="3:26" x14ac:dyDescent="0.15">
      <c r="C1367" s="286"/>
      <c r="D1367" s="283">
        <v>1364</v>
      </c>
      <c r="E1367" s="3">
        <v>1392</v>
      </c>
      <c r="F1367" s="3">
        <v>10</v>
      </c>
      <c r="G1367" s="3">
        <v>26</v>
      </c>
      <c r="H1367" s="3" t="s">
        <v>1691</v>
      </c>
      <c r="I1367" s="3" t="s">
        <v>140</v>
      </c>
      <c r="J1367" s="3" t="s">
        <v>260</v>
      </c>
      <c r="K1367" s="15" t="s">
        <v>356</v>
      </c>
      <c r="L1367" s="3" t="s">
        <v>3051</v>
      </c>
      <c r="M1367" s="3"/>
      <c r="N1367" s="3" t="s">
        <v>28</v>
      </c>
      <c r="O1367" s="3"/>
      <c r="P1367" s="3" t="s">
        <v>13</v>
      </c>
      <c r="Q1367" s="3"/>
      <c r="R1367" s="3"/>
      <c r="S1367" s="3" t="s">
        <v>43</v>
      </c>
      <c r="T1367" s="3"/>
      <c r="U1367" s="3" t="s">
        <v>308</v>
      </c>
      <c r="V1367" s="3" t="s">
        <v>50</v>
      </c>
      <c r="W1367" s="3" t="s">
        <v>1699</v>
      </c>
      <c r="X1367" s="3" t="s">
        <v>53</v>
      </c>
      <c r="Y1367" s="3"/>
      <c r="Z1367" s="280"/>
    </row>
    <row r="1368" spans="3:26" x14ac:dyDescent="0.15">
      <c r="C1368" s="286"/>
      <c r="D1368" s="283">
        <v>1365</v>
      </c>
      <c r="E1368" s="3">
        <v>1365</v>
      </c>
      <c r="F1368" s="3">
        <v>10</v>
      </c>
      <c r="G1368" s="3">
        <v>26</v>
      </c>
      <c r="H1368" s="3" t="s">
        <v>1679</v>
      </c>
      <c r="I1368" s="3" t="s">
        <v>137</v>
      </c>
      <c r="J1368" s="3" t="s">
        <v>368</v>
      </c>
      <c r="K1368" s="15"/>
      <c r="L1368" s="3" t="s">
        <v>3006</v>
      </c>
      <c r="M1368" s="3"/>
      <c r="N1368" s="3" t="s">
        <v>31</v>
      </c>
      <c r="O1368" s="3"/>
      <c r="P1368" s="3" t="s">
        <v>143</v>
      </c>
      <c r="Q1368" s="3"/>
      <c r="R1368" s="3"/>
      <c r="S1368" s="3" t="s">
        <v>43</v>
      </c>
      <c r="T1368" s="3"/>
      <c r="U1368" s="3" t="s">
        <v>3007</v>
      </c>
      <c r="V1368" s="3" t="s">
        <v>310</v>
      </c>
      <c r="W1368" s="3" t="s">
        <v>1312</v>
      </c>
      <c r="X1368" s="3" t="s">
        <v>53</v>
      </c>
      <c r="Y1368" s="3"/>
      <c r="Z1368" s="280"/>
    </row>
    <row r="1369" spans="3:26" x14ac:dyDescent="0.15">
      <c r="C1369" s="286"/>
      <c r="D1369" s="283">
        <v>1366</v>
      </c>
      <c r="E1369" s="3">
        <v>1374</v>
      </c>
      <c r="F1369" s="3">
        <v>10</v>
      </c>
      <c r="G1369" s="3">
        <v>26</v>
      </c>
      <c r="H1369" s="3" t="s">
        <v>1677</v>
      </c>
      <c r="I1369" s="3" t="s">
        <v>137</v>
      </c>
      <c r="J1369" s="3" t="s">
        <v>463</v>
      </c>
      <c r="K1369" s="15"/>
      <c r="L1369" s="3" t="s">
        <v>3020</v>
      </c>
      <c r="M1369" s="3"/>
      <c r="N1369" s="3" t="s">
        <v>28</v>
      </c>
      <c r="O1369" s="3"/>
      <c r="P1369" s="3" t="s">
        <v>143</v>
      </c>
      <c r="Q1369" s="3"/>
      <c r="R1369" s="3"/>
      <c r="S1369" s="3"/>
      <c r="T1369" s="3" t="s">
        <v>49</v>
      </c>
      <c r="U1369" s="3" t="s">
        <v>3021</v>
      </c>
      <c r="V1369" s="3" t="s">
        <v>310</v>
      </c>
      <c r="W1369" s="3" t="s">
        <v>625</v>
      </c>
      <c r="X1369" s="3" t="s">
        <v>53</v>
      </c>
      <c r="Y1369" s="3"/>
      <c r="Z1369" s="280"/>
    </row>
    <row r="1370" spans="3:26" x14ac:dyDescent="0.15">
      <c r="C1370" s="286"/>
      <c r="D1370" s="283">
        <v>1367</v>
      </c>
      <c r="E1370" s="3">
        <v>1367</v>
      </c>
      <c r="F1370" s="3">
        <v>10</v>
      </c>
      <c r="G1370" s="3">
        <v>26</v>
      </c>
      <c r="H1370" s="3" t="s">
        <v>1722</v>
      </c>
      <c r="I1370" s="3" t="s">
        <v>138</v>
      </c>
      <c r="J1370" s="3" t="s">
        <v>274</v>
      </c>
      <c r="K1370" s="15" t="s">
        <v>376</v>
      </c>
      <c r="L1370" s="3" t="s">
        <v>1862</v>
      </c>
      <c r="M1370" s="3"/>
      <c r="N1370" s="3" t="s">
        <v>16</v>
      </c>
      <c r="O1370" s="3" t="s">
        <v>3011</v>
      </c>
      <c r="P1370" s="3" t="s">
        <v>143</v>
      </c>
      <c r="Q1370" s="3"/>
      <c r="R1370" s="3"/>
      <c r="S1370" s="3" t="s">
        <v>43</v>
      </c>
      <c r="T1370" s="3" t="s">
        <v>49</v>
      </c>
      <c r="U1370" s="3" t="s">
        <v>311</v>
      </c>
      <c r="V1370" s="3" t="s">
        <v>51</v>
      </c>
      <c r="W1370" s="3" t="s">
        <v>2990</v>
      </c>
      <c r="X1370" s="3" t="s">
        <v>53</v>
      </c>
      <c r="Y1370" s="3"/>
      <c r="Z1370" s="280"/>
    </row>
    <row r="1371" spans="3:26" x14ac:dyDescent="0.15">
      <c r="C1371" s="286"/>
      <c r="D1371" s="283">
        <v>1368</v>
      </c>
      <c r="E1371" s="3">
        <v>1364</v>
      </c>
      <c r="F1371" s="3">
        <v>10</v>
      </c>
      <c r="G1371" s="3">
        <v>26</v>
      </c>
      <c r="H1371" s="3" t="s">
        <v>1654</v>
      </c>
      <c r="I1371" s="3" t="s">
        <v>137</v>
      </c>
      <c r="J1371" s="3" t="s">
        <v>368</v>
      </c>
      <c r="K1371" s="15"/>
      <c r="L1371" s="3" t="s">
        <v>3004</v>
      </c>
      <c r="M1371" s="3"/>
      <c r="N1371" s="3" t="s">
        <v>31</v>
      </c>
      <c r="O1371" s="3"/>
      <c r="P1371" s="3" t="s">
        <v>143</v>
      </c>
      <c r="Q1371" s="3"/>
      <c r="R1371" s="3"/>
      <c r="S1371" s="3" t="s">
        <v>43</v>
      </c>
      <c r="T1371" s="3"/>
      <c r="U1371" s="3" t="s">
        <v>3005</v>
      </c>
      <c r="V1371" s="3" t="s">
        <v>310</v>
      </c>
      <c r="W1371" s="3" t="s">
        <v>1312</v>
      </c>
      <c r="X1371" s="3" t="s">
        <v>53</v>
      </c>
      <c r="Y1371" s="3"/>
      <c r="Z1371" s="280"/>
    </row>
    <row r="1372" spans="3:26" x14ac:dyDescent="0.15">
      <c r="C1372" s="286"/>
      <c r="D1372" s="283">
        <v>1369</v>
      </c>
      <c r="E1372" s="3">
        <v>1375</v>
      </c>
      <c r="F1372" s="3">
        <v>10</v>
      </c>
      <c r="G1372" s="3">
        <v>26</v>
      </c>
      <c r="H1372" s="3" t="s">
        <v>1654</v>
      </c>
      <c r="I1372" s="3" t="s">
        <v>138</v>
      </c>
      <c r="J1372" s="3" t="s">
        <v>274</v>
      </c>
      <c r="K1372" s="15" t="s">
        <v>376</v>
      </c>
      <c r="L1372" s="3" t="s">
        <v>3022</v>
      </c>
      <c r="M1372" s="3"/>
      <c r="N1372" s="3" t="s">
        <v>16</v>
      </c>
      <c r="O1372" s="3" t="s">
        <v>3023</v>
      </c>
      <c r="P1372" s="3" t="s">
        <v>143</v>
      </c>
      <c r="Q1372" s="3"/>
      <c r="R1372" s="3"/>
      <c r="S1372" s="3"/>
      <c r="T1372" s="3" t="s">
        <v>49</v>
      </c>
      <c r="U1372" s="3"/>
      <c r="V1372" s="3" t="s">
        <v>50</v>
      </c>
      <c r="W1372" s="3" t="s">
        <v>1005</v>
      </c>
      <c r="X1372" s="3" t="s">
        <v>53</v>
      </c>
      <c r="Y1372" s="3"/>
      <c r="Z1372" s="280"/>
    </row>
    <row r="1373" spans="3:26" x14ac:dyDescent="0.15">
      <c r="C1373" s="286"/>
      <c r="D1373" s="283">
        <v>1370</v>
      </c>
      <c r="E1373" s="3">
        <v>1366</v>
      </c>
      <c r="F1373" s="3">
        <v>10</v>
      </c>
      <c r="G1373" s="3">
        <v>26</v>
      </c>
      <c r="H1373" s="3" t="s">
        <v>255</v>
      </c>
      <c r="I1373" s="3" t="s">
        <v>137</v>
      </c>
      <c r="J1373" s="3" t="s">
        <v>368</v>
      </c>
      <c r="K1373" s="15"/>
      <c r="L1373" s="3" t="s">
        <v>3008</v>
      </c>
      <c r="M1373" s="3"/>
      <c r="N1373" s="3" t="s">
        <v>31</v>
      </c>
      <c r="O1373" s="3"/>
      <c r="P1373" s="3" t="s">
        <v>143</v>
      </c>
      <c r="Q1373" s="3"/>
      <c r="R1373" s="3"/>
      <c r="S1373" s="3"/>
      <c r="T1373" s="3" t="s">
        <v>49</v>
      </c>
      <c r="U1373" s="3" t="s">
        <v>3009</v>
      </c>
      <c r="V1373" s="3" t="s">
        <v>310</v>
      </c>
      <c r="W1373" s="3" t="s">
        <v>3010</v>
      </c>
      <c r="X1373" s="3" t="s">
        <v>53</v>
      </c>
      <c r="Y1373" s="3"/>
      <c r="Z1373" s="280"/>
    </row>
    <row r="1374" spans="3:26" x14ac:dyDescent="0.15">
      <c r="C1374" s="286"/>
      <c r="D1374" s="283">
        <v>1371</v>
      </c>
      <c r="E1374" s="3">
        <v>1362</v>
      </c>
      <c r="F1374" s="3">
        <v>10</v>
      </c>
      <c r="G1374" s="3">
        <v>27</v>
      </c>
      <c r="H1374" s="3" t="s">
        <v>1659</v>
      </c>
      <c r="I1374" s="3" t="s">
        <v>137</v>
      </c>
      <c r="J1374" s="3" t="s">
        <v>368</v>
      </c>
      <c r="K1374" s="15"/>
      <c r="L1374" s="3" t="s">
        <v>3002</v>
      </c>
      <c r="M1374" s="3"/>
      <c r="N1374" s="3" t="s">
        <v>16</v>
      </c>
      <c r="O1374" s="3" t="s">
        <v>3001</v>
      </c>
      <c r="P1374" s="3"/>
      <c r="Q1374" s="3" t="s">
        <v>300</v>
      </c>
      <c r="R1374" s="3" t="s">
        <v>301</v>
      </c>
      <c r="S1374" s="3" t="s">
        <v>43</v>
      </c>
      <c r="T1374" s="3"/>
      <c r="U1374" s="3"/>
      <c r="V1374" s="3" t="s">
        <v>310</v>
      </c>
      <c r="W1374" s="3" t="s">
        <v>1042</v>
      </c>
      <c r="X1374" s="3" t="s">
        <v>53</v>
      </c>
      <c r="Y1374" s="3"/>
      <c r="Z1374" s="280"/>
    </row>
    <row r="1375" spans="3:26" x14ac:dyDescent="0.15">
      <c r="C1375" s="286"/>
      <c r="D1375" s="283">
        <v>1372</v>
      </c>
      <c r="E1375" s="3">
        <v>1383</v>
      </c>
      <c r="F1375" s="3">
        <v>10</v>
      </c>
      <c r="G1375" s="3">
        <v>27</v>
      </c>
      <c r="H1375" s="3" t="s">
        <v>1640</v>
      </c>
      <c r="I1375" s="3" t="s">
        <v>140</v>
      </c>
      <c r="J1375" s="3" t="s">
        <v>260</v>
      </c>
      <c r="K1375" s="15" t="s">
        <v>1293</v>
      </c>
      <c r="L1375" s="3" t="s">
        <v>3034</v>
      </c>
      <c r="M1375" s="3"/>
      <c r="N1375" s="3" t="s">
        <v>29</v>
      </c>
      <c r="O1375" s="3"/>
      <c r="P1375" s="3" t="s">
        <v>143</v>
      </c>
      <c r="Q1375" s="3"/>
      <c r="R1375" s="3"/>
      <c r="S1375" s="3"/>
      <c r="T1375" s="3" t="s">
        <v>46</v>
      </c>
      <c r="U1375" s="3" t="s">
        <v>3035</v>
      </c>
      <c r="V1375" s="3" t="s">
        <v>456</v>
      </c>
      <c r="W1375" s="3"/>
      <c r="X1375" s="3" t="s">
        <v>53</v>
      </c>
      <c r="Y1375" s="3" t="s">
        <v>2380</v>
      </c>
      <c r="Z1375" s="280"/>
    </row>
    <row r="1376" spans="3:26" x14ac:dyDescent="0.15">
      <c r="C1376" s="286"/>
      <c r="D1376" s="283">
        <v>1373</v>
      </c>
      <c r="E1376" s="3">
        <v>1363</v>
      </c>
      <c r="F1376" s="3">
        <v>10</v>
      </c>
      <c r="G1376" s="3">
        <v>27</v>
      </c>
      <c r="H1376" s="3" t="s">
        <v>1633</v>
      </c>
      <c r="I1376" s="3" t="s">
        <v>137</v>
      </c>
      <c r="J1376" s="3" t="s">
        <v>368</v>
      </c>
      <c r="K1376" s="15"/>
      <c r="L1376" s="3" t="s">
        <v>2916</v>
      </c>
      <c r="M1376" s="3"/>
      <c r="N1376" s="3" t="s">
        <v>144</v>
      </c>
      <c r="O1376" s="3"/>
      <c r="P1376" s="3"/>
      <c r="Q1376" s="3" t="s">
        <v>300</v>
      </c>
      <c r="R1376" s="3" t="s">
        <v>301</v>
      </c>
      <c r="S1376" s="3" t="s">
        <v>43</v>
      </c>
      <c r="T1376" s="3"/>
      <c r="U1376" s="3" t="s">
        <v>3003</v>
      </c>
      <c r="V1376" s="3" t="s">
        <v>52</v>
      </c>
      <c r="W1376" s="3"/>
      <c r="X1376" s="3" t="s">
        <v>157</v>
      </c>
      <c r="Y1376" s="3"/>
      <c r="Z1376" s="280"/>
    </row>
    <row r="1377" spans="3:26" x14ac:dyDescent="0.15">
      <c r="C1377" s="286"/>
      <c r="D1377" s="283">
        <v>1374</v>
      </c>
      <c r="E1377" s="3">
        <v>1373</v>
      </c>
      <c r="F1377" s="3">
        <v>10</v>
      </c>
      <c r="G1377" s="3">
        <v>28</v>
      </c>
      <c r="H1377" s="3" t="s">
        <v>1721</v>
      </c>
      <c r="I1377" s="3" t="s">
        <v>137</v>
      </c>
      <c r="J1377" s="3" t="s">
        <v>368</v>
      </c>
      <c r="K1377" s="15"/>
      <c r="L1377" s="3" t="s">
        <v>3018</v>
      </c>
      <c r="M1377" s="3"/>
      <c r="N1377" s="3" t="s">
        <v>16</v>
      </c>
      <c r="O1377" s="3" t="s">
        <v>1021</v>
      </c>
      <c r="P1377" s="3" t="s">
        <v>143</v>
      </c>
      <c r="Q1377" s="3"/>
      <c r="R1377" s="3"/>
      <c r="S1377" s="3"/>
      <c r="T1377" s="3" t="s">
        <v>49</v>
      </c>
      <c r="U1377" s="3" t="s">
        <v>3019</v>
      </c>
      <c r="V1377" s="3" t="s">
        <v>50</v>
      </c>
      <c r="W1377" s="3" t="s">
        <v>310</v>
      </c>
      <c r="X1377" s="3" t="s">
        <v>53</v>
      </c>
      <c r="Y1377" s="3"/>
      <c r="Z1377" s="280"/>
    </row>
    <row r="1378" spans="3:26" x14ac:dyDescent="0.15">
      <c r="C1378" s="286"/>
      <c r="D1378" s="283">
        <v>1375</v>
      </c>
      <c r="E1378" s="3">
        <v>1385</v>
      </c>
      <c r="F1378" s="3">
        <v>10</v>
      </c>
      <c r="G1378" s="3">
        <v>28</v>
      </c>
      <c r="H1378" s="3" t="s">
        <v>1640</v>
      </c>
      <c r="I1378" s="3" t="s">
        <v>140</v>
      </c>
      <c r="J1378" s="3" t="s">
        <v>260</v>
      </c>
      <c r="K1378" s="15" t="s">
        <v>612</v>
      </c>
      <c r="L1378" s="3" t="s">
        <v>3037</v>
      </c>
      <c r="M1378" s="3"/>
      <c r="N1378" s="3" t="s">
        <v>16</v>
      </c>
      <c r="O1378" s="3" t="s">
        <v>2546</v>
      </c>
      <c r="P1378" s="3" t="s">
        <v>13</v>
      </c>
      <c r="Q1378" s="3"/>
      <c r="R1378" s="3"/>
      <c r="S1378" s="3"/>
      <c r="T1378" s="3" t="s">
        <v>49</v>
      </c>
      <c r="U1378" s="3" t="s">
        <v>3038</v>
      </c>
      <c r="V1378" s="3" t="s">
        <v>50</v>
      </c>
      <c r="W1378" s="3"/>
      <c r="X1378" s="3" t="s">
        <v>53</v>
      </c>
      <c r="Y1378" s="3"/>
      <c r="Z1378" s="280"/>
    </row>
    <row r="1379" spans="3:26" x14ac:dyDescent="0.15">
      <c r="C1379" s="286"/>
      <c r="D1379" s="283">
        <v>1376</v>
      </c>
      <c r="E1379" s="3">
        <v>1384</v>
      </c>
      <c r="F1379" s="3">
        <v>10</v>
      </c>
      <c r="G1379" s="3">
        <v>28</v>
      </c>
      <c r="H1379" s="3" t="s">
        <v>1646</v>
      </c>
      <c r="I1379" s="3" t="s">
        <v>140</v>
      </c>
      <c r="J1379" s="3" t="s">
        <v>260</v>
      </c>
      <c r="K1379" s="15" t="s">
        <v>937</v>
      </c>
      <c r="L1379" s="3" t="s">
        <v>3034</v>
      </c>
      <c r="M1379" s="3"/>
      <c r="N1379" s="3" t="s">
        <v>29</v>
      </c>
      <c r="O1379" s="3"/>
      <c r="P1379" s="3" t="s">
        <v>143</v>
      </c>
      <c r="Q1379" s="3"/>
      <c r="R1379" s="3"/>
      <c r="S1379" s="3"/>
      <c r="T1379" s="3" t="s">
        <v>49</v>
      </c>
      <c r="U1379" s="3" t="s">
        <v>3036</v>
      </c>
      <c r="V1379" s="3" t="s">
        <v>52</v>
      </c>
      <c r="W1379" s="3"/>
      <c r="X1379" s="3" t="s">
        <v>158</v>
      </c>
      <c r="Y1379" s="3"/>
      <c r="Z1379" s="280"/>
    </row>
    <row r="1380" spans="3:26" x14ac:dyDescent="0.15">
      <c r="C1380" s="286"/>
      <c r="D1380" s="283">
        <v>1377</v>
      </c>
      <c r="E1380" s="3">
        <v>1370</v>
      </c>
      <c r="F1380" s="3">
        <v>10</v>
      </c>
      <c r="G1380" s="3">
        <v>28</v>
      </c>
      <c r="H1380" s="3" t="s">
        <v>1801</v>
      </c>
      <c r="I1380" s="3" t="s">
        <v>137</v>
      </c>
      <c r="J1380" s="3" t="s">
        <v>368</v>
      </c>
      <c r="K1380" s="15"/>
      <c r="L1380" s="3" t="s">
        <v>3014</v>
      </c>
      <c r="M1380" s="3"/>
      <c r="N1380" s="3" t="s">
        <v>31</v>
      </c>
      <c r="O1380" s="3"/>
      <c r="P1380" s="3" t="s">
        <v>13</v>
      </c>
      <c r="Q1380" s="3"/>
      <c r="R1380" s="3"/>
      <c r="S1380" s="3" t="s">
        <v>43</v>
      </c>
      <c r="T1380" s="3"/>
      <c r="U1380" s="3" t="s">
        <v>514</v>
      </c>
      <c r="V1380" s="3" t="s">
        <v>310</v>
      </c>
      <c r="W1380" s="3" t="s">
        <v>1312</v>
      </c>
      <c r="X1380" s="3" t="s">
        <v>53</v>
      </c>
      <c r="Y1380" s="3"/>
      <c r="Z1380" s="280"/>
    </row>
    <row r="1381" spans="3:26" x14ac:dyDescent="0.15">
      <c r="C1381" s="286"/>
      <c r="D1381" s="283">
        <v>1378</v>
      </c>
      <c r="E1381" s="3">
        <v>1386</v>
      </c>
      <c r="F1381" s="3">
        <v>10</v>
      </c>
      <c r="G1381" s="3">
        <v>28</v>
      </c>
      <c r="H1381" s="3" t="s">
        <v>1698</v>
      </c>
      <c r="I1381" s="3" t="s">
        <v>140</v>
      </c>
      <c r="J1381" s="3" t="s">
        <v>260</v>
      </c>
      <c r="K1381" s="15" t="s">
        <v>612</v>
      </c>
      <c r="L1381" s="3" t="s">
        <v>3039</v>
      </c>
      <c r="M1381" s="3"/>
      <c r="N1381" s="3" t="s">
        <v>27</v>
      </c>
      <c r="O1381" s="3" t="s">
        <v>3040</v>
      </c>
      <c r="P1381" s="3" t="s">
        <v>11</v>
      </c>
      <c r="Q1381" s="3"/>
      <c r="R1381" s="3"/>
      <c r="S1381" s="3" t="s">
        <v>16</v>
      </c>
      <c r="T1381" s="3"/>
      <c r="U1381" s="3" t="s">
        <v>3041</v>
      </c>
      <c r="V1381" s="3" t="s">
        <v>50</v>
      </c>
      <c r="W1381" s="3"/>
      <c r="X1381" s="3" t="s">
        <v>53</v>
      </c>
      <c r="Y1381" s="3"/>
      <c r="Z1381" s="280"/>
    </row>
    <row r="1382" spans="3:26" x14ac:dyDescent="0.15">
      <c r="C1382" s="286"/>
      <c r="D1382" s="283">
        <v>1379</v>
      </c>
      <c r="E1382" s="3">
        <v>1369</v>
      </c>
      <c r="F1382" s="3">
        <v>10</v>
      </c>
      <c r="G1382" s="3">
        <v>28</v>
      </c>
      <c r="H1382" s="3" t="s">
        <v>1738</v>
      </c>
      <c r="I1382" s="3" t="s">
        <v>137</v>
      </c>
      <c r="J1382" s="3" t="s">
        <v>463</v>
      </c>
      <c r="K1382" s="15"/>
      <c r="L1382" s="3" t="s">
        <v>3012</v>
      </c>
      <c r="M1382" s="3"/>
      <c r="N1382" s="3" t="s">
        <v>28</v>
      </c>
      <c r="O1382" s="3"/>
      <c r="P1382" s="3" t="s">
        <v>13</v>
      </c>
      <c r="Q1382" s="3"/>
      <c r="R1382" s="3"/>
      <c r="S1382" s="3" t="s">
        <v>43</v>
      </c>
      <c r="T1382" s="3"/>
      <c r="U1382" s="3" t="s">
        <v>3013</v>
      </c>
      <c r="V1382" s="3" t="s">
        <v>310</v>
      </c>
      <c r="W1382" s="3" t="s">
        <v>2990</v>
      </c>
      <c r="X1382" s="3" t="s">
        <v>53</v>
      </c>
      <c r="Y1382" s="3"/>
      <c r="Z1382" s="280"/>
    </row>
    <row r="1383" spans="3:26" x14ac:dyDescent="0.15">
      <c r="C1383" s="286"/>
      <c r="D1383" s="283">
        <v>1380</v>
      </c>
      <c r="E1383" s="3">
        <v>1387</v>
      </c>
      <c r="F1383" s="3">
        <v>10</v>
      </c>
      <c r="G1383" s="3">
        <v>28</v>
      </c>
      <c r="H1383" s="3" t="s">
        <v>1738</v>
      </c>
      <c r="I1383" s="3" t="s">
        <v>140</v>
      </c>
      <c r="J1383" s="3" t="s">
        <v>260</v>
      </c>
      <c r="K1383" s="15" t="s">
        <v>356</v>
      </c>
      <c r="L1383" s="3" t="s">
        <v>3042</v>
      </c>
      <c r="M1383" s="3"/>
      <c r="N1383" s="3" t="s">
        <v>16</v>
      </c>
      <c r="O1383" s="3" t="s">
        <v>3043</v>
      </c>
      <c r="P1383" s="3" t="s">
        <v>11</v>
      </c>
      <c r="Q1383" s="3"/>
      <c r="R1383" s="3"/>
      <c r="S1383" s="3" t="s">
        <v>43</v>
      </c>
      <c r="T1383" s="3"/>
      <c r="U1383" s="3"/>
      <c r="V1383" s="3" t="s">
        <v>50</v>
      </c>
      <c r="W1383" s="3"/>
      <c r="X1383" s="3" t="s">
        <v>53</v>
      </c>
      <c r="Y1383" s="3"/>
      <c r="Z1383" s="280"/>
    </row>
    <row r="1384" spans="3:26" x14ac:dyDescent="0.15">
      <c r="C1384" s="286"/>
      <c r="D1384" s="283">
        <v>1381</v>
      </c>
      <c r="E1384" s="3">
        <v>1388</v>
      </c>
      <c r="F1384" s="3">
        <v>10</v>
      </c>
      <c r="G1384" s="3">
        <v>28</v>
      </c>
      <c r="H1384" s="3" t="s">
        <v>1738</v>
      </c>
      <c r="I1384" s="3" t="s">
        <v>140</v>
      </c>
      <c r="J1384" s="3" t="s">
        <v>260</v>
      </c>
      <c r="K1384" s="15" t="s">
        <v>612</v>
      </c>
      <c r="L1384" s="3" t="s">
        <v>3044</v>
      </c>
      <c r="M1384" s="3"/>
      <c r="N1384" s="3" t="s">
        <v>16</v>
      </c>
      <c r="O1384" s="3" t="s">
        <v>3045</v>
      </c>
      <c r="P1384" s="3" t="s">
        <v>143</v>
      </c>
      <c r="Q1384" s="3"/>
      <c r="R1384" s="3"/>
      <c r="S1384" s="3"/>
      <c r="T1384" s="3" t="s">
        <v>49</v>
      </c>
      <c r="U1384" s="3" t="s">
        <v>2784</v>
      </c>
      <c r="V1384" s="3" t="s">
        <v>50</v>
      </c>
      <c r="W1384" s="3"/>
      <c r="X1384" s="3" t="s">
        <v>53</v>
      </c>
      <c r="Y1384" s="3"/>
      <c r="Z1384" s="280"/>
    </row>
    <row r="1385" spans="3:26" x14ac:dyDescent="0.15">
      <c r="C1385" s="286"/>
      <c r="D1385" s="283">
        <v>1382</v>
      </c>
      <c r="E1385" s="3">
        <v>1390</v>
      </c>
      <c r="F1385" s="3">
        <v>10</v>
      </c>
      <c r="G1385" s="3">
        <v>28</v>
      </c>
      <c r="H1385" s="3" t="s">
        <v>3047</v>
      </c>
      <c r="I1385" s="3" t="s">
        <v>140</v>
      </c>
      <c r="J1385" s="3" t="s">
        <v>260</v>
      </c>
      <c r="K1385" s="15" t="s">
        <v>937</v>
      </c>
      <c r="L1385" s="3" t="s">
        <v>3048</v>
      </c>
      <c r="M1385" s="3"/>
      <c r="N1385" s="3" t="s">
        <v>29</v>
      </c>
      <c r="O1385" s="3"/>
      <c r="P1385" s="3" t="s">
        <v>143</v>
      </c>
      <c r="Q1385" s="3"/>
      <c r="R1385" s="3"/>
      <c r="S1385" s="3"/>
      <c r="T1385" s="3" t="s">
        <v>49</v>
      </c>
      <c r="U1385" s="3" t="s">
        <v>322</v>
      </c>
      <c r="V1385" s="3" t="s">
        <v>52</v>
      </c>
      <c r="W1385" s="3"/>
      <c r="X1385" s="3" t="s">
        <v>157</v>
      </c>
      <c r="Y1385" s="3"/>
      <c r="Z1385" s="280"/>
    </row>
    <row r="1386" spans="3:26" x14ac:dyDescent="0.15">
      <c r="C1386" s="286"/>
      <c r="D1386" s="283">
        <v>1383</v>
      </c>
      <c r="E1386" s="3">
        <v>1371</v>
      </c>
      <c r="F1386" s="3">
        <v>10</v>
      </c>
      <c r="G1386" s="3">
        <v>28</v>
      </c>
      <c r="H1386" s="3" t="s">
        <v>255</v>
      </c>
      <c r="I1386" s="3" t="s">
        <v>137</v>
      </c>
      <c r="J1386" s="3" t="s">
        <v>368</v>
      </c>
      <c r="K1386" s="15"/>
      <c r="L1386" s="3" t="s">
        <v>3015</v>
      </c>
      <c r="M1386" s="3"/>
      <c r="N1386" s="3" t="s">
        <v>16</v>
      </c>
      <c r="O1386" s="3" t="s">
        <v>1517</v>
      </c>
      <c r="P1386" s="3" t="s">
        <v>143</v>
      </c>
      <c r="Q1386" s="3"/>
      <c r="R1386" s="3"/>
      <c r="S1386" s="3"/>
      <c r="T1386" s="3" t="s">
        <v>49</v>
      </c>
      <c r="U1386" s="3" t="s">
        <v>3009</v>
      </c>
      <c r="V1386" s="3" t="s">
        <v>310</v>
      </c>
      <c r="W1386" s="3" t="s">
        <v>1438</v>
      </c>
      <c r="X1386" s="3" t="s">
        <v>53</v>
      </c>
      <c r="Y1386" s="3"/>
      <c r="Z1386" s="280"/>
    </row>
    <row r="1387" spans="3:26" x14ac:dyDescent="0.15">
      <c r="C1387" s="286"/>
      <c r="D1387" s="283">
        <v>1384</v>
      </c>
      <c r="E1387" s="3">
        <v>1376</v>
      </c>
      <c r="F1387" s="3">
        <v>10</v>
      </c>
      <c r="G1387" s="3">
        <v>28</v>
      </c>
      <c r="H1387" s="3" t="s">
        <v>255</v>
      </c>
      <c r="I1387" s="3" t="s">
        <v>138</v>
      </c>
      <c r="J1387" s="3" t="s">
        <v>274</v>
      </c>
      <c r="K1387" s="15" t="s">
        <v>376</v>
      </c>
      <c r="L1387" s="3" t="s">
        <v>2610</v>
      </c>
      <c r="M1387" s="3"/>
      <c r="N1387" s="3" t="s">
        <v>29</v>
      </c>
      <c r="O1387" s="3" t="s">
        <v>2985</v>
      </c>
      <c r="P1387" s="3" t="s">
        <v>143</v>
      </c>
      <c r="Q1387" s="3"/>
      <c r="R1387" s="3"/>
      <c r="S1387" s="3"/>
      <c r="T1387" s="3" t="s">
        <v>49</v>
      </c>
      <c r="U1387" s="3" t="s">
        <v>2983</v>
      </c>
      <c r="V1387" s="3" t="s">
        <v>52</v>
      </c>
      <c r="W1387" s="3" t="s">
        <v>3024</v>
      </c>
      <c r="X1387" s="3" t="s">
        <v>157</v>
      </c>
      <c r="Y1387" s="3"/>
      <c r="Z1387" s="280"/>
    </row>
    <row r="1388" spans="3:26" x14ac:dyDescent="0.15">
      <c r="C1388" s="286"/>
      <c r="D1388" s="283">
        <v>1385</v>
      </c>
      <c r="E1388" s="3">
        <v>1382</v>
      </c>
      <c r="F1388" s="3">
        <v>10</v>
      </c>
      <c r="G1388" s="3">
        <v>28</v>
      </c>
      <c r="H1388" s="3" t="s">
        <v>255</v>
      </c>
      <c r="I1388" s="3" t="s">
        <v>137</v>
      </c>
      <c r="J1388" s="3" t="s">
        <v>368</v>
      </c>
      <c r="K1388" s="15"/>
      <c r="L1388" s="3" t="s">
        <v>3033</v>
      </c>
      <c r="M1388" s="3"/>
      <c r="N1388" s="3" t="s">
        <v>28</v>
      </c>
      <c r="O1388" s="3"/>
      <c r="P1388" s="3" t="s">
        <v>143</v>
      </c>
      <c r="Q1388" s="3"/>
      <c r="R1388" s="3"/>
      <c r="S1388" s="3"/>
      <c r="T1388" s="3" t="s">
        <v>49</v>
      </c>
      <c r="U1388" s="3" t="s">
        <v>2983</v>
      </c>
      <c r="V1388" s="3" t="s">
        <v>310</v>
      </c>
      <c r="W1388" s="3" t="s">
        <v>1312</v>
      </c>
      <c r="X1388" s="3" t="s">
        <v>53</v>
      </c>
      <c r="Y1388" s="3"/>
      <c r="Z1388" s="280"/>
    </row>
    <row r="1389" spans="3:26" x14ac:dyDescent="0.15">
      <c r="C1389" s="286"/>
      <c r="D1389" s="283">
        <v>1386</v>
      </c>
      <c r="E1389" s="3">
        <v>1389</v>
      </c>
      <c r="F1389" s="3">
        <v>10</v>
      </c>
      <c r="G1389" s="3">
        <v>28</v>
      </c>
      <c r="H1389" s="3" t="s">
        <v>255</v>
      </c>
      <c r="I1389" s="3" t="s">
        <v>140</v>
      </c>
      <c r="J1389" s="3" t="s">
        <v>260</v>
      </c>
      <c r="K1389" s="15" t="s">
        <v>469</v>
      </c>
      <c r="L1389" s="3" t="s">
        <v>3046</v>
      </c>
      <c r="M1389" s="3"/>
      <c r="N1389" s="3" t="s">
        <v>28</v>
      </c>
      <c r="O1389" s="3"/>
      <c r="P1389" s="3" t="s">
        <v>143</v>
      </c>
      <c r="Q1389" s="3"/>
      <c r="R1389" s="3"/>
      <c r="S1389" s="3"/>
      <c r="T1389" s="3" t="s">
        <v>49</v>
      </c>
      <c r="U1389" s="3" t="s">
        <v>2983</v>
      </c>
      <c r="V1389" s="3" t="s">
        <v>52</v>
      </c>
      <c r="W1389" s="3"/>
      <c r="X1389" s="3" t="s">
        <v>53</v>
      </c>
      <c r="Y1389" s="3"/>
      <c r="Z1389" s="280"/>
    </row>
    <row r="1390" spans="3:26" x14ac:dyDescent="0.15">
      <c r="C1390" s="286"/>
      <c r="D1390" s="283">
        <v>1387</v>
      </c>
      <c r="E1390" s="3">
        <v>1402</v>
      </c>
      <c r="F1390" s="3">
        <v>10</v>
      </c>
      <c r="G1390" s="3">
        <v>28</v>
      </c>
      <c r="H1390" s="3" t="s">
        <v>143</v>
      </c>
      <c r="I1390" s="3" t="s">
        <v>136</v>
      </c>
      <c r="J1390" s="3" t="s">
        <v>882</v>
      </c>
      <c r="K1390" s="15"/>
      <c r="L1390" s="3" t="s">
        <v>3067</v>
      </c>
      <c r="M1390" s="3"/>
      <c r="N1390" s="3" t="s">
        <v>144</v>
      </c>
      <c r="O1390" s="3"/>
      <c r="P1390" s="3"/>
      <c r="Q1390" s="3" t="s">
        <v>34</v>
      </c>
      <c r="R1390" s="3" t="s">
        <v>301</v>
      </c>
      <c r="S1390" s="3" t="s">
        <v>43</v>
      </c>
      <c r="T1390" s="3"/>
      <c r="U1390" s="3"/>
      <c r="V1390" s="3" t="s">
        <v>50</v>
      </c>
      <c r="W1390" s="3" t="s">
        <v>1005</v>
      </c>
      <c r="X1390" s="3" t="s">
        <v>53</v>
      </c>
      <c r="Y1390" s="3"/>
      <c r="Z1390" s="280"/>
    </row>
    <row r="1391" spans="3:26" x14ac:dyDescent="0.15">
      <c r="C1391" s="286"/>
      <c r="D1391" s="283">
        <v>1388</v>
      </c>
      <c r="E1391" s="3">
        <v>1397</v>
      </c>
      <c r="F1391" s="3">
        <v>10</v>
      </c>
      <c r="G1391" s="3">
        <v>29</v>
      </c>
      <c r="H1391" s="3" t="s">
        <v>1646</v>
      </c>
      <c r="I1391" s="3" t="s">
        <v>140</v>
      </c>
      <c r="J1391" s="3" t="s">
        <v>260</v>
      </c>
      <c r="K1391" s="15" t="s">
        <v>378</v>
      </c>
      <c r="L1391" s="3" t="s">
        <v>2222</v>
      </c>
      <c r="M1391" s="3"/>
      <c r="N1391" s="3" t="s">
        <v>28</v>
      </c>
      <c r="O1391" s="3" t="s">
        <v>3061</v>
      </c>
      <c r="P1391" s="3" t="s">
        <v>143</v>
      </c>
      <c r="Q1391" s="3"/>
      <c r="R1391" s="3"/>
      <c r="S1391" s="3"/>
      <c r="T1391" s="3" t="s">
        <v>49</v>
      </c>
      <c r="U1391" s="3" t="s">
        <v>3062</v>
      </c>
      <c r="V1391" s="3" t="s">
        <v>51</v>
      </c>
      <c r="W1391" s="3" t="s">
        <v>310</v>
      </c>
      <c r="X1391" s="3" t="s">
        <v>53</v>
      </c>
      <c r="Y1391" s="3"/>
      <c r="Z1391" s="280"/>
    </row>
    <row r="1392" spans="3:26" x14ac:dyDescent="0.15">
      <c r="C1392" s="286"/>
      <c r="D1392" s="283">
        <v>1389</v>
      </c>
      <c r="E1392" s="3">
        <v>1398</v>
      </c>
      <c r="F1392" s="3">
        <v>10</v>
      </c>
      <c r="G1392" s="3">
        <v>29</v>
      </c>
      <c r="H1392" s="3" t="s">
        <v>143</v>
      </c>
      <c r="I1392" s="3" t="s">
        <v>140</v>
      </c>
      <c r="J1392" s="3" t="s">
        <v>260</v>
      </c>
      <c r="K1392" s="15" t="s">
        <v>356</v>
      </c>
      <c r="L1392" s="3" t="s">
        <v>2410</v>
      </c>
      <c r="M1392" s="3"/>
      <c r="N1392" s="3" t="s">
        <v>29</v>
      </c>
      <c r="O1392" s="3"/>
      <c r="P1392" s="3" t="s">
        <v>143</v>
      </c>
      <c r="Q1392" s="3"/>
      <c r="R1392" s="3"/>
      <c r="S1392" s="3"/>
      <c r="T1392" s="3" t="s">
        <v>47</v>
      </c>
      <c r="U1392" s="3" t="s">
        <v>3063</v>
      </c>
      <c r="V1392" s="3" t="s">
        <v>310</v>
      </c>
      <c r="W1392" s="3"/>
      <c r="X1392" s="3" t="s">
        <v>157</v>
      </c>
      <c r="Y1392" s="3"/>
      <c r="Z1392" s="280"/>
    </row>
    <row r="1393" spans="3:26" x14ac:dyDescent="0.15">
      <c r="C1393" s="286"/>
      <c r="D1393" s="283">
        <v>1390</v>
      </c>
      <c r="E1393" s="3">
        <v>1403</v>
      </c>
      <c r="F1393" s="3">
        <v>10</v>
      </c>
      <c r="G1393" s="3">
        <v>29</v>
      </c>
      <c r="H1393" s="3" t="s">
        <v>143</v>
      </c>
      <c r="I1393" s="3" t="s">
        <v>137</v>
      </c>
      <c r="J1393" s="3" t="s">
        <v>152</v>
      </c>
      <c r="K1393" s="15"/>
      <c r="L1393" s="3" t="s">
        <v>2984</v>
      </c>
      <c r="M1393" s="3"/>
      <c r="N1393" s="3" t="s">
        <v>16</v>
      </c>
      <c r="O1393" s="3" t="s">
        <v>3068</v>
      </c>
      <c r="P1393" s="3" t="s">
        <v>143</v>
      </c>
      <c r="Q1393" s="3"/>
      <c r="R1393" s="3"/>
      <c r="S1393" s="3"/>
      <c r="T1393" s="3" t="s">
        <v>49</v>
      </c>
      <c r="U1393" s="3" t="s">
        <v>311</v>
      </c>
      <c r="V1393" s="3" t="s">
        <v>52</v>
      </c>
      <c r="W1393" s="3" t="s">
        <v>841</v>
      </c>
      <c r="X1393" s="3" t="s">
        <v>53</v>
      </c>
      <c r="Y1393" s="3"/>
      <c r="Z1393" s="280"/>
    </row>
    <row r="1394" spans="3:26" x14ac:dyDescent="0.15">
      <c r="C1394" s="286"/>
      <c r="D1394" s="283">
        <v>1391</v>
      </c>
      <c r="E1394" s="3">
        <v>1445</v>
      </c>
      <c r="F1394" s="3">
        <v>10</v>
      </c>
      <c r="G1394" s="3">
        <v>30</v>
      </c>
      <c r="H1394" s="3" t="s">
        <v>1832</v>
      </c>
      <c r="I1394" s="3" t="s">
        <v>136</v>
      </c>
      <c r="J1394" s="3" t="s">
        <v>3146</v>
      </c>
      <c r="K1394" s="15"/>
      <c r="L1394" s="3" t="s">
        <v>3147</v>
      </c>
      <c r="M1394" s="3"/>
      <c r="N1394" s="3" t="s">
        <v>31</v>
      </c>
      <c r="O1394" s="3"/>
      <c r="P1394" s="3" t="s">
        <v>143</v>
      </c>
      <c r="Q1394" s="3"/>
      <c r="R1394" s="3"/>
      <c r="S1394" s="3" t="s">
        <v>43</v>
      </c>
      <c r="T1394" s="3"/>
      <c r="U1394" s="3"/>
      <c r="V1394" s="3" t="s">
        <v>50</v>
      </c>
      <c r="W1394" s="3" t="s">
        <v>3148</v>
      </c>
      <c r="X1394" s="3" t="s">
        <v>53</v>
      </c>
      <c r="Y1394" s="3"/>
      <c r="Z1394" s="280"/>
    </row>
    <row r="1395" spans="3:26" x14ac:dyDescent="0.15">
      <c r="C1395" s="286"/>
      <c r="D1395" s="283">
        <v>1392</v>
      </c>
      <c r="E1395" s="3">
        <v>1417</v>
      </c>
      <c r="F1395" s="3">
        <v>10</v>
      </c>
      <c r="G1395" s="3">
        <v>30</v>
      </c>
      <c r="H1395" s="3" t="s">
        <v>1847</v>
      </c>
      <c r="I1395" s="3" t="s">
        <v>137</v>
      </c>
      <c r="J1395" s="3" t="s">
        <v>655</v>
      </c>
      <c r="K1395" s="15"/>
      <c r="L1395" s="3" t="s">
        <v>3094</v>
      </c>
      <c r="M1395" s="3"/>
      <c r="N1395" s="3" t="s">
        <v>16</v>
      </c>
      <c r="O1395" s="3" t="s">
        <v>3095</v>
      </c>
      <c r="P1395" s="3" t="s">
        <v>143</v>
      </c>
      <c r="Q1395" s="3"/>
      <c r="R1395" s="3"/>
      <c r="S1395" s="3" t="s">
        <v>43</v>
      </c>
      <c r="T1395" s="3"/>
      <c r="U1395" s="3"/>
      <c r="V1395" s="3" t="s">
        <v>456</v>
      </c>
      <c r="W1395" s="3" t="s">
        <v>1699</v>
      </c>
      <c r="X1395" s="3" t="s">
        <v>53</v>
      </c>
      <c r="Y1395" s="3"/>
      <c r="Z1395" s="280"/>
    </row>
    <row r="1396" spans="3:26" x14ac:dyDescent="0.15">
      <c r="C1396" s="286"/>
      <c r="D1396" s="283">
        <v>1393</v>
      </c>
      <c r="E1396" s="3">
        <v>1401</v>
      </c>
      <c r="F1396" s="3">
        <v>10</v>
      </c>
      <c r="G1396" s="3">
        <v>30</v>
      </c>
      <c r="H1396" s="3" t="s">
        <v>1652</v>
      </c>
      <c r="I1396" s="3" t="s">
        <v>140</v>
      </c>
      <c r="J1396" s="3" t="s">
        <v>260</v>
      </c>
      <c r="K1396" s="15" t="s">
        <v>612</v>
      </c>
      <c r="L1396" s="3" t="s">
        <v>3037</v>
      </c>
      <c r="M1396" s="3"/>
      <c r="N1396" s="3" t="s">
        <v>16</v>
      </c>
      <c r="O1396" s="3" t="s">
        <v>1517</v>
      </c>
      <c r="P1396" s="3" t="s">
        <v>143</v>
      </c>
      <c r="Q1396" s="3"/>
      <c r="R1396" s="3"/>
      <c r="S1396" s="3"/>
      <c r="T1396" s="3" t="s">
        <v>49</v>
      </c>
      <c r="U1396" s="3" t="s">
        <v>2629</v>
      </c>
      <c r="V1396" s="3" t="s">
        <v>50</v>
      </c>
      <c r="W1396" s="3"/>
      <c r="X1396" s="3" t="s">
        <v>53</v>
      </c>
      <c r="Y1396" s="3"/>
      <c r="Z1396" s="280"/>
    </row>
    <row r="1397" spans="3:26" x14ac:dyDescent="0.15">
      <c r="C1397" s="286"/>
      <c r="D1397" s="283">
        <v>1394</v>
      </c>
      <c r="E1397" s="3">
        <v>1372</v>
      </c>
      <c r="F1397" s="3">
        <v>10</v>
      </c>
      <c r="G1397" s="3">
        <v>30</v>
      </c>
      <c r="H1397" s="3" t="s">
        <v>1641</v>
      </c>
      <c r="I1397" s="3" t="s">
        <v>138</v>
      </c>
      <c r="J1397" s="3" t="s">
        <v>274</v>
      </c>
      <c r="K1397" s="15" t="s">
        <v>376</v>
      </c>
      <c r="L1397" s="3" t="s">
        <v>3016</v>
      </c>
      <c r="M1397" s="3"/>
      <c r="N1397" s="3" t="s">
        <v>144</v>
      </c>
      <c r="O1397" s="3"/>
      <c r="P1397" s="3" t="s">
        <v>13</v>
      </c>
      <c r="Q1397" s="3"/>
      <c r="R1397" s="3"/>
      <c r="S1397" s="3" t="s">
        <v>43</v>
      </c>
      <c r="T1397" s="3" t="s">
        <v>49</v>
      </c>
      <c r="U1397" s="3" t="s">
        <v>311</v>
      </c>
      <c r="V1397" s="3" t="s">
        <v>50</v>
      </c>
      <c r="W1397" s="3" t="s">
        <v>3017</v>
      </c>
      <c r="X1397" s="3" t="s">
        <v>53</v>
      </c>
      <c r="Y1397" s="3"/>
      <c r="Z1397" s="280"/>
    </row>
    <row r="1398" spans="3:26" x14ac:dyDescent="0.15">
      <c r="C1398" s="286"/>
      <c r="D1398" s="283">
        <v>1395</v>
      </c>
      <c r="E1398" s="3">
        <v>1414</v>
      </c>
      <c r="F1398" s="3">
        <v>10</v>
      </c>
      <c r="G1398" s="3">
        <v>30</v>
      </c>
      <c r="H1398" s="3" t="s">
        <v>3086</v>
      </c>
      <c r="I1398" s="3" t="s">
        <v>137</v>
      </c>
      <c r="J1398" s="3" t="s">
        <v>154</v>
      </c>
      <c r="K1398" s="15"/>
      <c r="L1398" s="3" t="s">
        <v>3087</v>
      </c>
      <c r="M1398" s="3"/>
      <c r="N1398" s="3" t="s">
        <v>16</v>
      </c>
      <c r="O1398" s="3" t="s">
        <v>311</v>
      </c>
      <c r="P1398" s="3" t="s">
        <v>143</v>
      </c>
      <c r="Q1398" s="3"/>
      <c r="R1398" s="3"/>
      <c r="S1398" s="3"/>
      <c r="T1398" s="3" t="s">
        <v>49</v>
      </c>
      <c r="U1398" s="3" t="s">
        <v>3088</v>
      </c>
      <c r="V1398" s="3" t="s">
        <v>310</v>
      </c>
      <c r="W1398" s="3" t="s">
        <v>1312</v>
      </c>
      <c r="X1398" s="3" t="s">
        <v>53</v>
      </c>
      <c r="Y1398" s="3"/>
      <c r="Z1398" s="280"/>
    </row>
    <row r="1399" spans="3:26" x14ac:dyDescent="0.15">
      <c r="C1399" s="286"/>
      <c r="D1399" s="283">
        <v>1396</v>
      </c>
      <c r="E1399" s="3">
        <v>1393</v>
      </c>
      <c r="F1399" s="3">
        <v>10</v>
      </c>
      <c r="G1399" s="3">
        <v>30</v>
      </c>
      <c r="H1399" s="3" t="s">
        <v>1840</v>
      </c>
      <c r="I1399" s="3" t="s">
        <v>140</v>
      </c>
      <c r="J1399" s="3" t="s">
        <v>260</v>
      </c>
      <c r="K1399" s="15" t="s">
        <v>356</v>
      </c>
      <c r="L1399" s="3" t="s">
        <v>3052</v>
      </c>
      <c r="M1399" s="3"/>
      <c r="N1399" s="3" t="s">
        <v>144</v>
      </c>
      <c r="O1399" s="3"/>
      <c r="P1399" s="3" t="s">
        <v>11</v>
      </c>
      <c r="Q1399" s="3"/>
      <c r="R1399" s="3"/>
      <c r="S1399" s="3" t="s">
        <v>45</v>
      </c>
      <c r="T1399" s="3"/>
      <c r="U1399" s="3" t="s">
        <v>3053</v>
      </c>
      <c r="V1399" s="3" t="s">
        <v>50</v>
      </c>
      <c r="W1399" s="3"/>
      <c r="X1399" s="3" t="s">
        <v>53</v>
      </c>
      <c r="Y1399" s="3"/>
      <c r="Z1399" s="280"/>
    </row>
    <row r="1400" spans="3:26" x14ac:dyDescent="0.15">
      <c r="C1400" s="286"/>
      <c r="D1400" s="283">
        <v>1397</v>
      </c>
      <c r="E1400" s="3">
        <v>1410</v>
      </c>
      <c r="F1400" s="3">
        <v>10</v>
      </c>
      <c r="G1400" s="3">
        <v>30</v>
      </c>
      <c r="H1400" s="3" t="s">
        <v>3081</v>
      </c>
      <c r="I1400" s="3" t="s">
        <v>137</v>
      </c>
      <c r="J1400" s="3" t="s">
        <v>368</v>
      </c>
      <c r="K1400" s="15"/>
      <c r="L1400" s="3" t="s">
        <v>3072</v>
      </c>
      <c r="M1400" s="3"/>
      <c r="N1400" s="3" t="s">
        <v>16</v>
      </c>
      <c r="O1400" s="3" t="s">
        <v>3082</v>
      </c>
      <c r="P1400" s="3" t="s">
        <v>143</v>
      </c>
      <c r="Q1400" s="3"/>
      <c r="R1400" s="3"/>
      <c r="S1400" s="3"/>
      <c r="T1400" s="3" t="s">
        <v>49</v>
      </c>
      <c r="U1400" s="3" t="s">
        <v>2463</v>
      </c>
      <c r="V1400" s="3" t="s">
        <v>310</v>
      </c>
      <c r="W1400" s="3" t="s">
        <v>1312</v>
      </c>
      <c r="X1400" s="3" t="s">
        <v>157</v>
      </c>
      <c r="Y1400" s="3" t="s">
        <v>3074</v>
      </c>
      <c r="Z1400" s="280"/>
    </row>
    <row r="1401" spans="3:26" x14ac:dyDescent="0.15">
      <c r="C1401" s="286"/>
      <c r="D1401" s="283">
        <v>1398</v>
      </c>
      <c r="E1401" s="3">
        <v>1419</v>
      </c>
      <c r="F1401" s="3">
        <v>10</v>
      </c>
      <c r="G1401" s="3">
        <v>30</v>
      </c>
      <c r="H1401" s="3" t="s">
        <v>1663</v>
      </c>
      <c r="I1401" s="3" t="s">
        <v>142</v>
      </c>
      <c r="J1401" s="3" t="s">
        <v>280</v>
      </c>
      <c r="K1401" s="15"/>
      <c r="L1401" s="3" t="s">
        <v>3099</v>
      </c>
      <c r="M1401" s="3"/>
      <c r="N1401" s="3" t="s">
        <v>31</v>
      </c>
      <c r="O1401" s="3" t="s">
        <v>928</v>
      </c>
      <c r="P1401" s="3" t="s">
        <v>13</v>
      </c>
      <c r="Q1401" s="3"/>
      <c r="R1401" s="3"/>
      <c r="S1401" s="3" t="s">
        <v>43</v>
      </c>
      <c r="T1401" s="3"/>
      <c r="U1401" s="3" t="s">
        <v>308</v>
      </c>
      <c r="V1401" s="3" t="s">
        <v>50</v>
      </c>
      <c r="W1401" s="3"/>
      <c r="X1401" s="3" t="s">
        <v>53</v>
      </c>
      <c r="Y1401" s="3"/>
      <c r="Z1401" s="280"/>
    </row>
    <row r="1402" spans="3:26" x14ac:dyDescent="0.15">
      <c r="C1402" s="286"/>
      <c r="D1402" s="283">
        <v>1399</v>
      </c>
      <c r="E1402" s="3">
        <v>1394</v>
      </c>
      <c r="F1402" s="3">
        <v>10</v>
      </c>
      <c r="G1402" s="3">
        <v>30</v>
      </c>
      <c r="H1402" s="3" t="s">
        <v>3054</v>
      </c>
      <c r="I1402" s="3" t="s">
        <v>140</v>
      </c>
      <c r="J1402" s="3" t="s">
        <v>260</v>
      </c>
      <c r="K1402" s="15" t="s">
        <v>836</v>
      </c>
      <c r="L1402" s="3" t="s">
        <v>3055</v>
      </c>
      <c r="M1402" s="3"/>
      <c r="N1402" s="3" t="s">
        <v>31</v>
      </c>
      <c r="O1402" s="3"/>
      <c r="P1402" s="3" t="s">
        <v>13</v>
      </c>
      <c r="Q1402" s="3"/>
      <c r="R1402" s="3"/>
      <c r="S1402" s="3" t="s">
        <v>43</v>
      </c>
      <c r="T1402" s="3"/>
      <c r="U1402" s="3" t="s">
        <v>514</v>
      </c>
      <c r="V1402" s="3" t="s">
        <v>50</v>
      </c>
      <c r="W1402" s="3" t="s">
        <v>805</v>
      </c>
      <c r="X1402" s="3" t="s">
        <v>53</v>
      </c>
      <c r="Y1402" s="3"/>
      <c r="Z1402" s="280"/>
    </row>
    <row r="1403" spans="3:26" x14ac:dyDescent="0.15">
      <c r="C1403" s="286"/>
      <c r="D1403" s="283">
        <v>1400</v>
      </c>
      <c r="E1403" s="3">
        <v>1381</v>
      </c>
      <c r="F1403" s="3">
        <v>10</v>
      </c>
      <c r="G1403" s="3">
        <v>30</v>
      </c>
      <c r="H1403" s="3" t="s">
        <v>2481</v>
      </c>
      <c r="I1403" s="3" t="s">
        <v>137</v>
      </c>
      <c r="J1403" s="3" t="s">
        <v>368</v>
      </c>
      <c r="K1403" s="15"/>
      <c r="L1403" s="3" t="s">
        <v>3031</v>
      </c>
      <c r="M1403" s="3"/>
      <c r="N1403" s="3" t="s">
        <v>16</v>
      </c>
      <c r="O1403" s="3" t="s">
        <v>261</v>
      </c>
      <c r="P1403" s="3" t="s">
        <v>13</v>
      </c>
      <c r="Q1403" s="3"/>
      <c r="R1403" s="3"/>
      <c r="S1403" s="3" t="s">
        <v>43</v>
      </c>
      <c r="T1403" s="3" t="s">
        <v>49</v>
      </c>
      <c r="U1403" s="3" t="s">
        <v>3032</v>
      </c>
      <c r="V1403" s="3" t="s">
        <v>50</v>
      </c>
      <c r="W1403" s="3"/>
      <c r="X1403" s="3" t="s">
        <v>53</v>
      </c>
      <c r="Y1403" s="3"/>
      <c r="Z1403" s="280"/>
    </row>
    <row r="1404" spans="3:26" x14ac:dyDescent="0.15">
      <c r="C1404" s="286"/>
      <c r="D1404" s="283">
        <v>1401</v>
      </c>
      <c r="E1404" s="3">
        <v>1427</v>
      </c>
      <c r="F1404" s="3">
        <v>10</v>
      </c>
      <c r="G1404" s="3">
        <v>30</v>
      </c>
      <c r="H1404" s="3" t="s">
        <v>1877</v>
      </c>
      <c r="I1404" s="3" t="s">
        <v>137</v>
      </c>
      <c r="J1404" s="3" t="s">
        <v>655</v>
      </c>
      <c r="K1404" s="15"/>
      <c r="L1404" s="3" t="s">
        <v>3113</v>
      </c>
      <c r="M1404" s="3"/>
      <c r="N1404" s="3" t="s">
        <v>16</v>
      </c>
      <c r="O1404" s="3" t="s">
        <v>3114</v>
      </c>
      <c r="P1404" s="3"/>
      <c r="Q1404" s="3" t="s">
        <v>36</v>
      </c>
      <c r="R1404" s="3" t="s">
        <v>301</v>
      </c>
      <c r="S1404" s="3" t="s">
        <v>43</v>
      </c>
      <c r="T1404" s="3"/>
      <c r="U1404" s="3" t="s">
        <v>308</v>
      </c>
      <c r="V1404" s="3" t="s">
        <v>456</v>
      </c>
      <c r="W1404" s="3" t="s">
        <v>2107</v>
      </c>
      <c r="X1404" s="3" t="s">
        <v>53</v>
      </c>
      <c r="Y1404" s="3" t="s">
        <v>1097</v>
      </c>
      <c r="Z1404" s="280"/>
    </row>
    <row r="1405" spans="3:26" x14ac:dyDescent="0.15">
      <c r="C1405" s="286"/>
      <c r="D1405" s="283">
        <v>1402</v>
      </c>
      <c r="E1405" s="3">
        <v>1446</v>
      </c>
      <c r="F1405" s="3">
        <v>10</v>
      </c>
      <c r="G1405" s="3">
        <v>30</v>
      </c>
      <c r="H1405" s="3" t="s">
        <v>1694</v>
      </c>
      <c r="I1405" s="3" t="s">
        <v>136</v>
      </c>
      <c r="J1405" s="3" t="s">
        <v>3146</v>
      </c>
      <c r="K1405" s="15"/>
      <c r="L1405" s="3" t="s">
        <v>3149</v>
      </c>
      <c r="M1405" s="3"/>
      <c r="N1405" s="3" t="s">
        <v>3150</v>
      </c>
      <c r="O1405" s="3" t="s">
        <v>2600</v>
      </c>
      <c r="P1405" s="3" t="s">
        <v>13</v>
      </c>
      <c r="Q1405" s="3"/>
      <c r="R1405" s="3"/>
      <c r="S1405" s="3" t="s">
        <v>43</v>
      </c>
      <c r="T1405" s="3"/>
      <c r="U1405" s="3" t="s">
        <v>514</v>
      </c>
      <c r="V1405" s="3" t="s">
        <v>50</v>
      </c>
      <c r="W1405" s="3"/>
      <c r="X1405" s="3" t="s">
        <v>53</v>
      </c>
      <c r="Y1405" s="3"/>
      <c r="Z1405" s="280"/>
    </row>
    <row r="1406" spans="3:26" x14ac:dyDescent="0.15">
      <c r="C1406" s="286"/>
      <c r="D1406" s="283">
        <v>1403</v>
      </c>
      <c r="E1406" s="3">
        <v>1377</v>
      </c>
      <c r="F1406" s="3">
        <v>10</v>
      </c>
      <c r="G1406" s="3">
        <v>30</v>
      </c>
      <c r="H1406" s="3" t="s">
        <v>3025</v>
      </c>
      <c r="I1406" s="3" t="s">
        <v>137</v>
      </c>
      <c r="J1406" s="3" t="s">
        <v>463</v>
      </c>
      <c r="K1406" s="15"/>
      <c r="L1406" s="3" t="s">
        <v>3026</v>
      </c>
      <c r="M1406" s="3"/>
      <c r="N1406" s="3" t="s">
        <v>31</v>
      </c>
      <c r="O1406" s="3" t="s">
        <v>327</v>
      </c>
      <c r="P1406" s="3" t="s">
        <v>13</v>
      </c>
      <c r="Q1406" s="3"/>
      <c r="R1406" s="3"/>
      <c r="S1406" s="3" t="s">
        <v>43</v>
      </c>
      <c r="T1406" s="3"/>
      <c r="U1406" s="3" t="s">
        <v>3027</v>
      </c>
      <c r="V1406" s="3" t="s">
        <v>310</v>
      </c>
      <c r="W1406" s="3"/>
      <c r="X1406" s="3" t="s">
        <v>53</v>
      </c>
      <c r="Y1406" s="3"/>
      <c r="Z1406" s="280"/>
    </row>
    <row r="1407" spans="3:26" x14ac:dyDescent="0.15">
      <c r="C1407" s="286"/>
      <c r="D1407" s="283">
        <v>1404</v>
      </c>
      <c r="E1407" s="3">
        <v>1411</v>
      </c>
      <c r="F1407" s="3">
        <v>10</v>
      </c>
      <c r="G1407" s="3">
        <v>30</v>
      </c>
      <c r="H1407" s="3" t="s">
        <v>255</v>
      </c>
      <c r="I1407" s="3" t="s">
        <v>137</v>
      </c>
      <c r="J1407" s="3" t="s">
        <v>368</v>
      </c>
      <c r="K1407" s="15"/>
      <c r="L1407" s="3" t="s">
        <v>3083</v>
      </c>
      <c r="M1407" s="3"/>
      <c r="N1407" s="3" t="s">
        <v>28</v>
      </c>
      <c r="O1407" s="3"/>
      <c r="P1407" s="3" t="s">
        <v>143</v>
      </c>
      <c r="Q1407" s="3"/>
      <c r="R1407" s="3"/>
      <c r="S1407" s="3"/>
      <c r="T1407" s="3" t="s">
        <v>49</v>
      </c>
      <c r="U1407" s="3" t="s">
        <v>3009</v>
      </c>
      <c r="V1407" s="3" t="s">
        <v>310</v>
      </c>
      <c r="W1407" s="3" t="s">
        <v>1312</v>
      </c>
      <c r="X1407" s="3" t="s">
        <v>53</v>
      </c>
      <c r="Y1407" s="3"/>
      <c r="Z1407" s="280"/>
    </row>
    <row r="1408" spans="3:26" x14ac:dyDescent="0.15">
      <c r="C1408" s="286"/>
      <c r="D1408" s="283">
        <v>1405</v>
      </c>
      <c r="E1408" s="3">
        <v>1395</v>
      </c>
      <c r="F1408" s="3">
        <v>10</v>
      </c>
      <c r="G1408" s="3">
        <v>30</v>
      </c>
      <c r="H1408" s="3" t="s">
        <v>143</v>
      </c>
      <c r="I1408" s="3" t="s">
        <v>140</v>
      </c>
      <c r="J1408" s="3" t="s">
        <v>260</v>
      </c>
      <c r="K1408" s="15" t="s">
        <v>469</v>
      </c>
      <c r="L1408" s="3" t="s">
        <v>3056</v>
      </c>
      <c r="M1408" s="3"/>
      <c r="N1408" s="3" t="s">
        <v>28</v>
      </c>
      <c r="O1408" s="3"/>
      <c r="P1408" s="3" t="s">
        <v>143</v>
      </c>
      <c r="Q1408" s="3"/>
      <c r="R1408" s="3"/>
      <c r="S1408" s="3"/>
      <c r="T1408" s="3" t="s">
        <v>49</v>
      </c>
      <c r="U1408" s="3" t="s">
        <v>2983</v>
      </c>
      <c r="V1408" s="3" t="s">
        <v>52</v>
      </c>
      <c r="W1408" s="3"/>
      <c r="X1408" s="3" t="s">
        <v>53</v>
      </c>
      <c r="Y1408" s="3" t="s">
        <v>3057</v>
      </c>
      <c r="Z1408" s="280"/>
    </row>
    <row r="1409" spans="3:26" x14ac:dyDescent="0.15">
      <c r="C1409" s="286"/>
      <c r="D1409" s="283">
        <v>1406</v>
      </c>
      <c r="E1409" s="3">
        <v>1396</v>
      </c>
      <c r="F1409" s="3">
        <v>10</v>
      </c>
      <c r="G1409" s="3">
        <v>30</v>
      </c>
      <c r="H1409" s="3" t="s">
        <v>143</v>
      </c>
      <c r="I1409" s="3" t="s">
        <v>140</v>
      </c>
      <c r="J1409" s="3" t="s">
        <v>260</v>
      </c>
      <c r="K1409" s="15" t="s">
        <v>469</v>
      </c>
      <c r="L1409" s="3" t="s">
        <v>3058</v>
      </c>
      <c r="M1409" s="3"/>
      <c r="N1409" s="3" t="s">
        <v>29</v>
      </c>
      <c r="O1409" s="3"/>
      <c r="P1409" s="3" t="s">
        <v>143</v>
      </c>
      <c r="Q1409" s="3"/>
      <c r="R1409" s="3"/>
      <c r="S1409" s="3"/>
      <c r="T1409" s="3" t="s">
        <v>49</v>
      </c>
      <c r="U1409" s="3" t="s">
        <v>3059</v>
      </c>
      <c r="V1409" s="3" t="s">
        <v>16</v>
      </c>
      <c r="W1409" s="3" t="s">
        <v>3060</v>
      </c>
      <c r="X1409" s="3" t="s">
        <v>53</v>
      </c>
      <c r="Y1409" s="3" t="s">
        <v>3057</v>
      </c>
      <c r="Z1409" s="280"/>
    </row>
    <row r="1410" spans="3:26" x14ac:dyDescent="0.15">
      <c r="C1410" s="286"/>
      <c r="D1410" s="283">
        <v>1407</v>
      </c>
      <c r="E1410" s="3">
        <v>1399</v>
      </c>
      <c r="F1410" s="3">
        <v>10</v>
      </c>
      <c r="G1410" s="3">
        <v>30</v>
      </c>
      <c r="H1410" s="3" t="s">
        <v>143</v>
      </c>
      <c r="I1410" s="3" t="s">
        <v>140</v>
      </c>
      <c r="J1410" s="3" t="s">
        <v>260</v>
      </c>
      <c r="K1410" s="15" t="s">
        <v>356</v>
      </c>
      <c r="L1410" s="3" t="s">
        <v>3064</v>
      </c>
      <c r="M1410" s="3"/>
      <c r="N1410" s="3" t="s">
        <v>28</v>
      </c>
      <c r="O1410" s="3" t="s">
        <v>311</v>
      </c>
      <c r="P1410" s="3" t="s">
        <v>143</v>
      </c>
      <c r="Q1410" s="3"/>
      <c r="R1410" s="3"/>
      <c r="S1410" s="3"/>
      <c r="T1410" s="3" t="s">
        <v>49</v>
      </c>
      <c r="U1410" s="3" t="s">
        <v>2983</v>
      </c>
      <c r="V1410" s="3" t="s">
        <v>51</v>
      </c>
      <c r="W1410" s="3"/>
      <c r="X1410" s="3" t="s">
        <v>53</v>
      </c>
      <c r="Y1410" s="3"/>
      <c r="Z1410" s="280"/>
    </row>
    <row r="1411" spans="3:26" x14ac:dyDescent="0.15">
      <c r="C1411" s="286"/>
      <c r="D1411" s="283">
        <v>1408</v>
      </c>
      <c r="E1411" s="3">
        <v>1400</v>
      </c>
      <c r="F1411" s="3">
        <v>10</v>
      </c>
      <c r="G1411" s="3">
        <v>30</v>
      </c>
      <c r="H1411" s="3" t="s">
        <v>143</v>
      </c>
      <c r="I1411" s="3" t="s">
        <v>140</v>
      </c>
      <c r="J1411" s="3" t="s">
        <v>260</v>
      </c>
      <c r="K1411" s="15" t="s">
        <v>356</v>
      </c>
      <c r="L1411" s="3" t="s">
        <v>3065</v>
      </c>
      <c r="M1411" s="3"/>
      <c r="N1411" s="3" t="s">
        <v>16</v>
      </c>
      <c r="O1411" s="3" t="s">
        <v>1249</v>
      </c>
      <c r="P1411" s="3" t="s">
        <v>143</v>
      </c>
      <c r="Q1411" s="3"/>
      <c r="R1411" s="3"/>
      <c r="S1411" s="3"/>
      <c r="T1411" s="3" t="s">
        <v>16</v>
      </c>
      <c r="U1411" s="3" t="s">
        <v>3066</v>
      </c>
      <c r="V1411" s="3" t="s">
        <v>16</v>
      </c>
      <c r="W1411" s="3" t="s">
        <v>2167</v>
      </c>
      <c r="X1411" s="3" t="s">
        <v>53</v>
      </c>
      <c r="Y1411" s="3"/>
      <c r="Z1411" s="280"/>
    </row>
    <row r="1412" spans="3:26" x14ac:dyDescent="0.15">
      <c r="C1412" s="286"/>
      <c r="D1412" s="283">
        <v>1409</v>
      </c>
      <c r="E1412" s="3">
        <v>1416</v>
      </c>
      <c r="F1412" s="3">
        <v>10</v>
      </c>
      <c r="G1412" s="3">
        <v>31</v>
      </c>
      <c r="H1412" s="3" t="s">
        <v>2918</v>
      </c>
      <c r="I1412" s="3" t="s">
        <v>137</v>
      </c>
      <c r="J1412" s="3" t="s">
        <v>655</v>
      </c>
      <c r="K1412" s="15"/>
      <c r="L1412" s="3" t="s">
        <v>3091</v>
      </c>
      <c r="M1412" s="3"/>
      <c r="N1412" s="3" t="s">
        <v>16</v>
      </c>
      <c r="O1412" s="3" t="s">
        <v>1213</v>
      </c>
      <c r="P1412" s="3" t="s">
        <v>143</v>
      </c>
      <c r="Q1412" s="3"/>
      <c r="R1412" s="3"/>
      <c r="S1412" s="3" t="s">
        <v>16</v>
      </c>
      <c r="T1412" s="3"/>
      <c r="U1412" s="3" t="s">
        <v>3092</v>
      </c>
      <c r="V1412" s="3" t="s">
        <v>310</v>
      </c>
      <c r="W1412" s="3" t="s">
        <v>3093</v>
      </c>
      <c r="X1412" s="3" t="s">
        <v>53</v>
      </c>
      <c r="Y1412" s="3"/>
      <c r="Z1412" s="280"/>
    </row>
    <row r="1413" spans="3:26" x14ac:dyDescent="0.15">
      <c r="C1413" s="286"/>
      <c r="D1413" s="283">
        <v>1410</v>
      </c>
      <c r="E1413" s="3">
        <v>1409</v>
      </c>
      <c r="F1413" s="3">
        <v>10</v>
      </c>
      <c r="G1413" s="3">
        <v>31</v>
      </c>
      <c r="H1413" s="3" t="s">
        <v>1770</v>
      </c>
      <c r="I1413" s="3" t="s">
        <v>137</v>
      </c>
      <c r="J1413" s="3" t="s">
        <v>368</v>
      </c>
      <c r="K1413" s="15"/>
      <c r="L1413" s="3" t="s">
        <v>3077</v>
      </c>
      <c r="M1413" s="3"/>
      <c r="N1413" s="3" t="s">
        <v>144</v>
      </c>
      <c r="O1413" s="3"/>
      <c r="P1413" s="3" t="s">
        <v>11</v>
      </c>
      <c r="Q1413" s="3"/>
      <c r="R1413" s="3"/>
      <c r="S1413" s="3" t="s">
        <v>44</v>
      </c>
      <c r="T1413" s="3"/>
      <c r="U1413" s="3" t="s">
        <v>3078</v>
      </c>
      <c r="V1413" s="3" t="s">
        <v>310</v>
      </c>
      <c r="W1413" s="3" t="s">
        <v>1312</v>
      </c>
      <c r="X1413" s="3" t="s">
        <v>53</v>
      </c>
      <c r="Y1413" s="3" t="s">
        <v>3079</v>
      </c>
      <c r="Z1413" s="280" t="s">
        <v>3080</v>
      </c>
    </row>
    <row r="1414" spans="3:26" x14ac:dyDescent="0.15">
      <c r="C1414" s="286"/>
      <c r="D1414" s="283">
        <v>1411</v>
      </c>
      <c r="E1414" s="3">
        <v>1422</v>
      </c>
      <c r="F1414" s="3">
        <v>10</v>
      </c>
      <c r="G1414" s="3">
        <v>31</v>
      </c>
      <c r="H1414" s="3" t="s">
        <v>1714</v>
      </c>
      <c r="I1414" s="3" t="s">
        <v>137</v>
      </c>
      <c r="J1414" s="3" t="s">
        <v>368</v>
      </c>
      <c r="K1414" s="15"/>
      <c r="L1414" s="3" t="s">
        <v>3105</v>
      </c>
      <c r="M1414" s="3"/>
      <c r="N1414" s="3" t="s">
        <v>144</v>
      </c>
      <c r="O1414" s="3" t="s">
        <v>3106</v>
      </c>
      <c r="P1414" s="3" t="s">
        <v>143</v>
      </c>
      <c r="Q1414" s="3"/>
      <c r="R1414" s="3"/>
      <c r="S1414" s="3" t="s">
        <v>43</v>
      </c>
      <c r="T1414" s="3" t="s">
        <v>251</v>
      </c>
      <c r="U1414" s="3"/>
      <c r="V1414" s="3" t="s">
        <v>310</v>
      </c>
      <c r="W1414" s="3" t="s">
        <v>841</v>
      </c>
      <c r="X1414" s="3" t="s">
        <v>53</v>
      </c>
      <c r="Y1414" s="3"/>
      <c r="Z1414" s="280"/>
    </row>
    <row r="1415" spans="3:26" x14ac:dyDescent="0.15">
      <c r="C1415" s="286"/>
      <c r="D1415" s="283">
        <v>1412</v>
      </c>
      <c r="E1415" s="3">
        <v>1408</v>
      </c>
      <c r="F1415" s="3">
        <v>10</v>
      </c>
      <c r="G1415" s="3">
        <v>31</v>
      </c>
      <c r="H1415" s="3" t="s">
        <v>1738</v>
      </c>
      <c r="I1415" s="3" t="s">
        <v>137</v>
      </c>
      <c r="J1415" s="3" t="s">
        <v>368</v>
      </c>
      <c r="K1415" s="15"/>
      <c r="L1415" s="3" t="s">
        <v>3076</v>
      </c>
      <c r="M1415" s="3"/>
      <c r="N1415" s="3" t="s">
        <v>28</v>
      </c>
      <c r="O1415" s="3"/>
      <c r="P1415" s="3" t="s">
        <v>143</v>
      </c>
      <c r="Q1415" s="3"/>
      <c r="R1415" s="3"/>
      <c r="S1415" s="3" t="s">
        <v>43</v>
      </c>
      <c r="T1415" s="3"/>
      <c r="U1415" s="3" t="s">
        <v>308</v>
      </c>
      <c r="V1415" s="3" t="s">
        <v>310</v>
      </c>
      <c r="W1415" s="3" t="s">
        <v>1312</v>
      </c>
      <c r="X1415" s="3" t="s">
        <v>53</v>
      </c>
      <c r="Y1415" s="3"/>
      <c r="Z1415" s="280"/>
    </row>
    <row r="1416" spans="3:26" x14ac:dyDescent="0.15">
      <c r="C1416" s="286"/>
      <c r="D1416" s="283">
        <v>1413</v>
      </c>
      <c r="E1416" s="3">
        <v>1447</v>
      </c>
      <c r="F1416" s="3">
        <v>10</v>
      </c>
      <c r="G1416" s="3">
        <v>31</v>
      </c>
      <c r="H1416" s="3" t="s">
        <v>1692</v>
      </c>
      <c r="I1416" s="3" t="s">
        <v>136</v>
      </c>
      <c r="J1416" s="3" t="s">
        <v>3146</v>
      </c>
      <c r="K1416" s="15"/>
      <c r="L1416" s="3" t="s">
        <v>3151</v>
      </c>
      <c r="M1416" s="3"/>
      <c r="N1416" s="3" t="s">
        <v>31</v>
      </c>
      <c r="O1416" s="3"/>
      <c r="P1416" s="3" t="s">
        <v>13</v>
      </c>
      <c r="Q1416" s="3" t="s">
        <v>36</v>
      </c>
      <c r="R1416" s="3" t="s">
        <v>273</v>
      </c>
      <c r="S1416" s="3" t="s">
        <v>43</v>
      </c>
      <c r="T1416" s="3" t="s">
        <v>46</v>
      </c>
      <c r="U1416" s="3" t="s">
        <v>514</v>
      </c>
      <c r="V1416" s="3" t="s">
        <v>50</v>
      </c>
      <c r="W1416" s="3"/>
      <c r="X1416" s="3" t="s">
        <v>157</v>
      </c>
      <c r="Y1416" s="3"/>
      <c r="Z1416" s="280"/>
    </row>
    <row r="1417" spans="3:26" x14ac:dyDescent="0.15">
      <c r="C1417" s="286"/>
      <c r="D1417" s="283">
        <v>1414</v>
      </c>
      <c r="E1417" s="3">
        <v>1407</v>
      </c>
      <c r="F1417" s="3">
        <v>10</v>
      </c>
      <c r="G1417" s="3">
        <v>31</v>
      </c>
      <c r="H1417" s="3" t="s">
        <v>2927</v>
      </c>
      <c r="I1417" s="3" t="s">
        <v>137</v>
      </c>
      <c r="J1417" s="3" t="s">
        <v>368</v>
      </c>
      <c r="K1417" s="15"/>
      <c r="L1417" s="3" t="s">
        <v>3075</v>
      </c>
      <c r="M1417" s="3"/>
      <c r="N1417" s="3" t="s">
        <v>31</v>
      </c>
      <c r="O1417" s="3"/>
      <c r="P1417" s="3" t="s">
        <v>143</v>
      </c>
      <c r="Q1417" s="3"/>
      <c r="R1417" s="3"/>
      <c r="S1417" s="3" t="s">
        <v>43</v>
      </c>
      <c r="T1417" s="3"/>
      <c r="U1417" s="3"/>
      <c r="V1417" s="3" t="s">
        <v>310</v>
      </c>
      <c r="W1417" s="3" t="s">
        <v>1312</v>
      </c>
      <c r="X1417" s="3" t="s">
        <v>53</v>
      </c>
      <c r="Y1417" s="3"/>
      <c r="Z1417" s="280"/>
    </row>
    <row r="1418" spans="3:26" x14ac:dyDescent="0.15">
      <c r="C1418" s="286"/>
      <c r="D1418" s="283">
        <v>1415</v>
      </c>
      <c r="E1418" s="3">
        <v>1406</v>
      </c>
      <c r="F1418" s="3">
        <v>10</v>
      </c>
      <c r="G1418" s="3">
        <v>31</v>
      </c>
      <c r="H1418" s="3" t="s">
        <v>1709</v>
      </c>
      <c r="I1418" s="3" t="s">
        <v>137</v>
      </c>
      <c r="J1418" s="3" t="s">
        <v>368</v>
      </c>
      <c r="K1418" s="15"/>
      <c r="L1418" s="3" t="s">
        <v>3072</v>
      </c>
      <c r="M1418" s="3"/>
      <c r="N1418" s="3" t="s">
        <v>16</v>
      </c>
      <c r="O1418" s="3" t="s">
        <v>1545</v>
      </c>
      <c r="P1418" s="3" t="s">
        <v>13</v>
      </c>
      <c r="Q1418" s="3"/>
      <c r="R1418" s="3"/>
      <c r="S1418" s="3" t="s">
        <v>44</v>
      </c>
      <c r="T1418" s="3"/>
      <c r="U1418" s="3" t="s">
        <v>3073</v>
      </c>
      <c r="V1418" s="3" t="s">
        <v>52</v>
      </c>
      <c r="W1418" s="3" t="s">
        <v>2279</v>
      </c>
      <c r="X1418" s="3" t="s">
        <v>53</v>
      </c>
      <c r="Y1418" s="3" t="s">
        <v>3074</v>
      </c>
      <c r="Z1418" s="280"/>
    </row>
    <row r="1419" spans="3:26" x14ac:dyDescent="0.15">
      <c r="C1419" s="286"/>
      <c r="D1419" s="283">
        <v>1416</v>
      </c>
      <c r="E1419" s="3">
        <v>1380</v>
      </c>
      <c r="F1419" s="3">
        <v>10</v>
      </c>
      <c r="G1419" s="3">
        <v>31</v>
      </c>
      <c r="H1419" s="3" t="s">
        <v>255</v>
      </c>
      <c r="I1419" s="3" t="s">
        <v>137</v>
      </c>
      <c r="J1419" s="3" t="s">
        <v>368</v>
      </c>
      <c r="K1419" s="15"/>
      <c r="L1419" s="3" t="s">
        <v>2754</v>
      </c>
      <c r="M1419" s="3"/>
      <c r="N1419" s="3" t="s">
        <v>16</v>
      </c>
      <c r="O1419" s="3" t="s">
        <v>339</v>
      </c>
      <c r="P1419" s="3" t="s">
        <v>143</v>
      </c>
      <c r="Q1419" s="3"/>
      <c r="R1419" s="3"/>
      <c r="S1419" s="3"/>
      <c r="T1419" s="3" t="s">
        <v>49</v>
      </c>
      <c r="U1419" s="3" t="s">
        <v>2784</v>
      </c>
      <c r="V1419" s="3" t="s">
        <v>310</v>
      </c>
      <c r="W1419" s="3" t="s">
        <v>1312</v>
      </c>
      <c r="X1419" s="3" t="s">
        <v>158</v>
      </c>
      <c r="Y1419" s="3"/>
      <c r="Z1419" s="280"/>
    </row>
    <row r="1420" spans="3:26" x14ac:dyDescent="0.15">
      <c r="C1420" s="286"/>
      <c r="D1420" s="283">
        <v>1417</v>
      </c>
      <c r="E1420" s="3">
        <v>1378</v>
      </c>
      <c r="F1420" s="3">
        <v>10</v>
      </c>
      <c r="G1420" s="3">
        <v>31</v>
      </c>
      <c r="H1420" s="3" t="s">
        <v>143</v>
      </c>
      <c r="I1420" s="3" t="s">
        <v>137</v>
      </c>
      <c r="J1420" s="3" t="s">
        <v>463</v>
      </c>
      <c r="K1420" s="15"/>
      <c r="L1420" s="3" t="s">
        <v>3028</v>
      </c>
      <c r="M1420" s="3"/>
      <c r="N1420" s="3" t="s">
        <v>28</v>
      </c>
      <c r="O1420" s="3"/>
      <c r="P1420" s="3" t="s">
        <v>143</v>
      </c>
      <c r="Q1420" s="3"/>
      <c r="R1420" s="3"/>
      <c r="S1420" s="3"/>
      <c r="T1420" s="3" t="s">
        <v>49</v>
      </c>
      <c r="U1420" s="3" t="s">
        <v>3009</v>
      </c>
      <c r="V1420" s="3" t="s">
        <v>310</v>
      </c>
      <c r="W1420" s="3" t="s">
        <v>3029</v>
      </c>
      <c r="X1420" s="3" t="s">
        <v>53</v>
      </c>
      <c r="Y1420" s="3"/>
      <c r="Z1420" s="280"/>
    </row>
    <row r="1421" spans="3:26" x14ac:dyDescent="0.15">
      <c r="C1421" s="286"/>
      <c r="D1421" s="283">
        <v>1418</v>
      </c>
      <c r="E1421" s="3">
        <v>1415</v>
      </c>
      <c r="F1421" s="3">
        <v>10</v>
      </c>
      <c r="G1421" s="3">
        <v>31</v>
      </c>
      <c r="H1421" s="3" t="s">
        <v>143</v>
      </c>
      <c r="I1421" s="3" t="s">
        <v>137</v>
      </c>
      <c r="J1421" s="3" t="s">
        <v>655</v>
      </c>
      <c r="K1421" s="15"/>
      <c r="L1421" s="3" t="s">
        <v>3089</v>
      </c>
      <c r="M1421" s="3"/>
      <c r="N1421" s="3" t="s">
        <v>16</v>
      </c>
      <c r="O1421" s="3" t="s">
        <v>2933</v>
      </c>
      <c r="P1421" s="3" t="s">
        <v>143</v>
      </c>
      <c r="Q1421" s="3"/>
      <c r="R1421" s="3"/>
      <c r="S1421" s="3"/>
      <c r="T1421" s="3" t="s">
        <v>49</v>
      </c>
      <c r="U1421" s="3" t="s">
        <v>2463</v>
      </c>
      <c r="V1421" s="3" t="s">
        <v>456</v>
      </c>
      <c r="W1421" s="3" t="s">
        <v>3090</v>
      </c>
      <c r="X1421" s="3" t="s">
        <v>53</v>
      </c>
      <c r="Y1421" s="3"/>
      <c r="Z1421" s="280"/>
    </row>
    <row r="1422" spans="3:26" x14ac:dyDescent="0.15">
      <c r="C1422" s="286"/>
      <c r="D1422" s="283">
        <v>1419</v>
      </c>
      <c r="E1422" s="3">
        <v>1440</v>
      </c>
      <c r="F1422" s="3">
        <v>10</v>
      </c>
      <c r="G1422" s="3">
        <v>31</v>
      </c>
      <c r="H1422" s="3" t="s">
        <v>143</v>
      </c>
      <c r="I1422" s="3" t="s">
        <v>140</v>
      </c>
      <c r="J1422" s="3" t="s">
        <v>260</v>
      </c>
      <c r="K1422" s="15" t="s">
        <v>1978</v>
      </c>
      <c r="L1422" s="3" t="s">
        <v>3139</v>
      </c>
      <c r="M1422" s="3"/>
      <c r="N1422" s="3" t="s">
        <v>24</v>
      </c>
      <c r="O1422" s="3"/>
      <c r="P1422" s="3" t="s">
        <v>143</v>
      </c>
      <c r="Q1422" s="3"/>
      <c r="R1422" s="3"/>
      <c r="S1422" s="3"/>
      <c r="T1422" s="3" t="s">
        <v>49</v>
      </c>
      <c r="U1422" s="3" t="s">
        <v>311</v>
      </c>
      <c r="V1422" s="3" t="s">
        <v>456</v>
      </c>
      <c r="W1422" s="3"/>
      <c r="X1422" s="3" t="s">
        <v>53</v>
      </c>
      <c r="Y1422" s="3"/>
      <c r="Z1422" s="280"/>
    </row>
    <row r="1423" spans="3:26" x14ac:dyDescent="0.15">
      <c r="C1423" s="286"/>
      <c r="D1423" s="283">
        <v>1420</v>
      </c>
      <c r="E1423" s="3">
        <v>1441</v>
      </c>
      <c r="F1423" s="3">
        <v>10</v>
      </c>
      <c r="G1423" s="3">
        <v>31</v>
      </c>
      <c r="H1423" s="3" t="s">
        <v>143</v>
      </c>
      <c r="I1423" s="3" t="s">
        <v>140</v>
      </c>
      <c r="J1423" s="3" t="s">
        <v>260</v>
      </c>
      <c r="K1423" s="15" t="s">
        <v>937</v>
      </c>
      <c r="L1423" s="3" t="s">
        <v>3140</v>
      </c>
      <c r="M1423" s="3"/>
      <c r="N1423" s="3" t="s">
        <v>16</v>
      </c>
      <c r="O1423" s="3" t="s">
        <v>339</v>
      </c>
      <c r="P1423" s="3" t="s">
        <v>143</v>
      </c>
      <c r="Q1423" s="3"/>
      <c r="R1423" s="3"/>
      <c r="S1423" s="3"/>
      <c r="T1423" s="3" t="s">
        <v>49</v>
      </c>
      <c r="U1423" s="3" t="s">
        <v>311</v>
      </c>
      <c r="V1423" s="3" t="s">
        <v>456</v>
      </c>
      <c r="W1423" s="3"/>
      <c r="X1423" s="3" t="s">
        <v>53</v>
      </c>
      <c r="Y1423" s="3"/>
      <c r="Z1423" s="280"/>
    </row>
    <row r="1424" spans="3:26" x14ac:dyDescent="0.15">
      <c r="C1424" s="286"/>
      <c r="D1424" s="283">
        <v>1421</v>
      </c>
      <c r="E1424" s="3">
        <v>1379</v>
      </c>
      <c r="F1424" s="3">
        <v>10</v>
      </c>
      <c r="G1424" s="3">
        <v>31</v>
      </c>
      <c r="H1424" s="3" t="s">
        <v>259</v>
      </c>
      <c r="I1424" s="3" t="s">
        <v>137</v>
      </c>
      <c r="J1424" s="3" t="s">
        <v>463</v>
      </c>
      <c r="K1424" s="15"/>
      <c r="L1424" s="3" t="s">
        <v>3030</v>
      </c>
      <c r="M1424" s="3"/>
      <c r="N1424" s="3" t="s">
        <v>16</v>
      </c>
      <c r="O1424" s="3" t="s">
        <v>1218</v>
      </c>
      <c r="P1424" s="3" t="s">
        <v>143</v>
      </c>
      <c r="Q1424" s="3"/>
      <c r="R1424" s="3"/>
      <c r="S1424" s="3"/>
      <c r="T1424" s="3" t="s">
        <v>49</v>
      </c>
      <c r="U1424" s="3" t="s">
        <v>2784</v>
      </c>
      <c r="V1424" s="3" t="s">
        <v>310</v>
      </c>
      <c r="W1424" s="3"/>
      <c r="X1424" s="3" t="s">
        <v>53</v>
      </c>
      <c r="Y1424" s="3"/>
      <c r="Z1424" s="280"/>
    </row>
    <row r="1425" spans="3:26" x14ac:dyDescent="0.15">
      <c r="C1425" s="286"/>
      <c r="D1425" s="283">
        <v>1422</v>
      </c>
      <c r="E1425" s="3">
        <v>1405</v>
      </c>
      <c r="F1425" s="3">
        <v>11</v>
      </c>
      <c r="G1425" s="3">
        <v>1</v>
      </c>
      <c r="H1425" s="3" t="s">
        <v>1672</v>
      </c>
      <c r="I1425" s="3" t="s">
        <v>137</v>
      </c>
      <c r="J1425" s="3" t="s">
        <v>368</v>
      </c>
      <c r="K1425" s="15"/>
      <c r="L1425" s="3" t="s">
        <v>3070</v>
      </c>
      <c r="M1425" s="3"/>
      <c r="N1425" s="3" t="s">
        <v>28</v>
      </c>
      <c r="O1425" s="3" t="s">
        <v>2985</v>
      </c>
      <c r="P1425" s="3"/>
      <c r="Q1425" s="3" t="s">
        <v>300</v>
      </c>
      <c r="R1425" s="3" t="s">
        <v>301</v>
      </c>
      <c r="S1425" s="3" t="s">
        <v>44</v>
      </c>
      <c r="T1425" s="3" t="s">
        <v>251</v>
      </c>
      <c r="U1425" s="3" t="s">
        <v>3071</v>
      </c>
      <c r="V1425" s="3" t="s">
        <v>52</v>
      </c>
      <c r="W1425" s="3" t="s">
        <v>1312</v>
      </c>
      <c r="X1425" s="3" t="s">
        <v>53</v>
      </c>
      <c r="Y1425" s="3"/>
      <c r="Z1425" s="280"/>
    </row>
    <row r="1426" spans="3:26" x14ac:dyDescent="0.15">
      <c r="C1426" s="286"/>
      <c r="D1426" s="283">
        <v>1423</v>
      </c>
      <c r="E1426" s="3">
        <v>1404</v>
      </c>
      <c r="F1426" s="3">
        <v>11</v>
      </c>
      <c r="G1426" s="3">
        <v>1</v>
      </c>
      <c r="H1426" s="3" t="s">
        <v>1661</v>
      </c>
      <c r="I1426" s="3" t="s">
        <v>137</v>
      </c>
      <c r="J1426" s="3" t="s">
        <v>368</v>
      </c>
      <c r="K1426" s="15"/>
      <c r="L1426" s="3" t="s">
        <v>3069</v>
      </c>
      <c r="M1426" s="3"/>
      <c r="N1426" s="3" t="s">
        <v>27</v>
      </c>
      <c r="O1426" s="3"/>
      <c r="P1426" s="3" t="s">
        <v>143</v>
      </c>
      <c r="Q1426" s="3"/>
      <c r="R1426" s="3"/>
      <c r="S1426" s="3" t="s">
        <v>43</v>
      </c>
      <c r="T1426" s="3"/>
      <c r="U1426" s="3" t="s">
        <v>308</v>
      </c>
      <c r="V1426" s="3" t="s">
        <v>310</v>
      </c>
      <c r="W1426" s="3" t="s">
        <v>625</v>
      </c>
      <c r="X1426" s="3" t="s">
        <v>53</v>
      </c>
      <c r="Y1426" s="3"/>
      <c r="Z1426" s="280"/>
    </row>
    <row r="1427" spans="3:26" x14ac:dyDescent="0.15">
      <c r="C1427" s="286"/>
      <c r="D1427" s="283">
        <v>1424</v>
      </c>
      <c r="E1427" s="3">
        <v>1412</v>
      </c>
      <c r="F1427" s="3">
        <v>11</v>
      </c>
      <c r="G1427" s="3">
        <v>1</v>
      </c>
      <c r="H1427" s="3" t="s">
        <v>1676</v>
      </c>
      <c r="I1427" s="3" t="s">
        <v>138</v>
      </c>
      <c r="J1427" s="3" t="s">
        <v>274</v>
      </c>
      <c r="K1427" s="15" t="s">
        <v>380</v>
      </c>
      <c r="L1427" s="3" t="s">
        <v>2390</v>
      </c>
      <c r="M1427" s="3"/>
      <c r="N1427" s="3" t="s">
        <v>28</v>
      </c>
      <c r="O1427" s="3" t="s">
        <v>2985</v>
      </c>
      <c r="P1427" s="3" t="s">
        <v>13</v>
      </c>
      <c r="Q1427" s="3"/>
      <c r="R1427" s="3"/>
      <c r="S1427" s="3" t="s">
        <v>44</v>
      </c>
      <c r="T1427" s="3"/>
      <c r="U1427" s="3" t="s">
        <v>311</v>
      </c>
      <c r="V1427" s="3" t="s">
        <v>52</v>
      </c>
      <c r="W1427" s="3" t="s">
        <v>1027</v>
      </c>
      <c r="X1427" s="3" t="s">
        <v>53</v>
      </c>
      <c r="Y1427" s="3"/>
      <c r="Z1427" s="280"/>
    </row>
    <row r="1428" spans="3:26" x14ac:dyDescent="0.15">
      <c r="C1428" s="286"/>
      <c r="D1428" s="283">
        <v>1425</v>
      </c>
      <c r="E1428" s="3">
        <v>1420</v>
      </c>
      <c r="F1428" s="3">
        <v>11</v>
      </c>
      <c r="G1428" s="3">
        <v>1</v>
      </c>
      <c r="H1428" s="3" t="s">
        <v>1679</v>
      </c>
      <c r="I1428" s="3" t="s">
        <v>138</v>
      </c>
      <c r="J1428" s="3" t="s">
        <v>274</v>
      </c>
      <c r="K1428" s="15"/>
      <c r="L1428" s="3" t="s">
        <v>3100</v>
      </c>
      <c r="M1428" s="3"/>
      <c r="N1428" s="3" t="s">
        <v>16</v>
      </c>
      <c r="O1428" s="3" t="s">
        <v>1155</v>
      </c>
      <c r="P1428" s="3" t="s">
        <v>12</v>
      </c>
      <c r="Q1428" s="3"/>
      <c r="R1428" s="3"/>
      <c r="S1428" s="3" t="s">
        <v>43</v>
      </c>
      <c r="T1428" s="3"/>
      <c r="U1428" s="3" t="s">
        <v>3101</v>
      </c>
      <c r="V1428" s="3" t="s">
        <v>50</v>
      </c>
      <c r="W1428" s="3" t="s">
        <v>738</v>
      </c>
      <c r="X1428" s="3" t="s">
        <v>53</v>
      </c>
      <c r="Y1428" s="3"/>
      <c r="Z1428" s="280"/>
    </row>
    <row r="1429" spans="3:26" x14ac:dyDescent="0.15">
      <c r="C1429" s="286"/>
      <c r="D1429" s="283">
        <v>1426</v>
      </c>
      <c r="E1429" s="3">
        <v>1418</v>
      </c>
      <c r="F1429" s="3">
        <v>11</v>
      </c>
      <c r="G1429" s="3">
        <v>1</v>
      </c>
      <c r="H1429" s="3" t="s">
        <v>3096</v>
      </c>
      <c r="I1429" s="3" t="s">
        <v>138</v>
      </c>
      <c r="J1429" s="3" t="s">
        <v>265</v>
      </c>
      <c r="K1429" s="15"/>
      <c r="L1429" s="3" t="s">
        <v>3097</v>
      </c>
      <c r="M1429" s="3"/>
      <c r="N1429" s="3" t="s">
        <v>27</v>
      </c>
      <c r="O1429" s="3"/>
      <c r="P1429" s="3" t="s">
        <v>12</v>
      </c>
      <c r="Q1429" s="3" t="s">
        <v>32</v>
      </c>
      <c r="R1429" s="3" t="s">
        <v>273</v>
      </c>
      <c r="S1429" s="3" t="s">
        <v>43</v>
      </c>
      <c r="T1429" s="3"/>
      <c r="U1429" s="3" t="s">
        <v>3098</v>
      </c>
      <c r="V1429" s="3" t="s">
        <v>456</v>
      </c>
      <c r="W1429" s="3" t="s">
        <v>1699</v>
      </c>
      <c r="X1429" s="3" t="s">
        <v>53</v>
      </c>
      <c r="Y1429" s="3"/>
      <c r="Z1429" s="280"/>
    </row>
    <row r="1430" spans="3:26" x14ac:dyDescent="0.15">
      <c r="C1430" s="286"/>
      <c r="D1430" s="283">
        <v>1427</v>
      </c>
      <c r="E1430" s="3">
        <v>1456</v>
      </c>
      <c r="F1430" s="3">
        <v>11</v>
      </c>
      <c r="G1430" s="3">
        <v>1</v>
      </c>
      <c r="H1430" s="3" t="s">
        <v>143</v>
      </c>
      <c r="I1430" s="3" t="s">
        <v>137</v>
      </c>
      <c r="J1430" s="3" t="s">
        <v>655</v>
      </c>
      <c r="K1430" s="15"/>
      <c r="L1430" s="3" t="s">
        <v>3165</v>
      </c>
      <c r="M1430" s="3"/>
      <c r="N1430" s="3" t="s">
        <v>16</v>
      </c>
      <c r="O1430" s="3" t="s">
        <v>3166</v>
      </c>
      <c r="P1430" s="3" t="s">
        <v>143</v>
      </c>
      <c r="Q1430" s="3"/>
      <c r="R1430" s="3"/>
      <c r="S1430" s="3"/>
      <c r="T1430" s="3" t="s">
        <v>49</v>
      </c>
      <c r="U1430" s="3" t="s">
        <v>3167</v>
      </c>
      <c r="V1430" s="3" t="s">
        <v>310</v>
      </c>
      <c r="W1430" s="3"/>
      <c r="X1430" s="3" t="s">
        <v>53</v>
      </c>
      <c r="Y1430" s="3"/>
      <c r="Z1430" s="280"/>
    </row>
    <row r="1431" spans="3:26" x14ac:dyDescent="0.15">
      <c r="C1431" s="286"/>
      <c r="D1431" s="283">
        <v>1428</v>
      </c>
      <c r="E1431" s="3">
        <v>1519</v>
      </c>
      <c r="F1431" s="3">
        <v>11</v>
      </c>
      <c r="G1431" s="3">
        <v>1</v>
      </c>
      <c r="H1431" s="3" t="s">
        <v>143</v>
      </c>
      <c r="I1431" s="3" t="s">
        <v>140</v>
      </c>
      <c r="J1431" s="3" t="s">
        <v>260</v>
      </c>
      <c r="K1431" s="15" t="s">
        <v>937</v>
      </c>
      <c r="L1431" s="3" t="s">
        <v>3276</v>
      </c>
      <c r="M1431" s="3"/>
      <c r="N1431" s="3" t="s">
        <v>16</v>
      </c>
      <c r="O1431" s="3" t="s">
        <v>3277</v>
      </c>
      <c r="P1431" s="3" t="s">
        <v>143</v>
      </c>
      <c r="Q1431" s="3"/>
      <c r="R1431" s="3"/>
      <c r="S1431" s="3"/>
      <c r="T1431" s="3" t="s">
        <v>49</v>
      </c>
      <c r="U1431" s="3" t="s">
        <v>3129</v>
      </c>
      <c r="V1431" s="3" t="s">
        <v>51</v>
      </c>
      <c r="W1431" s="3"/>
      <c r="X1431" s="3" t="s">
        <v>53</v>
      </c>
      <c r="Y1431" s="3"/>
      <c r="Z1431" s="280"/>
    </row>
    <row r="1432" spans="3:26" x14ac:dyDescent="0.15">
      <c r="C1432" s="286"/>
      <c r="D1432" s="283">
        <v>1429</v>
      </c>
      <c r="E1432" s="3">
        <v>1450</v>
      </c>
      <c r="F1432" s="3">
        <v>11</v>
      </c>
      <c r="G1432" s="3">
        <v>1</v>
      </c>
      <c r="H1432" s="3" t="s">
        <v>259</v>
      </c>
      <c r="I1432" s="3" t="s">
        <v>137</v>
      </c>
      <c r="J1432" s="3" t="s">
        <v>368</v>
      </c>
      <c r="K1432" s="15"/>
      <c r="L1432" s="3" t="s">
        <v>2093</v>
      </c>
      <c r="M1432" s="3"/>
      <c r="N1432" s="3" t="s">
        <v>28</v>
      </c>
      <c r="O1432" s="3" t="s">
        <v>3157</v>
      </c>
      <c r="P1432" s="3" t="s">
        <v>143</v>
      </c>
      <c r="Q1432" s="3"/>
      <c r="R1432" s="3"/>
      <c r="S1432" s="3"/>
      <c r="T1432" s="3" t="s">
        <v>49</v>
      </c>
      <c r="U1432" s="3"/>
      <c r="V1432" s="3" t="s">
        <v>52</v>
      </c>
      <c r="W1432" s="3" t="s">
        <v>3158</v>
      </c>
      <c r="X1432" s="3" t="s">
        <v>53</v>
      </c>
      <c r="Y1432" s="3"/>
      <c r="Z1432" s="280"/>
    </row>
    <row r="1433" spans="3:26" x14ac:dyDescent="0.15">
      <c r="C1433" s="286"/>
      <c r="D1433" s="283">
        <v>1430</v>
      </c>
      <c r="E1433" s="3">
        <v>1413</v>
      </c>
      <c r="F1433" s="3">
        <v>11</v>
      </c>
      <c r="G1433" s="3">
        <v>2</v>
      </c>
      <c r="H1433" s="3" t="s">
        <v>1770</v>
      </c>
      <c r="I1433" s="3" t="s">
        <v>137</v>
      </c>
      <c r="J1433" s="3" t="s">
        <v>154</v>
      </c>
      <c r="K1433" s="15"/>
      <c r="L1433" s="3" t="s">
        <v>3084</v>
      </c>
      <c r="M1433" s="3"/>
      <c r="N1433" s="3" t="s">
        <v>16</v>
      </c>
      <c r="O1433" s="3" t="s">
        <v>3085</v>
      </c>
      <c r="P1433" s="3" t="s">
        <v>143</v>
      </c>
      <c r="Q1433" s="3"/>
      <c r="R1433" s="3"/>
      <c r="S1433" s="3"/>
      <c r="T1433" s="3" t="s">
        <v>16</v>
      </c>
      <c r="U1433" s="3"/>
      <c r="V1433" s="3" t="s">
        <v>310</v>
      </c>
      <c r="W1433" s="3" t="s">
        <v>1312</v>
      </c>
      <c r="X1433" s="3" t="s">
        <v>53</v>
      </c>
      <c r="Y1433" s="3"/>
      <c r="Z1433" s="280"/>
    </row>
    <row r="1434" spans="3:26" x14ac:dyDescent="0.15">
      <c r="C1434" s="286"/>
      <c r="D1434" s="283">
        <v>1431</v>
      </c>
      <c r="E1434" s="3">
        <v>1428</v>
      </c>
      <c r="F1434" s="3">
        <v>11</v>
      </c>
      <c r="G1434" s="3">
        <v>2</v>
      </c>
      <c r="H1434" s="3" t="s">
        <v>3025</v>
      </c>
      <c r="I1434" s="3" t="s">
        <v>137</v>
      </c>
      <c r="J1434" s="3" t="s">
        <v>368</v>
      </c>
      <c r="K1434" s="15"/>
      <c r="L1434" s="3" t="s">
        <v>2916</v>
      </c>
      <c r="M1434" s="3"/>
      <c r="N1434" s="3" t="s">
        <v>28</v>
      </c>
      <c r="O1434" s="3"/>
      <c r="P1434" s="3" t="s">
        <v>143</v>
      </c>
      <c r="Q1434" s="3"/>
      <c r="R1434" s="3"/>
      <c r="S1434" s="3"/>
      <c r="T1434" s="3" t="s">
        <v>47</v>
      </c>
      <c r="U1434" s="3" t="s">
        <v>3115</v>
      </c>
      <c r="V1434" s="3" t="s">
        <v>310</v>
      </c>
      <c r="W1434" s="3" t="s">
        <v>3116</v>
      </c>
      <c r="X1434" s="3" t="s">
        <v>158</v>
      </c>
      <c r="Y1434" s="3"/>
      <c r="Z1434" s="280"/>
    </row>
    <row r="1435" spans="3:26" x14ac:dyDescent="0.15">
      <c r="C1435" s="286"/>
      <c r="D1435" s="283">
        <v>1432</v>
      </c>
      <c r="E1435" s="3">
        <v>1421</v>
      </c>
      <c r="F1435" s="3">
        <v>11</v>
      </c>
      <c r="G1435" s="3">
        <v>2</v>
      </c>
      <c r="H1435" s="3" t="s">
        <v>143</v>
      </c>
      <c r="I1435" s="3" t="s">
        <v>137</v>
      </c>
      <c r="J1435" s="3" t="s">
        <v>463</v>
      </c>
      <c r="K1435" s="15"/>
      <c r="L1435" s="3" t="s">
        <v>3102</v>
      </c>
      <c r="M1435" s="3"/>
      <c r="N1435" s="3" t="s">
        <v>28</v>
      </c>
      <c r="O1435" s="3" t="s">
        <v>311</v>
      </c>
      <c r="P1435" s="3" t="s">
        <v>143</v>
      </c>
      <c r="Q1435" s="3"/>
      <c r="R1435" s="3"/>
      <c r="S1435" s="3"/>
      <c r="T1435" s="3" t="s">
        <v>49</v>
      </c>
      <c r="U1435" s="3" t="s">
        <v>3103</v>
      </c>
      <c r="V1435" s="3" t="s">
        <v>52</v>
      </c>
      <c r="W1435" s="3" t="s">
        <v>3104</v>
      </c>
      <c r="X1435" s="3" t="s">
        <v>53</v>
      </c>
      <c r="Y1435" s="3"/>
      <c r="Z1435" s="280"/>
    </row>
    <row r="1436" spans="3:26" x14ac:dyDescent="0.15">
      <c r="C1436" s="286"/>
      <c r="D1436" s="283">
        <v>1433</v>
      </c>
      <c r="E1436" s="3">
        <v>1429</v>
      </c>
      <c r="F1436" s="3">
        <v>11</v>
      </c>
      <c r="G1436" s="3">
        <v>2</v>
      </c>
      <c r="H1436" s="3" t="s">
        <v>3117</v>
      </c>
      <c r="I1436" s="3" t="s">
        <v>137</v>
      </c>
      <c r="J1436" s="3" t="s">
        <v>463</v>
      </c>
      <c r="K1436" s="15"/>
      <c r="L1436" s="3" t="s">
        <v>3118</v>
      </c>
      <c r="M1436" s="3"/>
      <c r="N1436" s="3" t="s">
        <v>28</v>
      </c>
      <c r="O1436" s="3"/>
      <c r="P1436" s="3" t="s">
        <v>143</v>
      </c>
      <c r="Q1436" s="3"/>
      <c r="R1436" s="3"/>
      <c r="S1436" s="3"/>
      <c r="T1436" s="3" t="s">
        <v>49</v>
      </c>
      <c r="U1436" s="3" t="s">
        <v>251</v>
      </c>
      <c r="V1436" s="3" t="s">
        <v>310</v>
      </c>
      <c r="W1436" s="3" t="s">
        <v>1329</v>
      </c>
      <c r="X1436" s="3" t="s">
        <v>53</v>
      </c>
      <c r="Y1436" s="3"/>
      <c r="Z1436" s="280"/>
    </row>
    <row r="1437" spans="3:26" x14ac:dyDescent="0.15">
      <c r="C1437" s="286"/>
      <c r="D1437" s="283">
        <v>1434</v>
      </c>
      <c r="E1437" s="3">
        <v>1423</v>
      </c>
      <c r="F1437" s="3">
        <v>11</v>
      </c>
      <c r="G1437" s="3">
        <v>3</v>
      </c>
      <c r="H1437" s="3" t="s">
        <v>1653</v>
      </c>
      <c r="I1437" s="3" t="s">
        <v>139</v>
      </c>
      <c r="J1437" s="3" t="s">
        <v>277</v>
      </c>
      <c r="K1437" s="15"/>
      <c r="L1437" s="3" t="s">
        <v>3107</v>
      </c>
      <c r="M1437" s="3"/>
      <c r="N1437" s="3" t="s">
        <v>31</v>
      </c>
      <c r="O1437" s="3" t="s">
        <v>3108</v>
      </c>
      <c r="P1437" s="3" t="s">
        <v>13</v>
      </c>
      <c r="Q1437" s="3"/>
      <c r="R1437" s="3"/>
      <c r="S1437" s="3" t="s">
        <v>43</v>
      </c>
      <c r="T1437" s="3"/>
      <c r="U1437" s="3"/>
      <c r="V1437" s="3" t="s">
        <v>16</v>
      </c>
      <c r="W1437" s="3" t="s">
        <v>3109</v>
      </c>
      <c r="X1437" s="3" t="s">
        <v>53</v>
      </c>
      <c r="Y1437" s="3"/>
      <c r="Z1437" s="280"/>
    </row>
    <row r="1438" spans="3:26" x14ac:dyDescent="0.15">
      <c r="C1438" s="286"/>
      <c r="D1438" s="283">
        <v>1435</v>
      </c>
      <c r="E1438" s="3">
        <v>1430</v>
      </c>
      <c r="F1438" s="3">
        <v>11</v>
      </c>
      <c r="G1438" s="3">
        <v>3</v>
      </c>
      <c r="H1438" s="3" t="s">
        <v>1692</v>
      </c>
      <c r="I1438" s="3" t="s">
        <v>137</v>
      </c>
      <c r="J1438" s="3" t="s">
        <v>368</v>
      </c>
      <c r="K1438" s="15"/>
      <c r="L1438" s="3" t="s">
        <v>3119</v>
      </c>
      <c r="M1438" s="3"/>
      <c r="N1438" s="3" t="s">
        <v>27</v>
      </c>
      <c r="O1438" s="3"/>
      <c r="P1438" s="3" t="s">
        <v>143</v>
      </c>
      <c r="Q1438" s="3"/>
      <c r="R1438" s="3"/>
      <c r="S1438" s="3" t="s">
        <v>43</v>
      </c>
      <c r="T1438" s="3"/>
      <c r="U1438" s="3"/>
      <c r="V1438" s="3" t="s">
        <v>310</v>
      </c>
      <c r="W1438" s="3" t="s">
        <v>3120</v>
      </c>
      <c r="X1438" s="3" t="s">
        <v>53</v>
      </c>
      <c r="Y1438" s="3"/>
      <c r="Z1438" s="280"/>
    </row>
    <row r="1439" spans="3:26" x14ac:dyDescent="0.15">
      <c r="C1439" s="286"/>
      <c r="D1439" s="283">
        <v>1436</v>
      </c>
      <c r="E1439" s="3">
        <v>1449</v>
      </c>
      <c r="F1439" s="3">
        <v>11</v>
      </c>
      <c r="G1439" s="3">
        <v>3</v>
      </c>
      <c r="H1439" s="3" t="s">
        <v>255</v>
      </c>
      <c r="I1439" s="3" t="s">
        <v>137</v>
      </c>
      <c r="J1439" s="3" t="s">
        <v>368</v>
      </c>
      <c r="K1439" s="15"/>
      <c r="L1439" s="3" t="s">
        <v>3155</v>
      </c>
      <c r="M1439" s="3"/>
      <c r="N1439" s="3" t="s">
        <v>26</v>
      </c>
      <c r="O1439" s="3"/>
      <c r="P1439" s="3" t="s">
        <v>143</v>
      </c>
      <c r="Q1439" s="3"/>
      <c r="R1439" s="3"/>
      <c r="S1439" s="3"/>
      <c r="T1439" s="3" t="s">
        <v>251</v>
      </c>
      <c r="U1439" s="3" t="s">
        <v>3156</v>
      </c>
      <c r="V1439" s="3" t="s">
        <v>456</v>
      </c>
      <c r="W1439" s="3"/>
      <c r="X1439" s="3" t="s">
        <v>53</v>
      </c>
      <c r="Y1439" s="3"/>
      <c r="Z1439" s="280"/>
    </row>
    <row r="1440" spans="3:26" x14ac:dyDescent="0.15">
      <c r="C1440" s="286"/>
      <c r="D1440" s="283">
        <v>1437</v>
      </c>
      <c r="E1440" s="3">
        <v>1436</v>
      </c>
      <c r="F1440" s="3">
        <v>11</v>
      </c>
      <c r="G1440" s="3">
        <v>3</v>
      </c>
      <c r="H1440" s="3" t="s">
        <v>143</v>
      </c>
      <c r="I1440" s="3" t="s">
        <v>140</v>
      </c>
      <c r="J1440" s="3" t="s">
        <v>260</v>
      </c>
      <c r="K1440" s="15" t="s">
        <v>356</v>
      </c>
      <c r="L1440" s="3" t="s">
        <v>3131</v>
      </c>
      <c r="M1440" s="3"/>
      <c r="N1440" s="3" t="s">
        <v>28</v>
      </c>
      <c r="O1440" s="3" t="s">
        <v>311</v>
      </c>
      <c r="P1440" s="3" t="s">
        <v>143</v>
      </c>
      <c r="Q1440" s="3"/>
      <c r="R1440" s="3"/>
      <c r="S1440" s="3"/>
      <c r="T1440" s="3" t="s">
        <v>49</v>
      </c>
      <c r="U1440" s="3" t="s">
        <v>3132</v>
      </c>
      <c r="V1440" s="3" t="s">
        <v>51</v>
      </c>
      <c r="W1440" s="3" t="s">
        <v>3130</v>
      </c>
      <c r="X1440" s="3" t="s">
        <v>53</v>
      </c>
      <c r="Y1440" s="3"/>
      <c r="Z1440" s="280"/>
    </row>
    <row r="1441" spans="3:26" x14ac:dyDescent="0.15">
      <c r="C1441" s="286"/>
      <c r="D1441" s="283">
        <v>1438</v>
      </c>
      <c r="E1441" s="3">
        <v>1473</v>
      </c>
      <c r="F1441" s="3">
        <v>11</v>
      </c>
      <c r="G1441" s="3">
        <v>4</v>
      </c>
      <c r="H1441" s="3" t="s">
        <v>1689</v>
      </c>
      <c r="I1441" s="3" t="s">
        <v>137</v>
      </c>
      <c r="J1441" s="3" t="s">
        <v>463</v>
      </c>
      <c r="K1441" s="15"/>
      <c r="L1441" s="3" t="s">
        <v>3195</v>
      </c>
      <c r="M1441" s="3"/>
      <c r="N1441" s="3" t="s">
        <v>28</v>
      </c>
      <c r="O1441" s="3"/>
      <c r="P1441" s="3"/>
      <c r="Q1441" s="3" t="s">
        <v>34</v>
      </c>
      <c r="R1441" s="3" t="s">
        <v>921</v>
      </c>
      <c r="S1441" s="3" t="s">
        <v>43</v>
      </c>
      <c r="T1441" s="3"/>
      <c r="U1441" s="3"/>
      <c r="V1441" s="3" t="s">
        <v>50</v>
      </c>
      <c r="W1441" s="3"/>
      <c r="X1441" s="3" t="s">
        <v>53</v>
      </c>
      <c r="Y1441" s="3"/>
      <c r="Z1441" s="280"/>
    </row>
    <row r="1442" spans="3:26" x14ac:dyDescent="0.15">
      <c r="C1442" s="286"/>
      <c r="D1442" s="283">
        <v>1439</v>
      </c>
      <c r="E1442" s="3">
        <v>1439</v>
      </c>
      <c r="F1442" s="3">
        <v>11</v>
      </c>
      <c r="G1442" s="3">
        <v>4</v>
      </c>
      <c r="H1442" s="3" t="s">
        <v>1640</v>
      </c>
      <c r="I1442" s="3" t="s">
        <v>140</v>
      </c>
      <c r="J1442" s="3" t="s">
        <v>260</v>
      </c>
      <c r="K1442" s="15" t="s">
        <v>356</v>
      </c>
      <c r="L1442" s="3" t="s">
        <v>3138</v>
      </c>
      <c r="M1442" s="3"/>
      <c r="N1442" s="3" t="s">
        <v>16</v>
      </c>
      <c r="O1442" s="3" t="s">
        <v>3001</v>
      </c>
      <c r="P1442" s="3" t="s">
        <v>143</v>
      </c>
      <c r="Q1442" s="3"/>
      <c r="R1442" s="3"/>
      <c r="S1442" s="3"/>
      <c r="T1442" s="3" t="s">
        <v>49</v>
      </c>
      <c r="U1442" s="3" t="s">
        <v>2784</v>
      </c>
      <c r="V1442" s="3" t="s">
        <v>50</v>
      </c>
      <c r="W1442" s="3" t="s">
        <v>1699</v>
      </c>
      <c r="X1442" s="3" t="s">
        <v>53</v>
      </c>
      <c r="Y1442" s="3"/>
      <c r="Z1442" s="280"/>
    </row>
    <row r="1443" spans="3:26" x14ac:dyDescent="0.15">
      <c r="C1443" s="286"/>
      <c r="D1443" s="283">
        <v>1440</v>
      </c>
      <c r="E1443" s="3">
        <v>1424</v>
      </c>
      <c r="F1443" s="3">
        <v>11</v>
      </c>
      <c r="G1443" s="3">
        <v>4</v>
      </c>
      <c r="H1443" s="3" t="s">
        <v>3110</v>
      </c>
      <c r="I1443" s="3" t="s">
        <v>137</v>
      </c>
      <c r="J1443" s="3" t="s">
        <v>152</v>
      </c>
      <c r="K1443" s="15"/>
      <c r="L1443" s="3" t="s">
        <v>2880</v>
      </c>
      <c r="M1443" s="3"/>
      <c r="N1443" s="3" t="s">
        <v>31</v>
      </c>
      <c r="O1443" s="3" t="s">
        <v>318</v>
      </c>
      <c r="P1443" s="3" t="s">
        <v>143</v>
      </c>
      <c r="Q1443" s="3"/>
      <c r="R1443" s="3"/>
      <c r="S1443" s="3" t="s">
        <v>43</v>
      </c>
      <c r="T1443" s="3"/>
      <c r="U1443" s="3"/>
      <c r="V1443" s="3" t="s">
        <v>397</v>
      </c>
      <c r="W1443" s="3" t="s">
        <v>841</v>
      </c>
      <c r="X1443" s="3" t="s">
        <v>53</v>
      </c>
      <c r="Y1443" s="3"/>
      <c r="Z1443" s="280"/>
    </row>
    <row r="1444" spans="3:26" x14ac:dyDescent="0.15">
      <c r="C1444" s="286"/>
      <c r="D1444" s="283">
        <v>1441</v>
      </c>
      <c r="E1444" s="3">
        <v>1442</v>
      </c>
      <c r="F1444" s="3">
        <v>11</v>
      </c>
      <c r="G1444" s="3">
        <v>4</v>
      </c>
      <c r="H1444" s="3" t="s">
        <v>1647</v>
      </c>
      <c r="I1444" s="3" t="s">
        <v>140</v>
      </c>
      <c r="J1444" s="3" t="s">
        <v>260</v>
      </c>
      <c r="K1444" s="15" t="s">
        <v>356</v>
      </c>
      <c r="L1444" s="3" t="s">
        <v>3141</v>
      </c>
      <c r="M1444" s="3"/>
      <c r="N1444" s="3" t="s">
        <v>28</v>
      </c>
      <c r="O1444" s="3" t="s">
        <v>311</v>
      </c>
      <c r="P1444" s="3" t="s">
        <v>143</v>
      </c>
      <c r="Q1444" s="3"/>
      <c r="R1444" s="3"/>
      <c r="S1444" s="3"/>
      <c r="T1444" s="3" t="s">
        <v>49</v>
      </c>
      <c r="U1444" s="3" t="s">
        <v>311</v>
      </c>
      <c r="V1444" s="3" t="s">
        <v>52</v>
      </c>
      <c r="W1444" s="3" t="s">
        <v>3142</v>
      </c>
      <c r="X1444" s="3" t="s">
        <v>53</v>
      </c>
      <c r="Y1444" s="3"/>
      <c r="Z1444" s="280"/>
    </row>
    <row r="1445" spans="3:26" x14ac:dyDescent="0.15">
      <c r="C1445" s="286"/>
      <c r="D1445" s="283">
        <v>1442</v>
      </c>
      <c r="E1445" s="3">
        <v>1474</v>
      </c>
      <c r="F1445" s="3">
        <v>11</v>
      </c>
      <c r="G1445" s="3">
        <v>4</v>
      </c>
      <c r="H1445" s="3" t="s">
        <v>3196</v>
      </c>
      <c r="I1445" s="3" t="s">
        <v>137</v>
      </c>
      <c r="J1445" s="3" t="s">
        <v>463</v>
      </c>
      <c r="K1445" s="15"/>
      <c r="L1445" s="3" t="s">
        <v>3197</v>
      </c>
      <c r="M1445" s="3"/>
      <c r="N1445" s="3" t="s">
        <v>144</v>
      </c>
      <c r="O1445" s="3"/>
      <c r="P1445" s="3" t="s">
        <v>13</v>
      </c>
      <c r="Q1445" s="3"/>
      <c r="R1445" s="3"/>
      <c r="S1445" s="3" t="s">
        <v>43</v>
      </c>
      <c r="T1445" s="3"/>
      <c r="U1445" s="3"/>
      <c r="V1445" s="3" t="s">
        <v>456</v>
      </c>
      <c r="W1445" s="3"/>
      <c r="X1445" s="3" t="s">
        <v>53</v>
      </c>
      <c r="Y1445" s="3"/>
      <c r="Z1445" s="280"/>
    </row>
    <row r="1446" spans="3:26" x14ac:dyDescent="0.15">
      <c r="C1446" s="286"/>
      <c r="D1446" s="283">
        <v>1443</v>
      </c>
      <c r="E1446" s="3">
        <v>1477</v>
      </c>
      <c r="F1446" s="3">
        <v>11</v>
      </c>
      <c r="G1446" s="3">
        <v>4</v>
      </c>
      <c r="H1446" s="3" t="s">
        <v>143</v>
      </c>
      <c r="I1446" s="3" t="s">
        <v>138</v>
      </c>
      <c r="J1446" s="3" t="s">
        <v>274</v>
      </c>
      <c r="K1446" s="15" t="s">
        <v>376</v>
      </c>
      <c r="L1446" s="3" t="s">
        <v>3199</v>
      </c>
      <c r="M1446" s="3"/>
      <c r="N1446" s="3" t="s">
        <v>28</v>
      </c>
      <c r="O1446" s="3" t="s">
        <v>2985</v>
      </c>
      <c r="P1446" s="3" t="s">
        <v>143</v>
      </c>
      <c r="Q1446" s="3"/>
      <c r="R1446" s="3"/>
      <c r="S1446" s="3"/>
      <c r="T1446" s="3" t="s">
        <v>49</v>
      </c>
      <c r="U1446" s="3" t="s">
        <v>251</v>
      </c>
      <c r="V1446" s="3" t="s">
        <v>52</v>
      </c>
      <c r="W1446" s="3" t="s">
        <v>3200</v>
      </c>
      <c r="X1446" s="3" t="s">
        <v>53</v>
      </c>
      <c r="Y1446" s="3"/>
      <c r="Z1446" s="280"/>
    </row>
    <row r="1447" spans="3:26" x14ac:dyDescent="0.15">
      <c r="C1447" s="286"/>
      <c r="D1447" s="283">
        <v>1444</v>
      </c>
      <c r="E1447" s="3">
        <v>1431</v>
      </c>
      <c r="F1447" s="3">
        <v>11</v>
      </c>
      <c r="G1447" s="3">
        <v>5</v>
      </c>
      <c r="H1447" s="3" t="s">
        <v>1757</v>
      </c>
      <c r="I1447" s="3" t="s">
        <v>137</v>
      </c>
      <c r="J1447" s="3" t="s">
        <v>368</v>
      </c>
      <c r="K1447" s="15"/>
      <c r="L1447" s="3" t="s">
        <v>2916</v>
      </c>
      <c r="M1447" s="3"/>
      <c r="N1447" s="3" t="s">
        <v>144</v>
      </c>
      <c r="O1447" s="3"/>
      <c r="P1447" s="3" t="s">
        <v>13</v>
      </c>
      <c r="Q1447" s="3"/>
      <c r="R1447" s="3"/>
      <c r="S1447" s="3" t="s">
        <v>44</v>
      </c>
      <c r="T1447" s="3"/>
      <c r="U1447" s="3"/>
      <c r="V1447" s="3" t="s">
        <v>52</v>
      </c>
      <c r="W1447" s="3" t="s">
        <v>1312</v>
      </c>
      <c r="X1447" s="3" t="s">
        <v>158</v>
      </c>
      <c r="Y1447" s="3"/>
      <c r="Z1447" s="280"/>
    </row>
    <row r="1448" spans="3:26" x14ac:dyDescent="0.15">
      <c r="C1448" s="286"/>
      <c r="D1448" s="283">
        <v>1445</v>
      </c>
      <c r="E1448" s="3">
        <v>1425</v>
      </c>
      <c r="F1448" s="3">
        <v>11</v>
      </c>
      <c r="G1448" s="3">
        <v>5</v>
      </c>
      <c r="H1448" s="3" t="s">
        <v>1755</v>
      </c>
      <c r="I1448" s="3" t="s">
        <v>138</v>
      </c>
      <c r="J1448" s="3" t="s">
        <v>274</v>
      </c>
      <c r="K1448" s="15" t="s">
        <v>380</v>
      </c>
      <c r="L1448" s="3" t="s">
        <v>3111</v>
      </c>
      <c r="M1448" s="3"/>
      <c r="N1448" s="3" t="s">
        <v>16</v>
      </c>
      <c r="O1448" s="3" t="s">
        <v>3112</v>
      </c>
      <c r="P1448" s="3" t="s">
        <v>143</v>
      </c>
      <c r="Q1448" s="3"/>
      <c r="R1448" s="3"/>
      <c r="S1448" s="3" t="s">
        <v>43</v>
      </c>
      <c r="T1448" s="3"/>
      <c r="U1448" s="3" t="s">
        <v>308</v>
      </c>
      <c r="V1448" s="3" t="s">
        <v>50</v>
      </c>
      <c r="W1448" s="3" t="s">
        <v>663</v>
      </c>
      <c r="X1448" s="3" t="s">
        <v>53</v>
      </c>
      <c r="Y1448" s="3"/>
      <c r="Z1448" s="280"/>
    </row>
    <row r="1449" spans="3:26" x14ac:dyDescent="0.15">
      <c r="C1449" s="286"/>
      <c r="D1449" s="283">
        <v>1446</v>
      </c>
      <c r="E1449" s="3">
        <v>1435</v>
      </c>
      <c r="F1449" s="3">
        <v>11</v>
      </c>
      <c r="G1449" s="3">
        <v>5</v>
      </c>
      <c r="H1449" s="3" t="s">
        <v>1755</v>
      </c>
      <c r="I1449" s="3" t="s">
        <v>140</v>
      </c>
      <c r="J1449" s="3" t="s">
        <v>260</v>
      </c>
      <c r="K1449" s="15" t="s">
        <v>356</v>
      </c>
      <c r="L1449" s="3" t="s">
        <v>3128</v>
      </c>
      <c r="M1449" s="3"/>
      <c r="N1449" s="3" t="s">
        <v>28</v>
      </c>
      <c r="O1449" s="3" t="s">
        <v>311</v>
      </c>
      <c r="P1449" s="3" t="s">
        <v>143</v>
      </c>
      <c r="Q1449" s="3"/>
      <c r="R1449" s="3"/>
      <c r="S1449" s="3"/>
      <c r="T1449" s="3" t="s">
        <v>49</v>
      </c>
      <c r="U1449" s="3" t="s">
        <v>3129</v>
      </c>
      <c r="V1449" s="3" t="s">
        <v>51</v>
      </c>
      <c r="W1449" s="3" t="s">
        <v>3130</v>
      </c>
      <c r="X1449" s="3" t="s">
        <v>53</v>
      </c>
      <c r="Y1449" s="3"/>
      <c r="Z1449" s="280"/>
    </row>
    <row r="1450" spans="3:26" x14ac:dyDescent="0.15">
      <c r="C1450" s="286"/>
      <c r="D1450" s="283">
        <v>1447</v>
      </c>
      <c r="E1450" s="3">
        <v>1432</v>
      </c>
      <c r="F1450" s="3">
        <v>11</v>
      </c>
      <c r="G1450" s="3">
        <v>5</v>
      </c>
      <c r="H1450" s="3" t="s">
        <v>1692</v>
      </c>
      <c r="I1450" s="3" t="s">
        <v>137</v>
      </c>
      <c r="J1450" s="3" t="s">
        <v>368</v>
      </c>
      <c r="K1450" s="15"/>
      <c r="L1450" s="3" t="s">
        <v>3121</v>
      </c>
      <c r="M1450" s="3"/>
      <c r="N1450" s="3" t="s">
        <v>16</v>
      </c>
      <c r="O1450" s="3" t="s">
        <v>261</v>
      </c>
      <c r="P1450" s="3" t="s">
        <v>13</v>
      </c>
      <c r="Q1450" s="3"/>
      <c r="R1450" s="3"/>
      <c r="S1450" s="3" t="s">
        <v>43</v>
      </c>
      <c r="T1450" s="3"/>
      <c r="U1450" s="3" t="s">
        <v>3122</v>
      </c>
      <c r="V1450" s="3" t="s">
        <v>310</v>
      </c>
      <c r="W1450" s="3" t="s">
        <v>3123</v>
      </c>
      <c r="X1450" s="3" t="s">
        <v>53</v>
      </c>
      <c r="Y1450" s="3"/>
      <c r="Z1450" s="280"/>
    </row>
    <row r="1451" spans="3:26" x14ac:dyDescent="0.15">
      <c r="C1451" s="286"/>
      <c r="D1451" s="283">
        <v>1448</v>
      </c>
      <c r="E1451" s="3">
        <v>1437</v>
      </c>
      <c r="F1451" s="3">
        <v>11</v>
      </c>
      <c r="G1451" s="3">
        <v>5</v>
      </c>
      <c r="H1451" s="3" t="s">
        <v>1679</v>
      </c>
      <c r="I1451" s="3" t="s">
        <v>140</v>
      </c>
      <c r="J1451" s="3" t="s">
        <v>260</v>
      </c>
      <c r="K1451" s="15" t="s">
        <v>469</v>
      </c>
      <c r="L1451" s="3" t="s">
        <v>3133</v>
      </c>
      <c r="M1451" s="3"/>
      <c r="N1451" s="3" t="s">
        <v>144</v>
      </c>
      <c r="O1451" s="3"/>
      <c r="P1451" s="3"/>
      <c r="Q1451" s="3" t="s">
        <v>37</v>
      </c>
      <c r="R1451" s="3" t="s">
        <v>921</v>
      </c>
      <c r="S1451" s="3" t="s">
        <v>44</v>
      </c>
      <c r="T1451" s="3"/>
      <c r="U1451" s="3" t="s">
        <v>3134</v>
      </c>
      <c r="V1451" s="3" t="s">
        <v>51</v>
      </c>
      <c r="W1451" s="3"/>
      <c r="X1451" s="3" t="s">
        <v>53</v>
      </c>
      <c r="Y1451" s="3"/>
      <c r="Z1451" s="280"/>
    </row>
    <row r="1452" spans="3:26" x14ac:dyDescent="0.15">
      <c r="C1452" s="286"/>
      <c r="D1452" s="283">
        <v>1449</v>
      </c>
      <c r="E1452" s="3">
        <v>1475</v>
      </c>
      <c r="F1452" s="3">
        <v>11</v>
      </c>
      <c r="G1452" s="3">
        <v>5</v>
      </c>
      <c r="H1452" s="3" t="s">
        <v>143</v>
      </c>
      <c r="I1452" s="3" t="s">
        <v>137</v>
      </c>
      <c r="J1452" s="3" t="s">
        <v>463</v>
      </c>
      <c r="K1452" s="15"/>
      <c r="L1452" s="3" t="s">
        <v>3198</v>
      </c>
      <c r="M1452" s="3"/>
      <c r="N1452" s="3" t="s">
        <v>28</v>
      </c>
      <c r="O1452" s="3"/>
      <c r="P1452" s="3" t="s">
        <v>143</v>
      </c>
      <c r="Q1452" s="3"/>
      <c r="R1452" s="3"/>
      <c r="S1452" s="3"/>
      <c r="T1452" s="3" t="s">
        <v>49</v>
      </c>
      <c r="U1452" s="3" t="s">
        <v>2983</v>
      </c>
      <c r="V1452" s="3" t="s">
        <v>310</v>
      </c>
      <c r="W1452" s="3"/>
      <c r="X1452" s="3" t="s">
        <v>53</v>
      </c>
      <c r="Y1452" s="3"/>
      <c r="Z1452" s="280"/>
    </row>
    <row r="1453" spans="3:26" x14ac:dyDescent="0.15">
      <c r="C1453" s="286"/>
      <c r="D1453" s="283">
        <v>1450</v>
      </c>
      <c r="E1453" s="3">
        <v>1531</v>
      </c>
      <c r="F1453" s="3">
        <v>11</v>
      </c>
      <c r="G1453" s="3">
        <v>5</v>
      </c>
      <c r="H1453" s="3" t="s">
        <v>143</v>
      </c>
      <c r="I1453" s="3" t="s">
        <v>140</v>
      </c>
      <c r="J1453" s="3" t="s">
        <v>260</v>
      </c>
      <c r="K1453" s="15" t="s">
        <v>1293</v>
      </c>
      <c r="L1453" s="3" t="s">
        <v>3276</v>
      </c>
      <c r="M1453" s="3"/>
      <c r="N1453" s="3" t="s">
        <v>16</v>
      </c>
      <c r="O1453" s="3" t="s">
        <v>339</v>
      </c>
      <c r="P1453" s="3" t="s">
        <v>143</v>
      </c>
      <c r="Q1453" s="3"/>
      <c r="R1453" s="3"/>
      <c r="S1453" s="3"/>
      <c r="T1453" s="3" t="s">
        <v>49</v>
      </c>
      <c r="U1453" s="3" t="s">
        <v>311</v>
      </c>
      <c r="V1453" s="3" t="s">
        <v>52</v>
      </c>
      <c r="W1453" s="3"/>
      <c r="X1453" s="3" t="s">
        <v>53</v>
      </c>
      <c r="Y1453" s="3"/>
      <c r="Z1453" s="280"/>
    </row>
    <row r="1454" spans="3:26" x14ac:dyDescent="0.15">
      <c r="C1454" s="286"/>
      <c r="D1454" s="283">
        <v>1451</v>
      </c>
      <c r="E1454" s="3">
        <v>1426</v>
      </c>
      <c r="F1454" s="3">
        <v>11</v>
      </c>
      <c r="G1454" s="3">
        <v>6</v>
      </c>
      <c r="H1454" s="3" t="s">
        <v>1692</v>
      </c>
      <c r="I1454" s="3" t="s">
        <v>136</v>
      </c>
      <c r="J1454" s="3" t="s">
        <v>153</v>
      </c>
      <c r="K1454" s="15"/>
      <c r="L1454" s="3" t="s">
        <v>2057</v>
      </c>
      <c r="M1454" s="3"/>
      <c r="N1454" s="3" t="s">
        <v>28</v>
      </c>
      <c r="O1454" s="3" t="s">
        <v>1671</v>
      </c>
      <c r="P1454" s="3" t="s">
        <v>13</v>
      </c>
      <c r="Q1454" s="3"/>
      <c r="R1454" s="3"/>
      <c r="S1454" s="3" t="s">
        <v>43</v>
      </c>
      <c r="T1454" s="3"/>
      <c r="U1454" s="3" t="s">
        <v>308</v>
      </c>
      <c r="V1454" s="3" t="s">
        <v>52</v>
      </c>
      <c r="W1454" s="3"/>
      <c r="X1454" s="3" t="s">
        <v>158</v>
      </c>
      <c r="Y1454" s="3"/>
      <c r="Z1454" s="280"/>
    </row>
    <row r="1455" spans="3:26" x14ac:dyDescent="0.15">
      <c r="C1455" s="286"/>
      <c r="D1455" s="283">
        <v>1452</v>
      </c>
      <c r="E1455" s="3">
        <v>1438</v>
      </c>
      <c r="F1455" s="3">
        <v>11</v>
      </c>
      <c r="G1455" s="3">
        <v>6</v>
      </c>
      <c r="H1455" s="3" t="s">
        <v>1696</v>
      </c>
      <c r="I1455" s="3" t="s">
        <v>140</v>
      </c>
      <c r="J1455" s="3" t="s">
        <v>260</v>
      </c>
      <c r="K1455" s="15" t="s">
        <v>356</v>
      </c>
      <c r="L1455" s="3" t="s">
        <v>3135</v>
      </c>
      <c r="M1455" s="3"/>
      <c r="N1455" s="3" t="s">
        <v>144</v>
      </c>
      <c r="O1455" s="3" t="s">
        <v>3136</v>
      </c>
      <c r="P1455" s="3"/>
      <c r="Q1455" s="3" t="s">
        <v>300</v>
      </c>
      <c r="R1455" s="3" t="s">
        <v>921</v>
      </c>
      <c r="S1455" s="3" t="s">
        <v>43</v>
      </c>
      <c r="T1455" s="3"/>
      <c r="U1455" s="3" t="s">
        <v>3137</v>
      </c>
      <c r="V1455" s="3" t="s">
        <v>52</v>
      </c>
      <c r="W1455" s="3" t="s">
        <v>1699</v>
      </c>
      <c r="X1455" s="3" t="s">
        <v>53</v>
      </c>
      <c r="Y1455" s="3"/>
      <c r="Z1455" s="280"/>
    </row>
    <row r="1456" spans="3:26" x14ac:dyDescent="0.15">
      <c r="C1456" s="286"/>
      <c r="D1456" s="283">
        <v>1453</v>
      </c>
      <c r="E1456" s="3">
        <v>1457</v>
      </c>
      <c r="F1456" s="3">
        <v>11</v>
      </c>
      <c r="G1456" s="3">
        <v>6</v>
      </c>
      <c r="H1456" s="3" t="s">
        <v>1735</v>
      </c>
      <c r="I1456" s="3" t="s">
        <v>137</v>
      </c>
      <c r="J1456" s="3" t="s">
        <v>655</v>
      </c>
      <c r="K1456" s="15"/>
      <c r="L1456" s="3" t="s">
        <v>3168</v>
      </c>
      <c r="M1456" s="3"/>
      <c r="N1456" s="3" t="s">
        <v>31</v>
      </c>
      <c r="O1456" s="3" t="s">
        <v>514</v>
      </c>
      <c r="P1456" s="3" t="s">
        <v>13</v>
      </c>
      <c r="Q1456" s="3"/>
      <c r="R1456" s="3"/>
      <c r="S1456" s="3" t="s">
        <v>43</v>
      </c>
      <c r="T1456" s="3"/>
      <c r="U1456" s="3"/>
      <c r="V1456" s="3" t="s">
        <v>456</v>
      </c>
      <c r="W1456" s="3" t="s">
        <v>3169</v>
      </c>
      <c r="X1456" s="3" t="s">
        <v>53</v>
      </c>
      <c r="Y1456" s="3"/>
      <c r="Z1456" s="280"/>
    </row>
    <row r="1457" spans="3:26" x14ac:dyDescent="0.15">
      <c r="C1457" s="286"/>
      <c r="D1457" s="283">
        <v>1454</v>
      </c>
      <c r="E1457" s="3">
        <v>1433</v>
      </c>
      <c r="F1457" s="3">
        <v>11</v>
      </c>
      <c r="G1457" s="3">
        <v>6</v>
      </c>
      <c r="H1457" s="3" t="s">
        <v>255</v>
      </c>
      <c r="I1457" s="3" t="s">
        <v>137</v>
      </c>
      <c r="J1457" s="3" t="s">
        <v>368</v>
      </c>
      <c r="K1457" s="15"/>
      <c r="L1457" s="3" t="s">
        <v>3124</v>
      </c>
      <c r="M1457" s="3"/>
      <c r="N1457" s="3" t="s">
        <v>16</v>
      </c>
      <c r="O1457" s="3" t="s">
        <v>1021</v>
      </c>
      <c r="P1457" s="3" t="s">
        <v>143</v>
      </c>
      <c r="Q1457" s="3"/>
      <c r="R1457" s="3"/>
      <c r="S1457" s="3"/>
      <c r="T1457" s="3" t="s">
        <v>49</v>
      </c>
      <c r="U1457" s="3" t="s">
        <v>3125</v>
      </c>
      <c r="V1457" s="3" t="s">
        <v>52</v>
      </c>
      <c r="W1457" s="3" t="s">
        <v>1312</v>
      </c>
      <c r="X1457" s="3" t="s">
        <v>53</v>
      </c>
      <c r="Y1457" s="3"/>
      <c r="Z1457" s="280"/>
    </row>
    <row r="1458" spans="3:26" x14ac:dyDescent="0.15">
      <c r="C1458" s="286"/>
      <c r="D1458" s="283">
        <v>1455</v>
      </c>
      <c r="E1458" s="3">
        <v>1466</v>
      </c>
      <c r="F1458" s="3">
        <v>11</v>
      </c>
      <c r="G1458" s="3">
        <v>6</v>
      </c>
      <c r="H1458" s="3" t="s">
        <v>143</v>
      </c>
      <c r="I1458" s="3" t="s">
        <v>136</v>
      </c>
      <c r="J1458" s="3" t="s">
        <v>153</v>
      </c>
      <c r="K1458" s="15"/>
      <c r="L1458" s="3" t="s">
        <v>3185</v>
      </c>
      <c r="M1458" s="3"/>
      <c r="N1458" s="3" t="s">
        <v>16</v>
      </c>
      <c r="O1458" s="3" t="s">
        <v>311</v>
      </c>
      <c r="P1458" s="3" t="s">
        <v>12</v>
      </c>
      <c r="Q1458" s="3"/>
      <c r="R1458" s="3"/>
      <c r="S1458" s="3" t="s">
        <v>43</v>
      </c>
      <c r="T1458" s="3" t="s">
        <v>49</v>
      </c>
      <c r="U1458" s="3" t="s">
        <v>2463</v>
      </c>
      <c r="V1458" s="3" t="s">
        <v>52</v>
      </c>
      <c r="W1458" s="3" t="s">
        <v>2234</v>
      </c>
      <c r="X1458" s="3" t="s">
        <v>157</v>
      </c>
      <c r="Y1458" s="3"/>
      <c r="Z1458" s="280"/>
    </row>
    <row r="1459" spans="3:26" x14ac:dyDescent="0.15">
      <c r="C1459" s="286"/>
      <c r="D1459" s="283">
        <v>1456</v>
      </c>
      <c r="E1459" s="3">
        <v>1471</v>
      </c>
      <c r="F1459" s="3">
        <v>11</v>
      </c>
      <c r="G1459" s="3">
        <v>6</v>
      </c>
      <c r="H1459" s="3" t="s">
        <v>143</v>
      </c>
      <c r="I1459" s="3" t="s">
        <v>137</v>
      </c>
      <c r="J1459" s="3" t="s">
        <v>152</v>
      </c>
      <c r="K1459" s="15"/>
      <c r="L1459" s="3" t="s">
        <v>3192</v>
      </c>
      <c r="M1459" s="3"/>
      <c r="N1459" s="3" t="s">
        <v>16</v>
      </c>
      <c r="O1459" s="3" t="s">
        <v>311</v>
      </c>
      <c r="P1459" s="3" t="s">
        <v>143</v>
      </c>
      <c r="Q1459" s="3"/>
      <c r="R1459" s="3"/>
      <c r="S1459" s="3" t="s">
        <v>44</v>
      </c>
      <c r="T1459" s="3"/>
      <c r="U1459" s="3" t="s">
        <v>311</v>
      </c>
      <c r="V1459" s="3" t="s">
        <v>52</v>
      </c>
      <c r="W1459" s="3"/>
      <c r="X1459" s="3" t="s">
        <v>157</v>
      </c>
      <c r="Y1459" s="3"/>
      <c r="Z1459" s="280"/>
    </row>
    <row r="1460" spans="3:26" x14ac:dyDescent="0.15">
      <c r="C1460" s="286"/>
      <c r="D1460" s="283">
        <v>1457</v>
      </c>
      <c r="E1460" s="3">
        <v>1434</v>
      </c>
      <c r="F1460" s="3">
        <v>11</v>
      </c>
      <c r="G1460" s="3">
        <v>7</v>
      </c>
      <c r="H1460" s="3" t="s">
        <v>1653</v>
      </c>
      <c r="I1460" s="3" t="s">
        <v>137</v>
      </c>
      <c r="J1460" s="3" t="s">
        <v>294</v>
      </c>
      <c r="K1460" s="15"/>
      <c r="L1460" s="3" t="s">
        <v>3126</v>
      </c>
      <c r="M1460" s="3"/>
      <c r="N1460" s="3" t="s">
        <v>28</v>
      </c>
      <c r="O1460" s="3" t="s">
        <v>3127</v>
      </c>
      <c r="P1460" s="3" t="s">
        <v>143</v>
      </c>
      <c r="Q1460" s="3"/>
      <c r="R1460" s="3"/>
      <c r="S1460" s="3"/>
      <c r="T1460" s="3" t="s">
        <v>49</v>
      </c>
      <c r="U1460" s="3" t="s">
        <v>2784</v>
      </c>
      <c r="V1460" s="3" t="s">
        <v>16</v>
      </c>
      <c r="W1460" s="3" t="s">
        <v>738</v>
      </c>
      <c r="X1460" s="3" t="s">
        <v>53</v>
      </c>
      <c r="Y1460" s="3"/>
      <c r="Z1460" s="280"/>
    </row>
    <row r="1461" spans="3:26" x14ac:dyDescent="0.15">
      <c r="C1461" s="286"/>
      <c r="D1461" s="283">
        <v>1458</v>
      </c>
      <c r="E1461" s="3">
        <v>1443</v>
      </c>
      <c r="F1461" s="3">
        <v>11</v>
      </c>
      <c r="G1461" s="3">
        <v>7</v>
      </c>
      <c r="H1461" s="3" t="s">
        <v>1651</v>
      </c>
      <c r="I1461" s="3" t="s">
        <v>139</v>
      </c>
      <c r="J1461" s="3" t="s">
        <v>277</v>
      </c>
      <c r="K1461" s="15"/>
      <c r="L1461" s="3" t="s">
        <v>3143</v>
      </c>
      <c r="M1461" s="3"/>
      <c r="N1461" s="3" t="s">
        <v>31</v>
      </c>
      <c r="O1461" s="3"/>
      <c r="P1461" s="3" t="s">
        <v>11</v>
      </c>
      <c r="Q1461" s="3"/>
      <c r="R1461" s="3"/>
      <c r="S1461" s="3" t="s">
        <v>43</v>
      </c>
      <c r="T1461" s="3"/>
      <c r="U1461" s="3" t="s">
        <v>3144</v>
      </c>
      <c r="V1461" s="3" t="s">
        <v>456</v>
      </c>
      <c r="W1461" s="3"/>
      <c r="X1461" s="3" t="s">
        <v>53</v>
      </c>
      <c r="Y1461" s="3"/>
      <c r="Z1461" s="280"/>
    </row>
    <row r="1462" spans="3:26" x14ac:dyDescent="0.15">
      <c r="C1462" s="286"/>
      <c r="D1462" s="283">
        <v>1459</v>
      </c>
      <c r="E1462" s="3">
        <v>1460</v>
      </c>
      <c r="F1462" s="3">
        <v>11</v>
      </c>
      <c r="G1462" s="3">
        <v>7</v>
      </c>
      <c r="H1462" s="3" t="s">
        <v>1776</v>
      </c>
      <c r="I1462" s="3" t="s">
        <v>137</v>
      </c>
      <c r="J1462" s="3" t="s">
        <v>368</v>
      </c>
      <c r="K1462" s="15"/>
      <c r="L1462" s="3" t="s">
        <v>611</v>
      </c>
      <c r="M1462" s="3"/>
      <c r="N1462" s="3" t="s">
        <v>31</v>
      </c>
      <c r="O1462" s="3"/>
      <c r="P1462" s="3" t="s">
        <v>13</v>
      </c>
      <c r="Q1462" s="3"/>
      <c r="R1462" s="3"/>
      <c r="S1462" s="3" t="s">
        <v>43</v>
      </c>
      <c r="T1462" s="3" t="s">
        <v>46</v>
      </c>
      <c r="U1462" s="3" t="s">
        <v>3173</v>
      </c>
      <c r="V1462" s="3" t="s">
        <v>310</v>
      </c>
      <c r="W1462" s="3" t="s">
        <v>3172</v>
      </c>
      <c r="X1462" s="3" t="s">
        <v>53</v>
      </c>
      <c r="Y1462" s="3"/>
      <c r="Z1462" s="280"/>
    </row>
    <row r="1463" spans="3:26" x14ac:dyDescent="0.15">
      <c r="C1463" s="286"/>
      <c r="D1463" s="283">
        <v>1460</v>
      </c>
      <c r="E1463" s="3">
        <v>1459</v>
      </c>
      <c r="F1463" s="3">
        <v>11</v>
      </c>
      <c r="G1463" s="3">
        <v>7</v>
      </c>
      <c r="H1463" s="3" t="s">
        <v>1816</v>
      </c>
      <c r="I1463" s="3" t="s">
        <v>137</v>
      </c>
      <c r="J1463" s="3" t="s">
        <v>368</v>
      </c>
      <c r="K1463" s="15"/>
      <c r="L1463" s="3" t="s">
        <v>3171</v>
      </c>
      <c r="M1463" s="3"/>
      <c r="N1463" s="3" t="s">
        <v>26</v>
      </c>
      <c r="O1463" s="3"/>
      <c r="P1463" s="3" t="s">
        <v>13</v>
      </c>
      <c r="Q1463" s="3"/>
      <c r="R1463" s="3"/>
      <c r="S1463" s="3" t="s">
        <v>43</v>
      </c>
      <c r="T1463" s="3"/>
      <c r="U1463" s="3"/>
      <c r="V1463" s="3" t="s">
        <v>310</v>
      </c>
      <c r="W1463" s="3" t="s">
        <v>3172</v>
      </c>
      <c r="X1463" s="3" t="s">
        <v>53</v>
      </c>
      <c r="Y1463" s="3"/>
      <c r="Z1463" s="280"/>
    </row>
    <row r="1464" spans="3:26" x14ac:dyDescent="0.15">
      <c r="C1464" s="286"/>
      <c r="D1464" s="283">
        <v>1461</v>
      </c>
      <c r="E1464" s="3">
        <v>1458</v>
      </c>
      <c r="F1464" s="3">
        <v>11</v>
      </c>
      <c r="G1464" s="3">
        <v>7</v>
      </c>
      <c r="H1464" s="3" t="s">
        <v>143</v>
      </c>
      <c r="I1464" s="3" t="s">
        <v>137</v>
      </c>
      <c r="J1464" s="3" t="s">
        <v>368</v>
      </c>
      <c r="K1464" s="15"/>
      <c r="L1464" s="3" t="s">
        <v>3124</v>
      </c>
      <c r="M1464" s="3"/>
      <c r="N1464" s="3" t="s">
        <v>16</v>
      </c>
      <c r="O1464" s="3" t="s">
        <v>3170</v>
      </c>
      <c r="P1464" s="3" t="s">
        <v>143</v>
      </c>
      <c r="Q1464" s="3"/>
      <c r="R1464" s="3"/>
      <c r="S1464" s="3"/>
      <c r="T1464" s="3" t="s">
        <v>49</v>
      </c>
      <c r="U1464" s="3" t="s">
        <v>3157</v>
      </c>
      <c r="V1464" s="3" t="s">
        <v>310</v>
      </c>
      <c r="W1464" s="3" t="s">
        <v>1312</v>
      </c>
      <c r="X1464" s="3" t="s">
        <v>53</v>
      </c>
      <c r="Y1464" s="3"/>
      <c r="Z1464" s="280"/>
    </row>
    <row r="1465" spans="3:26" x14ac:dyDescent="0.15">
      <c r="C1465" s="286"/>
      <c r="D1465" s="283">
        <v>1462</v>
      </c>
      <c r="E1465" s="3">
        <v>1472</v>
      </c>
      <c r="F1465" s="3">
        <v>11</v>
      </c>
      <c r="G1465" s="3">
        <v>7</v>
      </c>
      <c r="H1465" s="3" t="s">
        <v>143</v>
      </c>
      <c r="I1465" s="3" t="s">
        <v>137</v>
      </c>
      <c r="J1465" s="3" t="s">
        <v>152</v>
      </c>
      <c r="K1465" s="15"/>
      <c r="L1465" s="3" t="s">
        <v>3193</v>
      </c>
      <c r="M1465" s="3"/>
      <c r="N1465" s="3" t="s">
        <v>16</v>
      </c>
      <c r="O1465" s="3" t="s">
        <v>1021</v>
      </c>
      <c r="P1465" s="3" t="s">
        <v>143</v>
      </c>
      <c r="Q1465" s="3"/>
      <c r="R1465" s="3"/>
      <c r="S1465" s="3"/>
      <c r="T1465" s="3" t="s">
        <v>49</v>
      </c>
      <c r="U1465" s="3" t="s">
        <v>3194</v>
      </c>
      <c r="V1465" s="3" t="s">
        <v>16</v>
      </c>
      <c r="W1465" s="3" t="s">
        <v>310</v>
      </c>
      <c r="X1465" s="3" t="s">
        <v>53</v>
      </c>
      <c r="Y1465" s="3"/>
      <c r="Z1465" s="280"/>
    </row>
    <row r="1466" spans="3:26" x14ac:dyDescent="0.15">
      <c r="C1466" s="286"/>
      <c r="D1466" s="283">
        <v>1463</v>
      </c>
      <c r="E1466" s="3">
        <v>1468</v>
      </c>
      <c r="F1466" s="3">
        <v>11</v>
      </c>
      <c r="G1466" s="3">
        <v>8</v>
      </c>
      <c r="H1466" s="3" t="s">
        <v>1721</v>
      </c>
      <c r="I1466" s="3" t="s">
        <v>140</v>
      </c>
      <c r="J1466" s="3" t="s">
        <v>260</v>
      </c>
      <c r="K1466" s="15" t="s">
        <v>1978</v>
      </c>
      <c r="L1466" s="3" t="s">
        <v>3186</v>
      </c>
      <c r="M1466" s="3"/>
      <c r="N1466" s="3" t="s">
        <v>16</v>
      </c>
      <c r="O1466" s="3" t="s">
        <v>1021</v>
      </c>
      <c r="P1466" s="3" t="s">
        <v>143</v>
      </c>
      <c r="Q1466" s="3"/>
      <c r="R1466" s="3"/>
      <c r="S1466" s="3"/>
      <c r="T1466" s="3" t="s">
        <v>49</v>
      </c>
      <c r="U1466" s="3" t="s">
        <v>311</v>
      </c>
      <c r="V1466" s="3" t="s">
        <v>51</v>
      </c>
      <c r="W1466" s="3"/>
      <c r="X1466" s="3" t="s">
        <v>53</v>
      </c>
      <c r="Y1466" s="3"/>
      <c r="Z1466" s="280"/>
    </row>
    <row r="1467" spans="3:26" x14ac:dyDescent="0.15">
      <c r="C1467" s="286"/>
      <c r="D1467" s="283">
        <v>1464</v>
      </c>
      <c r="E1467" s="3">
        <v>1469</v>
      </c>
      <c r="F1467" s="3">
        <v>11</v>
      </c>
      <c r="G1467" s="3">
        <v>8</v>
      </c>
      <c r="H1467" s="3" t="s">
        <v>1674</v>
      </c>
      <c r="I1467" s="3" t="s">
        <v>140</v>
      </c>
      <c r="J1467" s="3" t="s">
        <v>260</v>
      </c>
      <c r="K1467" s="15" t="s">
        <v>612</v>
      </c>
      <c r="L1467" s="3" t="s">
        <v>2617</v>
      </c>
      <c r="M1467" s="3"/>
      <c r="N1467" s="3" t="s">
        <v>16</v>
      </c>
      <c r="O1467" s="3" t="s">
        <v>3187</v>
      </c>
      <c r="P1467" s="3" t="s">
        <v>143</v>
      </c>
      <c r="Q1467" s="3"/>
      <c r="R1467" s="3"/>
      <c r="S1467" s="3"/>
      <c r="T1467" s="3" t="s">
        <v>49</v>
      </c>
      <c r="U1467" s="3"/>
      <c r="V1467" s="3" t="s">
        <v>51</v>
      </c>
      <c r="W1467" s="3" t="s">
        <v>1005</v>
      </c>
      <c r="X1467" s="3" t="s">
        <v>53</v>
      </c>
      <c r="Y1467" s="3"/>
      <c r="Z1467" s="280"/>
    </row>
    <row r="1468" spans="3:26" x14ac:dyDescent="0.15">
      <c r="C1468" s="286"/>
      <c r="D1468" s="283">
        <v>1465</v>
      </c>
      <c r="E1468" s="3">
        <v>1444</v>
      </c>
      <c r="F1468" s="3">
        <v>11</v>
      </c>
      <c r="G1468" s="3">
        <v>8</v>
      </c>
      <c r="H1468" s="3" t="s">
        <v>1637</v>
      </c>
      <c r="I1468" s="3" t="s">
        <v>136</v>
      </c>
      <c r="J1468" s="3" t="s">
        <v>153</v>
      </c>
      <c r="K1468" s="15"/>
      <c r="L1468" s="3" t="s">
        <v>2723</v>
      </c>
      <c r="M1468" s="3"/>
      <c r="N1468" s="3" t="s">
        <v>28</v>
      </c>
      <c r="O1468" s="3" t="s">
        <v>311</v>
      </c>
      <c r="P1468" s="3" t="s">
        <v>143</v>
      </c>
      <c r="Q1468" s="3"/>
      <c r="R1468" s="3"/>
      <c r="S1468" s="3" t="s">
        <v>44</v>
      </c>
      <c r="T1468" s="3" t="s">
        <v>49</v>
      </c>
      <c r="U1468" s="3" t="s">
        <v>3145</v>
      </c>
      <c r="V1468" s="3" t="s">
        <v>52</v>
      </c>
      <c r="W1468" s="3" t="s">
        <v>625</v>
      </c>
      <c r="X1468" s="3" t="s">
        <v>158</v>
      </c>
      <c r="Y1468" s="3"/>
      <c r="Z1468" s="280"/>
    </row>
    <row r="1469" spans="3:26" x14ac:dyDescent="0.15">
      <c r="C1469" s="286"/>
      <c r="D1469" s="283">
        <v>1466</v>
      </c>
      <c r="E1469" s="3">
        <v>1497</v>
      </c>
      <c r="F1469" s="3">
        <v>11</v>
      </c>
      <c r="G1469" s="3">
        <v>8</v>
      </c>
      <c r="H1469" s="3" t="s">
        <v>3238</v>
      </c>
      <c r="I1469" s="3" t="s">
        <v>137</v>
      </c>
      <c r="J1469" s="3" t="s">
        <v>463</v>
      </c>
      <c r="K1469" s="15"/>
      <c r="L1469" s="3" t="s">
        <v>3239</v>
      </c>
      <c r="M1469" s="3"/>
      <c r="N1469" s="3" t="s">
        <v>28</v>
      </c>
      <c r="O1469" s="3" t="s">
        <v>311</v>
      </c>
      <c r="P1469" s="3" t="s">
        <v>143</v>
      </c>
      <c r="Q1469" s="3"/>
      <c r="R1469" s="3"/>
      <c r="S1469" s="3"/>
      <c r="T1469" s="3" t="s">
        <v>49</v>
      </c>
      <c r="U1469" s="3" t="s">
        <v>311</v>
      </c>
      <c r="V1469" s="3" t="s">
        <v>51</v>
      </c>
      <c r="W1469" s="3" t="s">
        <v>3240</v>
      </c>
      <c r="X1469" s="3" t="s">
        <v>157</v>
      </c>
      <c r="Y1469" s="3" t="s">
        <v>3241</v>
      </c>
      <c r="Z1469" s="280"/>
    </row>
    <row r="1470" spans="3:26" x14ac:dyDescent="0.15">
      <c r="C1470" s="286"/>
      <c r="D1470" s="283">
        <v>1467</v>
      </c>
      <c r="E1470" s="3">
        <v>1448</v>
      </c>
      <c r="F1470" s="3">
        <v>11</v>
      </c>
      <c r="G1470" s="3">
        <v>8</v>
      </c>
      <c r="H1470" s="3" t="s">
        <v>1633</v>
      </c>
      <c r="I1470" s="3" t="s">
        <v>137</v>
      </c>
      <c r="J1470" s="3" t="s">
        <v>463</v>
      </c>
      <c r="K1470" s="15"/>
      <c r="L1470" s="3" t="s">
        <v>3152</v>
      </c>
      <c r="M1470" s="3"/>
      <c r="N1470" s="3" t="s">
        <v>144</v>
      </c>
      <c r="O1470" s="3" t="s">
        <v>3153</v>
      </c>
      <c r="P1470" s="3" t="s">
        <v>143</v>
      </c>
      <c r="Q1470" s="3"/>
      <c r="R1470" s="3"/>
      <c r="S1470" s="3" t="s">
        <v>43</v>
      </c>
      <c r="T1470" s="3"/>
      <c r="U1470" s="3" t="s">
        <v>3154</v>
      </c>
      <c r="V1470" s="3" t="s">
        <v>50</v>
      </c>
      <c r="W1470" s="3" t="s">
        <v>2107</v>
      </c>
      <c r="X1470" s="3" t="s">
        <v>53</v>
      </c>
      <c r="Y1470" s="3"/>
      <c r="Z1470" s="280"/>
    </row>
    <row r="1471" spans="3:26" x14ac:dyDescent="0.15">
      <c r="C1471" s="286"/>
      <c r="D1471" s="283">
        <v>1468</v>
      </c>
      <c r="E1471" s="3">
        <v>1461</v>
      </c>
      <c r="F1471" s="3">
        <v>11</v>
      </c>
      <c r="G1471" s="3">
        <v>8</v>
      </c>
      <c r="H1471" s="3" t="s">
        <v>1703</v>
      </c>
      <c r="I1471" s="3" t="s">
        <v>137</v>
      </c>
      <c r="J1471" s="3" t="s">
        <v>368</v>
      </c>
      <c r="K1471" s="15"/>
      <c r="L1471" s="3" t="s">
        <v>3174</v>
      </c>
      <c r="M1471" s="3"/>
      <c r="N1471" s="3" t="s">
        <v>16</v>
      </c>
      <c r="O1471" s="3" t="s">
        <v>3175</v>
      </c>
      <c r="P1471" s="3" t="s">
        <v>13</v>
      </c>
      <c r="Q1471" s="3"/>
      <c r="R1471" s="3"/>
      <c r="S1471" s="3" t="s">
        <v>43</v>
      </c>
      <c r="T1471" s="3"/>
      <c r="U1471" s="3"/>
      <c r="V1471" s="3" t="s">
        <v>52</v>
      </c>
      <c r="W1471" s="3" t="s">
        <v>2279</v>
      </c>
      <c r="X1471" s="3" t="s">
        <v>53</v>
      </c>
      <c r="Y1471" s="3"/>
      <c r="Z1471" s="280"/>
    </row>
    <row r="1472" spans="3:26" x14ac:dyDescent="0.15">
      <c r="C1472" s="286"/>
      <c r="D1472" s="283">
        <v>1469</v>
      </c>
      <c r="E1472" s="3">
        <v>1476</v>
      </c>
      <c r="F1472" s="3">
        <v>11</v>
      </c>
      <c r="G1472" s="3">
        <v>8</v>
      </c>
      <c r="H1472" s="3" t="s">
        <v>2481</v>
      </c>
      <c r="I1472" s="3" t="s">
        <v>137</v>
      </c>
      <c r="J1472" s="3" t="s">
        <v>655</v>
      </c>
      <c r="K1472" s="15"/>
      <c r="L1472" s="3" t="s">
        <v>2645</v>
      </c>
      <c r="M1472" s="3"/>
      <c r="N1472" s="3" t="s">
        <v>28</v>
      </c>
      <c r="O1472" s="3" t="s">
        <v>3157</v>
      </c>
      <c r="P1472" s="3" t="s">
        <v>13</v>
      </c>
      <c r="Q1472" s="3"/>
      <c r="R1472" s="3"/>
      <c r="S1472" s="3" t="s">
        <v>44</v>
      </c>
      <c r="T1472" s="3"/>
      <c r="U1472" s="3"/>
      <c r="V1472" s="3" t="s">
        <v>310</v>
      </c>
      <c r="W1472" s="3" t="s">
        <v>2107</v>
      </c>
      <c r="X1472" s="3" t="s">
        <v>157</v>
      </c>
      <c r="Y1472" s="3"/>
      <c r="Z1472" s="280"/>
    </row>
    <row r="1473" spans="3:26" x14ac:dyDescent="0.15">
      <c r="C1473" s="286"/>
      <c r="D1473" s="283">
        <v>1470</v>
      </c>
      <c r="E1473" s="3">
        <v>1462</v>
      </c>
      <c r="F1473" s="3">
        <v>11</v>
      </c>
      <c r="G1473" s="3">
        <v>8</v>
      </c>
      <c r="H1473" s="3" t="s">
        <v>3176</v>
      </c>
      <c r="I1473" s="3" t="s">
        <v>137</v>
      </c>
      <c r="J1473" s="3" t="s">
        <v>368</v>
      </c>
      <c r="K1473" s="15"/>
      <c r="L1473" s="3" t="s">
        <v>3177</v>
      </c>
      <c r="M1473" s="3"/>
      <c r="N1473" s="3" t="s">
        <v>16</v>
      </c>
      <c r="O1473" s="3" t="s">
        <v>3178</v>
      </c>
      <c r="P1473" s="3" t="s">
        <v>143</v>
      </c>
      <c r="Q1473" s="3"/>
      <c r="R1473" s="3"/>
      <c r="S1473" s="3" t="s">
        <v>43</v>
      </c>
      <c r="T1473" s="3"/>
      <c r="U1473" s="3"/>
      <c r="V1473" s="3" t="s">
        <v>52</v>
      </c>
      <c r="W1473" s="3" t="s">
        <v>2279</v>
      </c>
      <c r="X1473" s="3" t="s">
        <v>53</v>
      </c>
      <c r="Y1473" s="3"/>
      <c r="Z1473" s="280"/>
    </row>
    <row r="1474" spans="3:26" x14ac:dyDescent="0.15">
      <c r="C1474" s="286"/>
      <c r="D1474" s="283">
        <v>1471</v>
      </c>
      <c r="E1474" s="3">
        <v>1463</v>
      </c>
      <c r="F1474" s="3">
        <v>11</v>
      </c>
      <c r="G1474" s="3">
        <v>8</v>
      </c>
      <c r="H1474" s="3" t="s">
        <v>1735</v>
      </c>
      <c r="I1474" s="3" t="s">
        <v>137</v>
      </c>
      <c r="J1474" s="3" t="s">
        <v>368</v>
      </c>
      <c r="K1474" s="15"/>
      <c r="L1474" s="3" t="s">
        <v>2916</v>
      </c>
      <c r="M1474" s="3"/>
      <c r="N1474" s="3" t="s">
        <v>16</v>
      </c>
      <c r="O1474" s="3" t="s">
        <v>3179</v>
      </c>
      <c r="P1474" s="3" t="s">
        <v>13</v>
      </c>
      <c r="Q1474" s="3"/>
      <c r="R1474" s="3"/>
      <c r="S1474" s="3" t="s">
        <v>43</v>
      </c>
      <c r="T1474" s="3" t="s">
        <v>47</v>
      </c>
      <c r="U1474" s="3" t="s">
        <v>3180</v>
      </c>
      <c r="V1474" s="3" t="s">
        <v>310</v>
      </c>
      <c r="W1474" s="3" t="s">
        <v>2990</v>
      </c>
      <c r="X1474" s="3" t="s">
        <v>53</v>
      </c>
      <c r="Y1474" s="3"/>
      <c r="Z1474" s="280"/>
    </row>
    <row r="1475" spans="3:26" x14ac:dyDescent="0.15">
      <c r="C1475" s="286"/>
      <c r="D1475" s="283">
        <v>1472</v>
      </c>
      <c r="E1475" s="3">
        <v>1464</v>
      </c>
      <c r="F1475" s="3">
        <v>11</v>
      </c>
      <c r="G1475" s="3">
        <v>8</v>
      </c>
      <c r="H1475" s="3" t="s">
        <v>1849</v>
      </c>
      <c r="I1475" s="3" t="s">
        <v>137</v>
      </c>
      <c r="J1475" s="3" t="s">
        <v>463</v>
      </c>
      <c r="K1475" s="15"/>
      <c r="L1475" s="3" t="s">
        <v>3181</v>
      </c>
      <c r="M1475" s="3"/>
      <c r="N1475" s="3" t="s">
        <v>16</v>
      </c>
      <c r="O1475" s="3" t="s">
        <v>3182</v>
      </c>
      <c r="P1475" s="3" t="s">
        <v>143</v>
      </c>
      <c r="Q1475" s="3"/>
      <c r="R1475" s="3"/>
      <c r="S1475" s="3"/>
      <c r="T1475" s="3" t="s">
        <v>49</v>
      </c>
      <c r="U1475" s="3" t="s">
        <v>2985</v>
      </c>
      <c r="V1475" s="3" t="s">
        <v>310</v>
      </c>
      <c r="W1475" s="3" t="s">
        <v>347</v>
      </c>
      <c r="X1475" s="3" t="s">
        <v>53</v>
      </c>
      <c r="Y1475" s="3"/>
      <c r="Z1475" s="280"/>
    </row>
    <row r="1476" spans="3:26" x14ac:dyDescent="0.15">
      <c r="C1476" s="286"/>
      <c r="D1476" s="283">
        <v>1473</v>
      </c>
      <c r="E1476" s="3">
        <v>1470</v>
      </c>
      <c r="F1476" s="3">
        <v>11</v>
      </c>
      <c r="G1476" s="3">
        <v>8</v>
      </c>
      <c r="H1476" s="3" t="s">
        <v>3025</v>
      </c>
      <c r="I1476" s="3" t="s">
        <v>140</v>
      </c>
      <c r="J1476" s="3" t="s">
        <v>260</v>
      </c>
      <c r="K1476" s="15" t="s">
        <v>937</v>
      </c>
      <c r="L1476" s="3" t="s">
        <v>3188</v>
      </c>
      <c r="M1476" s="3"/>
      <c r="N1476" s="3" t="s">
        <v>16</v>
      </c>
      <c r="O1476" s="3" t="s">
        <v>3189</v>
      </c>
      <c r="P1476" s="3" t="s">
        <v>143</v>
      </c>
      <c r="Q1476" s="3"/>
      <c r="R1476" s="3"/>
      <c r="S1476" s="3"/>
      <c r="T1476" s="3" t="s">
        <v>47</v>
      </c>
      <c r="U1476" s="3" t="s">
        <v>3190</v>
      </c>
      <c r="V1476" s="3" t="s">
        <v>51</v>
      </c>
      <c r="W1476" s="3" t="s">
        <v>3191</v>
      </c>
      <c r="X1476" s="3" t="s">
        <v>53</v>
      </c>
      <c r="Y1476" s="3"/>
      <c r="Z1476" s="280"/>
    </row>
    <row r="1477" spans="3:26" x14ac:dyDescent="0.15">
      <c r="C1477" s="286"/>
      <c r="D1477" s="283">
        <v>1474</v>
      </c>
      <c r="E1477" s="3">
        <v>1454</v>
      </c>
      <c r="F1477" s="3">
        <v>11</v>
      </c>
      <c r="G1477" s="3">
        <v>8</v>
      </c>
      <c r="H1477" s="3" t="s">
        <v>1709</v>
      </c>
      <c r="I1477" s="3" t="s">
        <v>138</v>
      </c>
      <c r="J1477" s="3" t="s">
        <v>274</v>
      </c>
      <c r="K1477" s="15" t="s">
        <v>376</v>
      </c>
      <c r="L1477" s="3" t="s">
        <v>3162</v>
      </c>
      <c r="M1477" s="3"/>
      <c r="N1477" s="3" t="s">
        <v>31</v>
      </c>
      <c r="O1477" s="3"/>
      <c r="P1477" s="3"/>
      <c r="Q1477" s="3" t="s">
        <v>300</v>
      </c>
      <c r="R1477" s="3" t="s">
        <v>921</v>
      </c>
      <c r="S1477" s="3" t="s">
        <v>43</v>
      </c>
      <c r="T1477" s="3"/>
      <c r="U1477" s="3"/>
      <c r="V1477" s="3" t="s">
        <v>50</v>
      </c>
      <c r="W1477" s="3" t="s">
        <v>1699</v>
      </c>
      <c r="X1477" s="3" t="s">
        <v>53</v>
      </c>
      <c r="Y1477" s="3"/>
      <c r="Z1477" s="280"/>
    </row>
    <row r="1478" spans="3:26" x14ac:dyDescent="0.15">
      <c r="C1478" s="286"/>
      <c r="D1478" s="283">
        <v>1475</v>
      </c>
      <c r="E1478" s="3">
        <v>1509</v>
      </c>
      <c r="F1478" s="3">
        <v>11</v>
      </c>
      <c r="G1478" s="3">
        <v>8</v>
      </c>
      <c r="H1478" s="3" t="s">
        <v>255</v>
      </c>
      <c r="I1478" s="3" t="s">
        <v>137</v>
      </c>
      <c r="J1478" s="3" t="s">
        <v>368</v>
      </c>
      <c r="K1478" s="15"/>
      <c r="L1478" s="3" t="s">
        <v>3124</v>
      </c>
      <c r="M1478" s="3"/>
      <c r="N1478" s="3" t="s">
        <v>16</v>
      </c>
      <c r="O1478" s="3" t="s">
        <v>3259</v>
      </c>
      <c r="P1478" s="3" t="s">
        <v>143</v>
      </c>
      <c r="Q1478" s="3"/>
      <c r="R1478" s="3"/>
      <c r="S1478" s="3"/>
      <c r="T1478" s="3" t="s">
        <v>49</v>
      </c>
      <c r="U1478" s="3" t="s">
        <v>3260</v>
      </c>
      <c r="V1478" s="3" t="s">
        <v>52</v>
      </c>
      <c r="W1478" s="3" t="s">
        <v>1312</v>
      </c>
      <c r="X1478" s="3" t="s">
        <v>53</v>
      </c>
      <c r="Y1478" s="3"/>
      <c r="Z1478" s="280"/>
    </row>
    <row r="1479" spans="3:26" x14ac:dyDescent="0.15">
      <c r="C1479" s="286"/>
      <c r="D1479" s="283">
        <v>1476</v>
      </c>
      <c r="E1479" s="3">
        <v>1484</v>
      </c>
      <c r="F1479" s="3">
        <v>11</v>
      </c>
      <c r="G1479" s="3">
        <v>8</v>
      </c>
      <c r="H1479" s="3" t="s">
        <v>143</v>
      </c>
      <c r="I1479" s="3" t="s">
        <v>138</v>
      </c>
      <c r="J1479" s="3" t="s">
        <v>274</v>
      </c>
      <c r="K1479" s="15" t="s">
        <v>376</v>
      </c>
      <c r="L1479" s="3" t="s">
        <v>3209</v>
      </c>
      <c r="M1479" s="3"/>
      <c r="N1479" s="3" t="s">
        <v>16</v>
      </c>
      <c r="O1479" s="3" t="s">
        <v>3210</v>
      </c>
      <c r="P1479" s="3" t="s">
        <v>143</v>
      </c>
      <c r="Q1479" s="3"/>
      <c r="R1479" s="3"/>
      <c r="S1479" s="3"/>
      <c r="T1479" s="3" t="s">
        <v>49</v>
      </c>
      <c r="U1479" s="3" t="s">
        <v>3157</v>
      </c>
      <c r="V1479" s="3" t="s">
        <v>52</v>
      </c>
      <c r="W1479" s="3" t="s">
        <v>3211</v>
      </c>
      <c r="X1479" s="3" t="s">
        <v>53</v>
      </c>
      <c r="Y1479" s="3"/>
      <c r="Z1479" s="280"/>
    </row>
    <row r="1480" spans="3:26" x14ac:dyDescent="0.15">
      <c r="C1480" s="286"/>
      <c r="D1480" s="283">
        <v>1477</v>
      </c>
      <c r="E1480" s="3">
        <v>1573</v>
      </c>
      <c r="F1480" s="3">
        <v>11</v>
      </c>
      <c r="G1480" s="3">
        <v>8</v>
      </c>
      <c r="H1480" s="3" t="s">
        <v>143</v>
      </c>
      <c r="I1480" s="3" t="s">
        <v>137</v>
      </c>
      <c r="J1480" s="3" t="s">
        <v>368</v>
      </c>
      <c r="K1480" s="15"/>
      <c r="L1480" s="3" t="s">
        <v>3368</v>
      </c>
      <c r="M1480" s="3"/>
      <c r="N1480" s="3" t="s">
        <v>16</v>
      </c>
      <c r="O1480" s="3" t="s">
        <v>3369</v>
      </c>
      <c r="P1480" s="3" t="s">
        <v>143</v>
      </c>
      <c r="Q1480" s="3"/>
      <c r="R1480" s="3"/>
      <c r="S1480" s="3"/>
      <c r="T1480" s="3" t="s">
        <v>47</v>
      </c>
      <c r="U1480" s="3"/>
      <c r="V1480" s="3" t="s">
        <v>50</v>
      </c>
      <c r="W1480" s="3"/>
      <c r="X1480" s="3" t="s">
        <v>53</v>
      </c>
      <c r="Y1480" s="3"/>
      <c r="Z1480" s="280"/>
    </row>
    <row r="1481" spans="3:26" x14ac:dyDescent="0.15">
      <c r="C1481" s="286"/>
      <c r="D1481" s="283">
        <v>1478</v>
      </c>
      <c r="E1481" s="3">
        <v>1452</v>
      </c>
      <c r="F1481" s="3">
        <v>11</v>
      </c>
      <c r="G1481" s="3">
        <v>9</v>
      </c>
      <c r="H1481" s="3" t="s">
        <v>1674</v>
      </c>
      <c r="I1481" s="3" t="s">
        <v>138</v>
      </c>
      <c r="J1481" s="3" t="s">
        <v>274</v>
      </c>
      <c r="K1481" s="15" t="s">
        <v>376</v>
      </c>
      <c r="L1481" s="3" t="s">
        <v>3160</v>
      </c>
      <c r="M1481" s="3"/>
      <c r="N1481" s="3" t="s">
        <v>31</v>
      </c>
      <c r="O1481" s="3"/>
      <c r="P1481" s="3"/>
      <c r="Q1481" s="3" t="s">
        <v>300</v>
      </c>
      <c r="R1481" s="3" t="s">
        <v>921</v>
      </c>
      <c r="S1481" s="3" t="s">
        <v>43</v>
      </c>
      <c r="T1481" s="3"/>
      <c r="U1481" s="3"/>
      <c r="V1481" s="3" t="s">
        <v>50</v>
      </c>
      <c r="W1481" s="3" t="s">
        <v>1699</v>
      </c>
      <c r="X1481" s="3" t="s">
        <v>53</v>
      </c>
      <c r="Y1481" s="3"/>
      <c r="Z1481" s="280"/>
    </row>
    <row r="1482" spans="3:26" x14ac:dyDescent="0.15">
      <c r="C1482" s="286"/>
      <c r="D1482" s="283">
        <v>1479</v>
      </c>
      <c r="E1482" s="3">
        <v>1467</v>
      </c>
      <c r="F1482" s="3">
        <v>11</v>
      </c>
      <c r="G1482" s="3">
        <v>9</v>
      </c>
      <c r="H1482" s="3" t="s">
        <v>1631</v>
      </c>
      <c r="I1482" s="3" t="s">
        <v>136</v>
      </c>
      <c r="J1482" s="3" t="s">
        <v>882</v>
      </c>
      <c r="K1482" s="15"/>
      <c r="L1482" s="3" t="s">
        <v>2149</v>
      </c>
      <c r="M1482" s="3"/>
      <c r="N1482" s="3" t="s">
        <v>31</v>
      </c>
      <c r="O1482" s="3"/>
      <c r="P1482" s="3" t="s">
        <v>13</v>
      </c>
      <c r="Q1482" s="3"/>
      <c r="R1482" s="3"/>
      <c r="S1482" s="3" t="s">
        <v>45</v>
      </c>
      <c r="T1482" s="3"/>
      <c r="U1482" s="3"/>
      <c r="V1482" s="3" t="s">
        <v>50</v>
      </c>
      <c r="W1482" s="3"/>
      <c r="X1482" s="3" t="s">
        <v>53</v>
      </c>
      <c r="Y1482" s="3"/>
      <c r="Z1482" s="280"/>
    </row>
    <row r="1483" spans="3:26" x14ac:dyDescent="0.15">
      <c r="C1483" s="286"/>
      <c r="D1483" s="283">
        <v>1480</v>
      </c>
      <c r="E1483" s="3">
        <v>1455</v>
      </c>
      <c r="F1483" s="3">
        <v>11</v>
      </c>
      <c r="G1483" s="3">
        <v>9</v>
      </c>
      <c r="H1483" s="3" t="s">
        <v>1648</v>
      </c>
      <c r="I1483" s="3" t="s">
        <v>137</v>
      </c>
      <c r="J1483" s="3" t="s">
        <v>152</v>
      </c>
      <c r="K1483" s="15"/>
      <c r="L1483" s="3" t="s">
        <v>3163</v>
      </c>
      <c r="M1483" s="3"/>
      <c r="N1483" s="3" t="s">
        <v>16</v>
      </c>
      <c r="O1483" s="3" t="s">
        <v>3164</v>
      </c>
      <c r="P1483" s="3" t="s">
        <v>143</v>
      </c>
      <c r="Q1483" s="3"/>
      <c r="R1483" s="3"/>
      <c r="S1483" s="3" t="s">
        <v>43</v>
      </c>
      <c r="T1483" s="3"/>
      <c r="U1483" s="3"/>
      <c r="V1483" s="3" t="s">
        <v>16</v>
      </c>
      <c r="W1483" s="3" t="s">
        <v>310</v>
      </c>
      <c r="X1483" s="3" t="s">
        <v>53</v>
      </c>
      <c r="Y1483" s="3"/>
      <c r="Z1483" s="280"/>
    </row>
    <row r="1484" spans="3:26" x14ac:dyDescent="0.15">
      <c r="C1484" s="286"/>
      <c r="D1484" s="283">
        <v>1481</v>
      </c>
      <c r="E1484" s="3">
        <v>1491</v>
      </c>
      <c r="F1484" s="3">
        <v>11</v>
      </c>
      <c r="G1484" s="3">
        <v>9</v>
      </c>
      <c r="H1484" s="3" t="s">
        <v>1303</v>
      </c>
      <c r="I1484" s="3" t="s">
        <v>140</v>
      </c>
      <c r="J1484" s="3" t="s">
        <v>260</v>
      </c>
      <c r="K1484" s="15" t="s">
        <v>612</v>
      </c>
      <c r="L1484" s="3" t="s">
        <v>3224</v>
      </c>
      <c r="M1484" s="3"/>
      <c r="N1484" s="3" t="s">
        <v>16</v>
      </c>
      <c r="O1484" s="3" t="s">
        <v>2985</v>
      </c>
      <c r="P1484" s="3" t="s">
        <v>12</v>
      </c>
      <c r="Q1484" s="3" t="s">
        <v>37</v>
      </c>
      <c r="R1484" s="3" t="s">
        <v>273</v>
      </c>
      <c r="S1484" s="3" t="s">
        <v>44</v>
      </c>
      <c r="T1484" s="3"/>
      <c r="U1484" s="3" t="s">
        <v>308</v>
      </c>
      <c r="V1484" s="3" t="s">
        <v>456</v>
      </c>
      <c r="W1484" s="3"/>
      <c r="X1484" s="3" t="s">
        <v>53</v>
      </c>
      <c r="Y1484" s="3"/>
      <c r="Z1484" s="280"/>
    </row>
    <row r="1485" spans="3:26" x14ac:dyDescent="0.15">
      <c r="C1485" s="286"/>
      <c r="D1485" s="283">
        <v>1482</v>
      </c>
      <c r="E1485" s="3">
        <v>1453</v>
      </c>
      <c r="F1485" s="3">
        <v>11</v>
      </c>
      <c r="G1485" s="3">
        <v>9</v>
      </c>
      <c r="H1485" s="3" t="s">
        <v>143</v>
      </c>
      <c r="I1485" s="3" t="s">
        <v>138</v>
      </c>
      <c r="J1485" s="3" t="s">
        <v>274</v>
      </c>
      <c r="K1485" s="15" t="s">
        <v>376</v>
      </c>
      <c r="L1485" s="3" t="s">
        <v>3161</v>
      </c>
      <c r="M1485" s="3"/>
      <c r="N1485" s="3" t="s">
        <v>16</v>
      </c>
      <c r="O1485" s="3" t="s">
        <v>2985</v>
      </c>
      <c r="P1485" s="3" t="s">
        <v>143</v>
      </c>
      <c r="Q1485" s="3"/>
      <c r="R1485" s="3"/>
      <c r="S1485" s="3"/>
      <c r="T1485" s="3" t="s">
        <v>49</v>
      </c>
      <c r="U1485" s="3" t="s">
        <v>311</v>
      </c>
      <c r="V1485" s="3" t="s">
        <v>50</v>
      </c>
      <c r="W1485" s="3" t="s">
        <v>1005</v>
      </c>
      <c r="X1485" s="3" t="s">
        <v>53</v>
      </c>
      <c r="Y1485" s="3"/>
      <c r="Z1485" s="280"/>
    </row>
    <row r="1486" spans="3:26" x14ac:dyDescent="0.15">
      <c r="C1486" s="286"/>
      <c r="D1486" s="283">
        <v>1483</v>
      </c>
      <c r="E1486" s="3">
        <v>1530</v>
      </c>
      <c r="F1486" s="3">
        <v>11</v>
      </c>
      <c r="G1486" s="3">
        <v>9</v>
      </c>
      <c r="H1486" s="3" t="s">
        <v>143</v>
      </c>
      <c r="I1486" s="3" t="s">
        <v>140</v>
      </c>
      <c r="J1486" s="3" t="s">
        <v>260</v>
      </c>
      <c r="K1486" s="15" t="s">
        <v>1978</v>
      </c>
      <c r="L1486" s="3" t="s">
        <v>3292</v>
      </c>
      <c r="M1486" s="3"/>
      <c r="N1486" s="3" t="s">
        <v>27</v>
      </c>
      <c r="O1486" s="3"/>
      <c r="P1486" s="3" t="s">
        <v>13</v>
      </c>
      <c r="Q1486" s="3"/>
      <c r="R1486" s="3"/>
      <c r="S1486" s="3" t="s">
        <v>43</v>
      </c>
      <c r="T1486" s="3" t="s">
        <v>49</v>
      </c>
      <c r="U1486" s="3" t="s">
        <v>3293</v>
      </c>
      <c r="V1486" s="3" t="s">
        <v>51</v>
      </c>
      <c r="W1486" s="3" t="s">
        <v>3294</v>
      </c>
      <c r="X1486" s="3" t="s">
        <v>53</v>
      </c>
      <c r="Y1486" s="3"/>
      <c r="Z1486" s="280"/>
    </row>
    <row r="1487" spans="3:26" x14ac:dyDescent="0.15">
      <c r="C1487" s="286"/>
      <c r="D1487" s="283">
        <v>1484</v>
      </c>
      <c r="E1487" s="3">
        <v>1465</v>
      </c>
      <c r="F1487" s="3">
        <v>11</v>
      </c>
      <c r="G1487" s="3">
        <v>10</v>
      </c>
      <c r="H1487" s="3" t="s">
        <v>1820</v>
      </c>
      <c r="I1487" s="3" t="s">
        <v>137</v>
      </c>
      <c r="J1487" s="3" t="s">
        <v>368</v>
      </c>
      <c r="K1487" s="15"/>
      <c r="L1487" s="3" t="s">
        <v>3183</v>
      </c>
      <c r="M1487" s="3"/>
      <c r="N1487" s="3" t="s">
        <v>16</v>
      </c>
      <c r="O1487" s="3" t="s">
        <v>1021</v>
      </c>
      <c r="P1487" s="3" t="s">
        <v>143</v>
      </c>
      <c r="Q1487" s="3"/>
      <c r="R1487" s="3"/>
      <c r="S1487" s="3"/>
      <c r="T1487" s="3" t="s">
        <v>49</v>
      </c>
      <c r="U1487" s="3" t="s">
        <v>3184</v>
      </c>
      <c r="V1487" s="3" t="s">
        <v>52</v>
      </c>
      <c r="W1487" s="3" t="s">
        <v>1312</v>
      </c>
      <c r="X1487" s="3" t="s">
        <v>53</v>
      </c>
      <c r="Y1487" s="3"/>
      <c r="Z1487" s="280"/>
    </row>
    <row r="1488" spans="3:26" x14ac:dyDescent="0.15">
      <c r="C1488" s="286"/>
      <c r="D1488" s="283">
        <v>1485</v>
      </c>
      <c r="E1488" s="3">
        <v>1451</v>
      </c>
      <c r="F1488" s="3">
        <v>11</v>
      </c>
      <c r="G1488" s="3">
        <v>10</v>
      </c>
      <c r="H1488" s="3" t="s">
        <v>1649</v>
      </c>
      <c r="I1488" s="3" t="s">
        <v>141</v>
      </c>
      <c r="J1488" s="3" t="s">
        <v>565</v>
      </c>
      <c r="K1488" s="15" t="s">
        <v>520</v>
      </c>
      <c r="L1488" s="3" t="s">
        <v>3159</v>
      </c>
      <c r="M1488" s="3"/>
      <c r="N1488" s="3" t="s">
        <v>144</v>
      </c>
      <c r="O1488" s="3"/>
      <c r="P1488" s="3" t="s">
        <v>11</v>
      </c>
      <c r="Q1488" s="3"/>
      <c r="R1488" s="3"/>
      <c r="S1488" s="3" t="s">
        <v>43</v>
      </c>
      <c r="T1488" s="3"/>
      <c r="U1488" s="3"/>
      <c r="V1488" s="3" t="s">
        <v>625</v>
      </c>
      <c r="W1488" s="3"/>
      <c r="X1488" s="3" t="s">
        <v>53</v>
      </c>
      <c r="Y1488" s="3"/>
      <c r="Z1488" s="280"/>
    </row>
    <row r="1489" spans="3:26" x14ac:dyDescent="0.15">
      <c r="C1489" s="286"/>
      <c r="D1489" s="283">
        <v>1486</v>
      </c>
      <c r="E1489" s="3">
        <v>1534</v>
      </c>
      <c r="F1489" s="3">
        <v>11</v>
      </c>
      <c r="G1489" s="3">
        <v>10</v>
      </c>
      <c r="H1489" s="3" t="s">
        <v>1650</v>
      </c>
      <c r="I1489" s="3" t="s">
        <v>140</v>
      </c>
      <c r="J1489" s="3" t="s">
        <v>260</v>
      </c>
      <c r="K1489" s="15" t="s">
        <v>937</v>
      </c>
      <c r="L1489" s="3" t="s">
        <v>3298</v>
      </c>
      <c r="M1489" s="3"/>
      <c r="N1489" s="3" t="s">
        <v>16</v>
      </c>
      <c r="O1489" s="3" t="s">
        <v>3277</v>
      </c>
      <c r="P1489" s="3" t="s">
        <v>143</v>
      </c>
      <c r="Q1489" s="3"/>
      <c r="R1489" s="3"/>
      <c r="S1489" s="3"/>
      <c r="T1489" s="3" t="s">
        <v>49</v>
      </c>
      <c r="U1489" s="3" t="s">
        <v>3299</v>
      </c>
      <c r="V1489" s="3" t="s">
        <v>51</v>
      </c>
      <c r="W1489" s="3"/>
      <c r="X1489" s="3" t="s">
        <v>53</v>
      </c>
      <c r="Y1489" s="3"/>
      <c r="Z1489" s="280"/>
    </row>
    <row r="1490" spans="3:26" x14ac:dyDescent="0.15">
      <c r="C1490" s="286"/>
      <c r="D1490" s="283">
        <v>1487</v>
      </c>
      <c r="E1490" s="3">
        <v>1492</v>
      </c>
      <c r="F1490" s="3">
        <v>11</v>
      </c>
      <c r="G1490" s="3">
        <v>10</v>
      </c>
      <c r="H1490" s="3" t="s">
        <v>1718</v>
      </c>
      <c r="I1490" s="3" t="s">
        <v>140</v>
      </c>
      <c r="J1490" s="3" t="s">
        <v>260</v>
      </c>
      <c r="K1490" s="15" t="s">
        <v>924</v>
      </c>
      <c r="L1490" s="3" t="s">
        <v>3225</v>
      </c>
      <c r="M1490" s="3"/>
      <c r="N1490" s="3" t="s">
        <v>28</v>
      </c>
      <c r="O1490" s="3"/>
      <c r="P1490" s="3" t="s">
        <v>143</v>
      </c>
      <c r="Q1490" s="3"/>
      <c r="R1490" s="3"/>
      <c r="S1490" s="3"/>
      <c r="T1490" s="3" t="s">
        <v>47</v>
      </c>
      <c r="U1490" s="3" t="s">
        <v>3226</v>
      </c>
      <c r="V1490" s="3" t="s">
        <v>16</v>
      </c>
      <c r="W1490" s="3" t="s">
        <v>2958</v>
      </c>
      <c r="X1490" s="3" t="s">
        <v>53</v>
      </c>
      <c r="Y1490" s="3" t="s">
        <v>3227</v>
      </c>
      <c r="Z1490" s="280"/>
    </row>
    <row r="1491" spans="3:26" x14ac:dyDescent="0.15">
      <c r="C1491" s="286"/>
      <c r="D1491" s="283">
        <v>1488</v>
      </c>
      <c r="E1491" s="3">
        <v>1482</v>
      </c>
      <c r="F1491" s="3">
        <v>11</v>
      </c>
      <c r="G1491" s="3">
        <v>10</v>
      </c>
      <c r="H1491" s="3" t="s">
        <v>143</v>
      </c>
      <c r="I1491" s="3" t="s">
        <v>137</v>
      </c>
      <c r="J1491" s="3" t="s">
        <v>368</v>
      </c>
      <c r="K1491" s="15"/>
      <c r="L1491" s="3" t="s">
        <v>3205</v>
      </c>
      <c r="M1491" s="3"/>
      <c r="N1491" s="3" t="s">
        <v>16</v>
      </c>
      <c r="O1491" s="3" t="s">
        <v>1021</v>
      </c>
      <c r="P1491" s="3" t="s">
        <v>143</v>
      </c>
      <c r="Q1491" s="3"/>
      <c r="R1491" s="3"/>
      <c r="S1491" s="3"/>
      <c r="T1491" s="3" t="s">
        <v>49</v>
      </c>
      <c r="U1491" s="3" t="s">
        <v>3206</v>
      </c>
      <c r="V1491" s="3" t="s">
        <v>310</v>
      </c>
      <c r="W1491" s="3" t="s">
        <v>1312</v>
      </c>
      <c r="X1491" s="3" t="s">
        <v>53</v>
      </c>
      <c r="Y1491" s="3"/>
      <c r="Z1491" s="280"/>
    </row>
    <row r="1492" spans="3:26" x14ac:dyDescent="0.15">
      <c r="C1492" s="286"/>
      <c r="D1492" s="283">
        <v>1489</v>
      </c>
      <c r="E1492" s="3">
        <v>1486</v>
      </c>
      <c r="F1492" s="3">
        <v>11</v>
      </c>
      <c r="G1492" s="3">
        <v>10</v>
      </c>
      <c r="H1492" s="3" t="s">
        <v>3117</v>
      </c>
      <c r="I1492" s="3" t="s">
        <v>137</v>
      </c>
      <c r="J1492" s="3" t="s">
        <v>463</v>
      </c>
      <c r="K1492" s="15"/>
      <c r="L1492" s="3" t="s">
        <v>3215</v>
      </c>
      <c r="M1492" s="3"/>
      <c r="N1492" s="3" t="s">
        <v>28</v>
      </c>
      <c r="O1492" s="3"/>
      <c r="P1492" s="3" t="s">
        <v>143</v>
      </c>
      <c r="Q1492" s="3"/>
      <c r="R1492" s="3"/>
      <c r="S1492" s="3"/>
      <c r="T1492" s="3" t="s">
        <v>49</v>
      </c>
      <c r="U1492" s="3" t="s">
        <v>3216</v>
      </c>
      <c r="V1492" s="3" t="s">
        <v>310</v>
      </c>
      <c r="W1492" s="3" t="s">
        <v>2990</v>
      </c>
      <c r="X1492" s="3" t="s">
        <v>53</v>
      </c>
      <c r="Y1492" s="3"/>
      <c r="Z1492" s="280"/>
    </row>
    <row r="1493" spans="3:26" x14ac:dyDescent="0.15">
      <c r="C1493" s="286"/>
      <c r="D1493" s="283">
        <v>1490</v>
      </c>
      <c r="E1493" s="3">
        <v>1533</v>
      </c>
      <c r="F1493" s="3">
        <v>11</v>
      </c>
      <c r="G1493" s="3">
        <v>11</v>
      </c>
      <c r="H1493" s="3" t="s">
        <v>1657</v>
      </c>
      <c r="I1493" s="3" t="s">
        <v>140</v>
      </c>
      <c r="J1493" s="3" t="s">
        <v>260</v>
      </c>
      <c r="K1493" s="15" t="s">
        <v>937</v>
      </c>
      <c r="L1493" s="3" t="s">
        <v>364</v>
      </c>
      <c r="M1493" s="3"/>
      <c r="N1493" s="3" t="s">
        <v>31</v>
      </c>
      <c r="O1493" s="3"/>
      <c r="P1493" s="3" t="s">
        <v>143</v>
      </c>
      <c r="Q1493" s="3"/>
      <c r="R1493" s="3"/>
      <c r="S1493" s="3"/>
      <c r="T1493" s="3" t="s">
        <v>251</v>
      </c>
      <c r="U1493" s="3"/>
      <c r="V1493" s="3" t="s">
        <v>310</v>
      </c>
      <c r="W1493" s="3"/>
      <c r="X1493" s="3" t="s">
        <v>53</v>
      </c>
      <c r="Y1493" s="3"/>
      <c r="Z1493" s="280"/>
    </row>
    <row r="1494" spans="3:26" x14ac:dyDescent="0.15">
      <c r="C1494" s="286"/>
      <c r="D1494" s="283">
        <v>1491</v>
      </c>
      <c r="E1494" s="3">
        <v>1488</v>
      </c>
      <c r="F1494" s="3">
        <v>11</v>
      </c>
      <c r="G1494" s="3">
        <v>11</v>
      </c>
      <c r="H1494" s="3" t="s">
        <v>1648</v>
      </c>
      <c r="I1494" s="3" t="s">
        <v>137</v>
      </c>
      <c r="J1494" s="3" t="s">
        <v>368</v>
      </c>
      <c r="K1494" s="15"/>
      <c r="L1494" s="3" t="s">
        <v>3218</v>
      </c>
      <c r="M1494" s="3"/>
      <c r="N1494" s="3" t="s">
        <v>16</v>
      </c>
      <c r="O1494" s="3" t="s">
        <v>516</v>
      </c>
      <c r="P1494" s="3" t="s">
        <v>13</v>
      </c>
      <c r="Q1494" s="3"/>
      <c r="R1494" s="3"/>
      <c r="S1494" s="3" t="s">
        <v>44</v>
      </c>
      <c r="T1494" s="3"/>
      <c r="U1494" s="3" t="s">
        <v>311</v>
      </c>
      <c r="V1494" s="3" t="s">
        <v>310</v>
      </c>
      <c r="W1494" s="3" t="s">
        <v>2990</v>
      </c>
      <c r="X1494" s="3" t="s">
        <v>53</v>
      </c>
      <c r="Y1494" s="3"/>
      <c r="Z1494" s="280"/>
    </row>
    <row r="1495" spans="3:26" x14ac:dyDescent="0.15">
      <c r="C1495" s="286"/>
      <c r="D1495" s="283">
        <v>1492</v>
      </c>
      <c r="E1495" s="3">
        <v>1487</v>
      </c>
      <c r="F1495" s="3">
        <v>11</v>
      </c>
      <c r="G1495" s="3">
        <v>11</v>
      </c>
      <c r="H1495" s="3" t="s">
        <v>143</v>
      </c>
      <c r="I1495" s="3" t="s">
        <v>137</v>
      </c>
      <c r="J1495" s="3" t="s">
        <v>368</v>
      </c>
      <c r="K1495" s="15"/>
      <c r="L1495" s="3" t="s">
        <v>3217</v>
      </c>
      <c r="M1495" s="3"/>
      <c r="N1495" s="3" t="s">
        <v>16</v>
      </c>
      <c r="O1495" s="3" t="s">
        <v>261</v>
      </c>
      <c r="P1495" s="3" t="s">
        <v>143</v>
      </c>
      <c r="Q1495" s="3"/>
      <c r="R1495" s="3"/>
      <c r="S1495" s="3" t="s">
        <v>43</v>
      </c>
      <c r="T1495" s="3"/>
      <c r="U1495" s="3"/>
      <c r="V1495" s="3" t="s">
        <v>50</v>
      </c>
      <c r="W1495" s="3"/>
      <c r="X1495" s="3" t="s">
        <v>53</v>
      </c>
      <c r="Y1495" s="3"/>
      <c r="Z1495" s="280"/>
    </row>
    <row r="1496" spans="3:26" x14ac:dyDescent="0.15">
      <c r="C1496" s="286"/>
      <c r="D1496" s="283">
        <v>1493</v>
      </c>
      <c r="E1496" s="3">
        <v>1532</v>
      </c>
      <c r="F1496" s="3">
        <v>11</v>
      </c>
      <c r="G1496" s="3">
        <v>12</v>
      </c>
      <c r="H1496" s="3" t="s">
        <v>1695</v>
      </c>
      <c r="I1496" s="3" t="s">
        <v>140</v>
      </c>
      <c r="J1496" s="3" t="s">
        <v>260</v>
      </c>
      <c r="K1496" s="15" t="s">
        <v>356</v>
      </c>
      <c r="L1496" s="3" t="s">
        <v>3295</v>
      </c>
      <c r="M1496" s="3"/>
      <c r="N1496" s="3" t="s">
        <v>28</v>
      </c>
      <c r="O1496" s="3" t="s">
        <v>311</v>
      </c>
      <c r="P1496" s="3" t="s">
        <v>143</v>
      </c>
      <c r="Q1496" s="3"/>
      <c r="R1496" s="3"/>
      <c r="S1496" s="3"/>
      <c r="T1496" s="3" t="s">
        <v>16</v>
      </c>
      <c r="U1496" s="3" t="s">
        <v>3296</v>
      </c>
      <c r="V1496" s="3" t="s">
        <v>50</v>
      </c>
      <c r="W1496" s="3" t="s">
        <v>3297</v>
      </c>
      <c r="X1496" s="3" t="s">
        <v>53</v>
      </c>
      <c r="Y1496" s="3"/>
      <c r="Z1496" s="280"/>
    </row>
    <row r="1497" spans="3:26" x14ac:dyDescent="0.15">
      <c r="C1497" s="286"/>
      <c r="D1497" s="283">
        <v>1494</v>
      </c>
      <c r="E1497" s="3">
        <v>1524</v>
      </c>
      <c r="F1497" s="3">
        <v>11</v>
      </c>
      <c r="G1497" s="3">
        <v>12</v>
      </c>
      <c r="H1497" s="3" t="s">
        <v>1637</v>
      </c>
      <c r="I1497" s="3" t="s">
        <v>140</v>
      </c>
      <c r="J1497" s="3" t="s">
        <v>260</v>
      </c>
      <c r="K1497" s="15" t="s">
        <v>612</v>
      </c>
      <c r="L1497" s="3" t="s">
        <v>3044</v>
      </c>
      <c r="M1497" s="3"/>
      <c r="N1497" s="3" t="s">
        <v>16</v>
      </c>
      <c r="O1497" s="3" t="s">
        <v>3045</v>
      </c>
      <c r="P1497" s="3" t="s">
        <v>143</v>
      </c>
      <c r="Q1497" s="3"/>
      <c r="R1497" s="3"/>
      <c r="S1497" s="3"/>
      <c r="T1497" s="3" t="s">
        <v>49</v>
      </c>
      <c r="U1497" s="3" t="s">
        <v>2784</v>
      </c>
      <c r="V1497" s="3" t="s">
        <v>50</v>
      </c>
      <c r="W1497" s="3"/>
      <c r="X1497" s="3" t="s">
        <v>53</v>
      </c>
      <c r="Y1497" s="3"/>
      <c r="Z1497" s="280"/>
    </row>
    <row r="1498" spans="3:26" x14ac:dyDescent="0.15">
      <c r="C1498" s="286"/>
      <c r="D1498" s="283">
        <v>1495</v>
      </c>
      <c r="E1498" s="3">
        <v>1481</v>
      </c>
      <c r="F1498" s="3">
        <v>11</v>
      </c>
      <c r="G1498" s="3">
        <v>12</v>
      </c>
      <c r="H1498" s="3" t="s">
        <v>1722</v>
      </c>
      <c r="I1498" s="3" t="s">
        <v>137</v>
      </c>
      <c r="J1498" s="3" t="s">
        <v>368</v>
      </c>
      <c r="K1498" s="15"/>
      <c r="L1498" s="3" t="s">
        <v>3204</v>
      </c>
      <c r="M1498" s="3"/>
      <c r="N1498" s="3" t="s">
        <v>31</v>
      </c>
      <c r="O1498" s="3"/>
      <c r="P1498" s="3" t="s">
        <v>143</v>
      </c>
      <c r="Q1498" s="3"/>
      <c r="R1498" s="3"/>
      <c r="S1498" s="3" t="s">
        <v>43</v>
      </c>
      <c r="T1498" s="3"/>
      <c r="U1498" s="3" t="s">
        <v>308</v>
      </c>
      <c r="V1498" s="3" t="s">
        <v>310</v>
      </c>
      <c r="W1498" s="3" t="s">
        <v>1312</v>
      </c>
      <c r="X1498" s="3" t="s">
        <v>53</v>
      </c>
      <c r="Y1498" s="3"/>
      <c r="Z1498" s="280"/>
    </row>
    <row r="1499" spans="3:26" x14ac:dyDescent="0.15">
      <c r="C1499" s="286"/>
      <c r="D1499" s="283">
        <v>1496</v>
      </c>
      <c r="E1499" s="3">
        <v>1483</v>
      </c>
      <c r="F1499" s="3">
        <v>11</v>
      </c>
      <c r="G1499" s="3">
        <v>12</v>
      </c>
      <c r="H1499" s="3" t="s">
        <v>143</v>
      </c>
      <c r="I1499" s="3" t="s">
        <v>137</v>
      </c>
      <c r="J1499" s="3" t="s">
        <v>152</v>
      </c>
      <c r="K1499" s="15"/>
      <c r="L1499" s="3" t="s">
        <v>3207</v>
      </c>
      <c r="M1499" s="3"/>
      <c r="N1499" s="3" t="s">
        <v>28</v>
      </c>
      <c r="O1499" s="3" t="s">
        <v>3208</v>
      </c>
      <c r="P1499" s="3" t="s">
        <v>143</v>
      </c>
      <c r="Q1499" s="3"/>
      <c r="R1499" s="3"/>
      <c r="S1499" s="3" t="s">
        <v>45</v>
      </c>
      <c r="T1499" s="3"/>
      <c r="U1499" s="3"/>
      <c r="V1499" s="3" t="s">
        <v>310</v>
      </c>
      <c r="W1499" s="3"/>
      <c r="X1499" s="3" t="s">
        <v>53</v>
      </c>
      <c r="Y1499" s="3"/>
      <c r="Z1499" s="280"/>
    </row>
    <row r="1500" spans="3:26" x14ac:dyDescent="0.15">
      <c r="C1500" s="286"/>
      <c r="D1500" s="283">
        <v>1497</v>
      </c>
      <c r="E1500" s="3">
        <v>1493</v>
      </c>
      <c r="F1500" s="3">
        <v>11</v>
      </c>
      <c r="G1500" s="3">
        <v>12</v>
      </c>
      <c r="H1500" s="3" t="s">
        <v>143</v>
      </c>
      <c r="I1500" s="3" t="s">
        <v>136</v>
      </c>
      <c r="J1500" s="3" t="s">
        <v>153</v>
      </c>
      <c r="K1500" s="15"/>
      <c r="L1500" s="3" t="s">
        <v>3228</v>
      </c>
      <c r="M1500" s="3"/>
      <c r="N1500" s="3" t="s">
        <v>16</v>
      </c>
      <c r="O1500" s="3" t="s">
        <v>3023</v>
      </c>
      <c r="P1500" s="3" t="s">
        <v>13</v>
      </c>
      <c r="Q1500" s="3"/>
      <c r="R1500" s="3"/>
      <c r="S1500" s="3"/>
      <c r="T1500" s="3" t="s">
        <v>49</v>
      </c>
      <c r="U1500" s="3" t="s">
        <v>3229</v>
      </c>
      <c r="V1500" s="3" t="s">
        <v>52</v>
      </c>
      <c r="W1500" s="3" t="s">
        <v>2234</v>
      </c>
      <c r="X1500" s="3" t="s">
        <v>158</v>
      </c>
      <c r="Y1500" s="3"/>
      <c r="Z1500" s="280"/>
    </row>
    <row r="1501" spans="3:26" x14ac:dyDescent="0.15">
      <c r="C1501" s="286"/>
      <c r="D1501" s="283">
        <v>1498</v>
      </c>
      <c r="E1501" s="3">
        <v>1512</v>
      </c>
      <c r="F1501" s="3">
        <v>11</v>
      </c>
      <c r="G1501" s="3">
        <v>12</v>
      </c>
      <c r="H1501" s="3" t="s">
        <v>143</v>
      </c>
      <c r="I1501" s="3" t="s">
        <v>137</v>
      </c>
      <c r="J1501" s="3" t="s">
        <v>368</v>
      </c>
      <c r="K1501" s="15"/>
      <c r="L1501" s="3" t="s">
        <v>3264</v>
      </c>
      <c r="M1501" s="3"/>
      <c r="N1501" s="3" t="s">
        <v>28</v>
      </c>
      <c r="O1501" s="3"/>
      <c r="P1501" s="3" t="s">
        <v>143</v>
      </c>
      <c r="Q1501" s="3"/>
      <c r="R1501" s="3"/>
      <c r="S1501" s="3"/>
      <c r="T1501" s="3" t="s">
        <v>49</v>
      </c>
      <c r="U1501" s="3" t="s">
        <v>2983</v>
      </c>
      <c r="V1501" s="3" t="s">
        <v>52</v>
      </c>
      <c r="W1501" s="3" t="s">
        <v>1312</v>
      </c>
      <c r="X1501" s="3" t="s">
        <v>53</v>
      </c>
      <c r="Y1501" s="3"/>
      <c r="Z1501" s="280"/>
    </row>
    <row r="1502" spans="3:26" x14ac:dyDescent="0.15">
      <c r="C1502" s="286"/>
      <c r="D1502" s="283">
        <v>1499</v>
      </c>
      <c r="E1502" s="3">
        <v>1498</v>
      </c>
      <c r="F1502" s="3">
        <v>11</v>
      </c>
      <c r="G1502" s="3">
        <v>12</v>
      </c>
      <c r="H1502" s="3" t="s">
        <v>259</v>
      </c>
      <c r="I1502" s="3" t="s">
        <v>137</v>
      </c>
      <c r="J1502" s="3" t="s">
        <v>463</v>
      </c>
      <c r="K1502" s="15"/>
      <c r="L1502" s="3" t="s">
        <v>3242</v>
      </c>
      <c r="M1502" s="3"/>
      <c r="N1502" s="3" t="s">
        <v>28</v>
      </c>
      <c r="O1502" s="3" t="s">
        <v>3243</v>
      </c>
      <c r="P1502" s="3" t="s">
        <v>143</v>
      </c>
      <c r="Q1502" s="3"/>
      <c r="R1502" s="3"/>
      <c r="S1502" s="3"/>
      <c r="T1502" s="3" t="s">
        <v>47</v>
      </c>
      <c r="U1502" s="3"/>
      <c r="V1502" s="3" t="s">
        <v>310</v>
      </c>
      <c r="W1502" s="3"/>
      <c r="X1502" s="3" t="s">
        <v>53</v>
      </c>
      <c r="Y1502" s="3"/>
      <c r="Z1502" s="280"/>
    </row>
    <row r="1503" spans="3:26" x14ac:dyDescent="0.15">
      <c r="C1503" s="286"/>
      <c r="D1503" s="283">
        <v>1500</v>
      </c>
      <c r="E1503" s="3">
        <v>1499</v>
      </c>
      <c r="F1503" s="3">
        <v>11</v>
      </c>
      <c r="G1503" s="3">
        <v>13</v>
      </c>
      <c r="H1503" s="3" t="s">
        <v>2481</v>
      </c>
      <c r="I1503" s="3" t="s">
        <v>137</v>
      </c>
      <c r="J1503" s="3" t="s">
        <v>463</v>
      </c>
      <c r="K1503" s="15"/>
      <c r="L1503" s="3" t="s">
        <v>3244</v>
      </c>
      <c r="M1503" s="3"/>
      <c r="N1503" s="3" t="s">
        <v>28</v>
      </c>
      <c r="O1503" s="3" t="s">
        <v>3245</v>
      </c>
      <c r="P1503" s="3" t="s">
        <v>143</v>
      </c>
      <c r="Q1503" s="3"/>
      <c r="R1503" s="3"/>
      <c r="S1503" s="3"/>
      <c r="T1503" s="3" t="s">
        <v>49</v>
      </c>
      <c r="U1503" s="3" t="s">
        <v>311</v>
      </c>
      <c r="V1503" s="3" t="s">
        <v>50</v>
      </c>
      <c r="W1503" s="3" t="s">
        <v>2107</v>
      </c>
      <c r="X1503" s="3" t="s">
        <v>53</v>
      </c>
      <c r="Y1503" s="3"/>
      <c r="Z1503" s="280"/>
    </row>
    <row r="1504" spans="3:26" x14ac:dyDescent="0.15">
      <c r="C1504" s="286"/>
      <c r="D1504" s="283">
        <v>1501</v>
      </c>
      <c r="E1504" s="3">
        <v>1508</v>
      </c>
      <c r="F1504" s="3">
        <v>11</v>
      </c>
      <c r="G1504" s="3">
        <v>13</v>
      </c>
      <c r="H1504" s="3" t="s">
        <v>1677</v>
      </c>
      <c r="I1504" s="3" t="s">
        <v>137</v>
      </c>
      <c r="J1504" s="3" t="s">
        <v>368</v>
      </c>
      <c r="K1504" s="15"/>
      <c r="L1504" s="3" t="s">
        <v>3258</v>
      </c>
      <c r="M1504" s="3"/>
      <c r="N1504" s="3" t="s">
        <v>16</v>
      </c>
      <c r="O1504" s="3" t="s">
        <v>1021</v>
      </c>
      <c r="P1504" s="3"/>
      <c r="Q1504" s="3" t="s">
        <v>300</v>
      </c>
      <c r="R1504" s="3" t="s">
        <v>301</v>
      </c>
      <c r="S1504" s="3" t="s">
        <v>44</v>
      </c>
      <c r="T1504" s="3" t="s">
        <v>49</v>
      </c>
      <c r="U1504" s="3" t="s">
        <v>3009</v>
      </c>
      <c r="V1504" s="3" t="s">
        <v>52</v>
      </c>
      <c r="W1504" s="3" t="s">
        <v>1312</v>
      </c>
      <c r="X1504" s="3" t="s">
        <v>53</v>
      </c>
      <c r="Y1504" s="3"/>
      <c r="Z1504" s="280"/>
    </row>
    <row r="1505" spans="3:26" x14ac:dyDescent="0.15">
      <c r="C1505" s="286"/>
      <c r="D1505" s="283">
        <v>1502</v>
      </c>
      <c r="E1505" s="3">
        <v>1495</v>
      </c>
      <c r="F1505" s="3">
        <v>11</v>
      </c>
      <c r="G1505" s="3">
        <v>13</v>
      </c>
      <c r="H1505" s="3" t="s">
        <v>1654</v>
      </c>
      <c r="I1505" s="3" t="s">
        <v>138</v>
      </c>
      <c r="J1505" s="3" t="s">
        <v>274</v>
      </c>
      <c r="K1505" s="15" t="s">
        <v>376</v>
      </c>
      <c r="L1505" s="3" t="s">
        <v>3232</v>
      </c>
      <c r="M1505" s="3"/>
      <c r="N1505" s="3" t="s">
        <v>16</v>
      </c>
      <c r="O1505" s="3" t="s">
        <v>3233</v>
      </c>
      <c r="P1505" s="3" t="s">
        <v>143</v>
      </c>
      <c r="Q1505" s="3"/>
      <c r="R1505" s="3"/>
      <c r="S1505" s="3"/>
      <c r="T1505" s="3" t="s">
        <v>49</v>
      </c>
      <c r="U1505" s="3" t="s">
        <v>2784</v>
      </c>
      <c r="V1505" s="3" t="s">
        <v>52</v>
      </c>
      <c r="W1505" s="3" t="s">
        <v>1063</v>
      </c>
      <c r="X1505" s="3" t="s">
        <v>53</v>
      </c>
      <c r="Y1505" s="3"/>
      <c r="Z1505" s="280"/>
    </row>
    <row r="1506" spans="3:26" x14ac:dyDescent="0.15">
      <c r="C1506" s="286"/>
      <c r="D1506" s="283">
        <v>1503</v>
      </c>
      <c r="E1506" s="3">
        <v>1485</v>
      </c>
      <c r="F1506" s="3">
        <v>11</v>
      </c>
      <c r="G1506" s="3">
        <v>13</v>
      </c>
      <c r="H1506" s="3" t="s">
        <v>1752</v>
      </c>
      <c r="I1506" s="3" t="s">
        <v>137</v>
      </c>
      <c r="J1506" s="3" t="s">
        <v>368</v>
      </c>
      <c r="K1506" s="15"/>
      <c r="L1506" s="3" t="s">
        <v>3212</v>
      </c>
      <c r="M1506" s="3"/>
      <c r="N1506" s="3" t="s">
        <v>16</v>
      </c>
      <c r="O1506" s="3" t="s">
        <v>3213</v>
      </c>
      <c r="P1506" s="3" t="s">
        <v>143</v>
      </c>
      <c r="Q1506" s="3"/>
      <c r="R1506" s="3"/>
      <c r="S1506" s="3" t="s">
        <v>43</v>
      </c>
      <c r="T1506" s="3"/>
      <c r="U1506" s="3" t="s">
        <v>3214</v>
      </c>
      <c r="V1506" s="3" t="s">
        <v>310</v>
      </c>
      <c r="W1506" s="3" t="s">
        <v>397</v>
      </c>
      <c r="X1506" s="3" t="s">
        <v>16</v>
      </c>
      <c r="Y1506" s="3" t="s">
        <v>3214</v>
      </c>
      <c r="Z1506" s="280"/>
    </row>
    <row r="1507" spans="3:26" x14ac:dyDescent="0.15">
      <c r="C1507" s="286"/>
      <c r="D1507" s="283">
        <v>1504</v>
      </c>
      <c r="E1507" s="3">
        <v>1494</v>
      </c>
      <c r="F1507" s="3">
        <v>11</v>
      </c>
      <c r="G1507" s="3">
        <v>13</v>
      </c>
      <c r="H1507" s="3" t="s">
        <v>3230</v>
      </c>
      <c r="I1507" s="3" t="s">
        <v>137</v>
      </c>
      <c r="J1507" s="3" t="s">
        <v>655</v>
      </c>
      <c r="K1507" s="15"/>
      <c r="L1507" s="3" t="s">
        <v>3231</v>
      </c>
      <c r="M1507" s="3"/>
      <c r="N1507" s="3" t="s">
        <v>27</v>
      </c>
      <c r="O1507" s="3"/>
      <c r="P1507" s="3" t="s">
        <v>13</v>
      </c>
      <c r="Q1507" s="3"/>
      <c r="R1507" s="3"/>
      <c r="S1507" s="3" t="s">
        <v>16</v>
      </c>
      <c r="T1507" s="3"/>
      <c r="U1507" s="3" t="s">
        <v>3214</v>
      </c>
      <c r="V1507" s="3" t="s">
        <v>397</v>
      </c>
      <c r="W1507" s="3"/>
      <c r="X1507" s="3" t="s">
        <v>53</v>
      </c>
      <c r="Y1507" s="3"/>
      <c r="Z1507" s="280"/>
    </row>
    <row r="1508" spans="3:26" x14ac:dyDescent="0.15">
      <c r="C1508" s="286"/>
      <c r="D1508" s="283">
        <v>1505</v>
      </c>
      <c r="E1508" s="3">
        <v>1561</v>
      </c>
      <c r="F1508" s="3">
        <v>11</v>
      </c>
      <c r="G1508" s="3">
        <v>13</v>
      </c>
      <c r="H1508" s="3" t="s">
        <v>2959</v>
      </c>
      <c r="I1508" s="3" t="s">
        <v>137</v>
      </c>
      <c r="J1508" s="3" t="s">
        <v>154</v>
      </c>
      <c r="K1508" s="15"/>
      <c r="L1508" s="3" t="s">
        <v>3343</v>
      </c>
      <c r="M1508" s="3"/>
      <c r="N1508" s="3" t="s">
        <v>31</v>
      </c>
      <c r="O1508" s="3" t="s">
        <v>3344</v>
      </c>
      <c r="P1508" s="3" t="s">
        <v>143</v>
      </c>
      <c r="Q1508" s="3"/>
      <c r="R1508" s="3" t="s">
        <v>3345</v>
      </c>
      <c r="S1508" s="3" t="s">
        <v>43</v>
      </c>
      <c r="T1508" s="3"/>
      <c r="U1508" s="3"/>
      <c r="V1508" s="3" t="s">
        <v>310</v>
      </c>
      <c r="W1508" s="3"/>
      <c r="X1508" s="3" t="s">
        <v>53</v>
      </c>
      <c r="Y1508" s="3"/>
      <c r="Z1508" s="280"/>
    </row>
    <row r="1509" spans="3:26" x14ac:dyDescent="0.15">
      <c r="C1509" s="286"/>
      <c r="D1509" s="283">
        <v>1506</v>
      </c>
      <c r="E1509" s="3">
        <v>1480</v>
      </c>
      <c r="F1509" s="3">
        <v>11</v>
      </c>
      <c r="G1509" s="3">
        <v>13</v>
      </c>
      <c r="H1509" s="3" t="s">
        <v>2594</v>
      </c>
      <c r="I1509" s="3" t="s">
        <v>137</v>
      </c>
      <c r="J1509" s="3" t="s">
        <v>368</v>
      </c>
      <c r="K1509" s="15"/>
      <c r="L1509" s="3" t="s">
        <v>3203</v>
      </c>
      <c r="M1509" s="3"/>
      <c r="N1509" s="3" t="s">
        <v>16</v>
      </c>
      <c r="O1509" s="3" t="s">
        <v>1517</v>
      </c>
      <c r="P1509" s="3" t="s">
        <v>143</v>
      </c>
      <c r="Q1509" s="3"/>
      <c r="R1509" s="3"/>
      <c r="S1509" s="3"/>
      <c r="T1509" s="3" t="s">
        <v>49</v>
      </c>
      <c r="U1509" s="3" t="s">
        <v>3103</v>
      </c>
      <c r="V1509" s="3" t="s">
        <v>310</v>
      </c>
      <c r="W1509" s="3" t="s">
        <v>1312</v>
      </c>
      <c r="X1509" s="3" t="s">
        <v>53</v>
      </c>
      <c r="Y1509" s="3"/>
      <c r="Z1509" s="280"/>
    </row>
    <row r="1510" spans="3:26" x14ac:dyDescent="0.15">
      <c r="C1510" s="286"/>
      <c r="D1510" s="283">
        <v>1507</v>
      </c>
      <c r="E1510" s="3">
        <v>1489</v>
      </c>
      <c r="F1510" s="3">
        <v>11</v>
      </c>
      <c r="G1510" s="3">
        <v>13</v>
      </c>
      <c r="H1510" s="3" t="s">
        <v>259</v>
      </c>
      <c r="I1510" s="3" t="s">
        <v>137</v>
      </c>
      <c r="J1510" s="3" t="s">
        <v>463</v>
      </c>
      <c r="K1510" s="15"/>
      <c r="L1510" s="3" t="s">
        <v>3219</v>
      </c>
      <c r="M1510" s="3"/>
      <c r="N1510" s="3" t="s">
        <v>16</v>
      </c>
      <c r="O1510" s="3" t="s">
        <v>3220</v>
      </c>
      <c r="P1510" s="3" t="s">
        <v>143</v>
      </c>
      <c r="Q1510" s="3"/>
      <c r="R1510" s="3"/>
      <c r="S1510" s="3"/>
      <c r="T1510" s="3" t="s">
        <v>49</v>
      </c>
      <c r="U1510" s="3" t="s">
        <v>2463</v>
      </c>
      <c r="V1510" s="3" t="s">
        <v>310</v>
      </c>
      <c r="W1510" s="3" t="s">
        <v>3221</v>
      </c>
      <c r="X1510" s="3" t="s">
        <v>53</v>
      </c>
      <c r="Y1510" s="3"/>
      <c r="Z1510" s="280"/>
    </row>
    <row r="1511" spans="3:26" x14ac:dyDescent="0.15">
      <c r="C1511" s="286"/>
      <c r="D1511" s="283">
        <v>1508</v>
      </c>
      <c r="E1511" s="3">
        <v>1479</v>
      </c>
      <c r="F1511" s="3">
        <v>11</v>
      </c>
      <c r="G1511" s="3">
        <v>14</v>
      </c>
      <c r="H1511" s="3" t="s">
        <v>2464</v>
      </c>
      <c r="I1511" s="3" t="s">
        <v>137</v>
      </c>
      <c r="J1511" s="3" t="s">
        <v>655</v>
      </c>
      <c r="K1511" s="15"/>
      <c r="L1511" s="3" t="s">
        <v>3202</v>
      </c>
      <c r="M1511" s="3"/>
      <c r="N1511" s="3" t="s">
        <v>31</v>
      </c>
      <c r="O1511" s="3"/>
      <c r="P1511" s="3" t="s">
        <v>13</v>
      </c>
      <c r="Q1511" s="3"/>
      <c r="R1511" s="3"/>
      <c r="S1511" s="3" t="s">
        <v>43</v>
      </c>
      <c r="T1511" s="3"/>
      <c r="U1511" s="3"/>
      <c r="V1511" s="3" t="s">
        <v>310</v>
      </c>
      <c r="W1511" s="3"/>
      <c r="X1511" s="3" t="s">
        <v>53</v>
      </c>
      <c r="Y1511" s="3"/>
      <c r="Z1511" s="280"/>
    </row>
    <row r="1512" spans="3:26" x14ac:dyDescent="0.15">
      <c r="C1512" s="286"/>
      <c r="D1512" s="283">
        <v>1509</v>
      </c>
      <c r="E1512" s="3">
        <v>1490</v>
      </c>
      <c r="F1512" s="3">
        <v>11</v>
      </c>
      <c r="G1512" s="3">
        <v>14</v>
      </c>
      <c r="H1512" s="3" t="s">
        <v>1640</v>
      </c>
      <c r="I1512" s="3" t="s">
        <v>137</v>
      </c>
      <c r="J1512" s="3" t="s">
        <v>368</v>
      </c>
      <c r="K1512" s="15"/>
      <c r="L1512" s="3" t="s">
        <v>2916</v>
      </c>
      <c r="M1512" s="3"/>
      <c r="N1512" s="3" t="s">
        <v>144</v>
      </c>
      <c r="O1512" s="3"/>
      <c r="P1512" s="3" t="s">
        <v>143</v>
      </c>
      <c r="Q1512" s="3"/>
      <c r="R1512" s="3"/>
      <c r="S1512" s="3"/>
      <c r="T1512" s="3" t="s">
        <v>16</v>
      </c>
      <c r="U1512" s="3" t="s">
        <v>3222</v>
      </c>
      <c r="V1512" s="3" t="s">
        <v>310</v>
      </c>
      <c r="W1512" s="3" t="s">
        <v>3223</v>
      </c>
      <c r="X1512" s="3" t="s">
        <v>53</v>
      </c>
      <c r="Y1512" s="3"/>
      <c r="Z1512" s="280"/>
    </row>
    <row r="1513" spans="3:26" x14ac:dyDescent="0.15">
      <c r="C1513" s="286"/>
      <c r="D1513" s="283">
        <v>1510</v>
      </c>
      <c r="E1513" s="3">
        <v>1526</v>
      </c>
      <c r="F1513" s="3">
        <v>11</v>
      </c>
      <c r="G1513" s="3">
        <v>14</v>
      </c>
      <c r="H1513" s="3" t="s">
        <v>1695</v>
      </c>
      <c r="I1513" s="3" t="s">
        <v>140</v>
      </c>
      <c r="J1513" s="3" t="s">
        <v>260</v>
      </c>
      <c r="K1513" s="15" t="s">
        <v>469</v>
      </c>
      <c r="L1513" s="3" t="s">
        <v>3286</v>
      </c>
      <c r="M1513" s="3"/>
      <c r="N1513" s="3" t="s">
        <v>28</v>
      </c>
      <c r="O1513" s="3"/>
      <c r="P1513" s="3" t="s">
        <v>13</v>
      </c>
      <c r="Q1513" s="3"/>
      <c r="R1513" s="3"/>
      <c r="S1513" s="3" t="s">
        <v>44</v>
      </c>
      <c r="T1513" s="3" t="s">
        <v>49</v>
      </c>
      <c r="U1513" s="3" t="s">
        <v>2784</v>
      </c>
      <c r="V1513" s="3" t="s">
        <v>16</v>
      </c>
      <c r="W1513" s="3" t="s">
        <v>625</v>
      </c>
      <c r="X1513" s="3" t="s">
        <v>53</v>
      </c>
      <c r="Y1513" s="3"/>
      <c r="Z1513" s="280"/>
    </row>
    <row r="1514" spans="3:26" x14ac:dyDescent="0.15">
      <c r="C1514" s="286"/>
      <c r="D1514" s="283">
        <v>1511</v>
      </c>
      <c r="E1514" s="3">
        <v>1478</v>
      </c>
      <c r="F1514" s="3">
        <v>11</v>
      </c>
      <c r="G1514" s="3">
        <v>14</v>
      </c>
      <c r="H1514" s="3" t="s">
        <v>3201</v>
      </c>
      <c r="I1514" s="3" t="s">
        <v>138</v>
      </c>
      <c r="J1514" s="3" t="s">
        <v>274</v>
      </c>
      <c r="K1514" s="15" t="s">
        <v>376</v>
      </c>
      <c r="L1514" s="3" t="s">
        <v>1862</v>
      </c>
      <c r="M1514" s="3"/>
      <c r="N1514" s="3" t="s">
        <v>31</v>
      </c>
      <c r="O1514" s="3"/>
      <c r="P1514" s="3" t="s">
        <v>13</v>
      </c>
      <c r="Q1514" s="3"/>
      <c r="R1514" s="3"/>
      <c r="S1514" s="3" t="s">
        <v>43</v>
      </c>
      <c r="T1514" s="3"/>
      <c r="U1514" s="3"/>
      <c r="V1514" s="3" t="s">
        <v>50</v>
      </c>
      <c r="W1514" s="3" t="s">
        <v>1699</v>
      </c>
      <c r="X1514" s="3" t="s">
        <v>53</v>
      </c>
      <c r="Y1514" s="3"/>
      <c r="Z1514" s="280"/>
    </row>
    <row r="1515" spans="3:26" x14ac:dyDescent="0.15">
      <c r="C1515" s="286"/>
      <c r="D1515" s="283">
        <v>1512</v>
      </c>
      <c r="E1515" s="3">
        <v>1529</v>
      </c>
      <c r="F1515" s="3">
        <v>11</v>
      </c>
      <c r="G1515" s="3">
        <v>14</v>
      </c>
      <c r="H1515" s="3" t="s">
        <v>1650</v>
      </c>
      <c r="I1515" s="3" t="s">
        <v>140</v>
      </c>
      <c r="J1515" s="3" t="s">
        <v>260</v>
      </c>
      <c r="K1515" s="15" t="s">
        <v>937</v>
      </c>
      <c r="L1515" s="3" t="s">
        <v>3291</v>
      </c>
      <c r="M1515" s="3"/>
      <c r="N1515" s="3" t="s">
        <v>28</v>
      </c>
      <c r="O1515" s="3" t="s">
        <v>311</v>
      </c>
      <c r="P1515" s="3" t="s">
        <v>143</v>
      </c>
      <c r="Q1515" s="3"/>
      <c r="R1515" s="3"/>
      <c r="S1515" s="3"/>
      <c r="T1515" s="3" t="s">
        <v>49</v>
      </c>
      <c r="U1515" s="3" t="s">
        <v>311</v>
      </c>
      <c r="V1515" s="3" t="s">
        <v>51</v>
      </c>
      <c r="W1515" s="3"/>
      <c r="X1515" s="3" t="s">
        <v>53</v>
      </c>
      <c r="Y1515" s="3"/>
      <c r="Z1515" s="280"/>
    </row>
    <row r="1516" spans="3:26" x14ac:dyDescent="0.15">
      <c r="C1516" s="286"/>
      <c r="D1516" s="283">
        <v>1513</v>
      </c>
      <c r="E1516" s="3">
        <v>1500</v>
      </c>
      <c r="F1516" s="3">
        <v>11</v>
      </c>
      <c r="G1516" s="3">
        <v>14</v>
      </c>
      <c r="H1516" s="3" t="s">
        <v>1740</v>
      </c>
      <c r="I1516" s="3" t="s">
        <v>137</v>
      </c>
      <c r="J1516" s="3" t="s">
        <v>463</v>
      </c>
      <c r="K1516" s="15"/>
      <c r="L1516" s="3" t="s">
        <v>3246</v>
      </c>
      <c r="M1516" s="3"/>
      <c r="N1516" s="3" t="s">
        <v>144</v>
      </c>
      <c r="O1516" s="3"/>
      <c r="P1516" s="3" t="s">
        <v>143</v>
      </c>
      <c r="Q1516" s="3"/>
      <c r="R1516" s="3"/>
      <c r="S1516" s="3" t="s">
        <v>43</v>
      </c>
      <c r="T1516" s="3"/>
      <c r="U1516" s="3" t="s">
        <v>308</v>
      </c>
      <c r="V1516" s="3" t="s">
        <v>50</v>
      </c>
      <c r="W1516" s="3"/>
      <c r="X1516" s="3" t="s">
        <v>53</v>
      </c>
      <c r="Y1516" s="3"/>
      <c r="Z1516" s="280"/>
    </row>
    <row r="1517" spans="3:26" x14ac:dyDescent="0.15">
      <c r="C1517" s="286"/>
      <c r="D1517" s="283">
        <v>1514</v>
      </c>
      <c r="E1517" s="3">
        <v>1523</v>
      </c>
      <c r="F1517" s="3">
        <v>11</v>
      </c>
      <c r="G1517" s="3">
        <v>14</v>
      </c>
      <c r="H1517" s="3" t="s">
        <v>1692</v>
      </c>
      <c r="I1517" s="3" t="s">
        <v>140</v>
      </c>
      <c r="J1517" s="3" t="s">
        <v>260</v>
      </c>
      <c r="K1517" s="15" t="s">
        <v>1293</v>
      </c>
      <c r="L1517" s="3" t="s">
        <v>3281</v>
      </c>
      <c r="M1517" s="3"/>
      <c r="N1517" s="3" t="s">
        <v>16</v>
      </c>
      <c r="O1517" s="3" t="s">
        <v>3082</v>
      </c>
      <c r="P1517" s="3" t="s">
        <v>143</v>
      </c>
      <c r="Q1517" s="3"/>
      <c r="R1517" s="3"/>
      <c r="S1517" s="3"/>
      <c r="T1517" s="3" t="s">
        <v>46</v>
      </c>
      <c r="U1517" s="3" t="s">
        <v>251</v>
      </c>
      <c r="V1517" s="3" t="s">
        <v>52</v>
      </c>
      <c r="W1517" s="3" t="s">
        <v>3282</v>
      </c>
      <c r="X1517" s="3" t="s">
        <v>53</v>
      </c>
      <c r="Y1517" s="3"/>
      <c r="Z1517" s="280"/>
    </row>
    <row r="1518" spans="3:26" x14ac:dyDescent="0.15">
      <c r="C1518" s="286"/>
      <c r="D1518" s="283">
        <v>1515</v>
      </c>
      <c r="E1518" s="3">
        <v>1501</v>
      </c>
      <c r="F1518" s="3">
        <v>11</v>
      </c>
      <c r="G1518" s="3">
        <v>14</v>
      </c>
      <c r="H1518" s="3" t="s">
        <v>1696</v>
      </c>
      <c r="I1518" s="3" t="s">
        <v>137</v>
      </c>
      <c r="J1518" s="3" t="s">
        <v>463</v>
      </c>
      <c r="K1518" s="15"/>
      <c r="L1518" s="3" t="s">
        <v>3247</v>
      </c>
      <c r="M1518" s="3"/>
      <c r="N1518" s="3" t="s">
        <v>16</v>
      </c>
      <c r="O1518" s="3" t="s">
        <v>3248</v>
      </c>
      <c r="P1518" s="3" t="s">
        <v>13</v>
      </c>
      <c r="Q1518" s="3"/>
      <c r="R1518" s="3"/>
      <c r="S1518" s="3"/>
      <c r="T1518" s="3" t="s">
        <v>49</v>
      </c>
      <c r="U1518" s="3" t="s">
        <v>2784</v>
      </c>
      <c r="V1518" s="3" t="s">
        <v>52</v>
      </c>
      <c r="W1518" s="3" t="s">
        <v>3240</v>
      </c>
      <c r="X1518" s="3" t="s">
        <v>53</v>
      </c>
      <c r="Y1518" s="3"/>
      <c r="Z1518" s="280"/>
    </row>
    <row r="1519" spans="3:26" x14ac:dyDescent="0.15">
      <c r="C1519" s="286"/>
      <c r="D1519" s="283">
        <v>1516</v>
      </c>
      <c r="E1519" s="3">
        <v>1507</v>
      </c>
      <c r="F1519" s="3">
        <v>11</v>
      </c>
      <c r="G1519" s="3">
        <v>14</v>
      </c>
      <c r="H1519" s="3" t="s">
        <v>3256</v>
      </c>
      <c r="I1519" s="3" t="s">
        <v>137</v>
      </c>
      <c r="J1519" s="3" t="s">
        <v>368</v>
      </c>
      <c r="K1519" s="15"/>
      <c r="L1519" s="3" t="s">
        <v>3257</v>
      </c>
      <c r="M1519" s="3"/>
      <c r="N1519" s="3" t="s">
        <v>31</v>
      </c>
      <c r="O1519" s="3"/>
      <c r="P1519" s="3" t="s">
        <v>13</v>
      </c>
      <c r="Q1519" s="3"/>
      <c r="R1519" s="3"/>
      <c r="S1519" s="3" t="s">
        <v>43</v>
      </c>
      <c r="T1519" s="3"/>
      <c r="U1519" s="3"/>
      <c r="V1519" s="3" t="s">
        <v>52</v>
      </c>
      <c r="W1519" s="3" t="s">
        <v>1312</v>
      </c>
      <c r="X1519" s="3" t="s">
        <v>53</v>
      </c>
      <c r="Y1519" s="3"/>
      <c r="Z1519" s="280"/>
    </row>
    <row r="1520" spans="3:26" x14ac:dyDescent="0.15">
      <c r="C1520" s="286"/>
      <c r="D1520" s="283">
        <v>1517</v>
      </c>
      <c r="E1520" s="3">
        <v>1502</v>
      </c>
      <c r="F1520" s="3">
        <v>11</v>
      </c>
      <c r="G1520" s="3">
        <v>14</v>
      </c>
      <c r="H1520" s="3" t="s">
        <v>3025</v>
      </c>
      <c r="I1520" s="3" t="s">
        <v>137</v>
      </c>
      <c r="J1520" s="3" t="s">
        <v>463</v>
      </c>
      <c r="K1520" s="15"/>
      <c r="L1520" s="3" t="s">
        <v>3249</v>
      </c>
      <c r="M1520" s="3"/>
      <c r="N1520" s="3" t="s">
        <v>16</v>
      </c>
      <c r="O1520" s="3" t="s">
        <v>3250</v>
      </c>
      <c r="P1520" s="3" t="s">
        <v>143</v>
      </c>
      <c r="Q1520" s="3"/>
      <c r="R1520" s="3"/>
      <c r="S1520" s="3"/>
      <c r="T1520" s="3" t="s">
        <v>49</v>
      </c>
      <c r="U1520" s="3" t="s">
        <v>2784</v>
      </c>
      <c r="V1520" s="3" t="s">
        <v>52</v>
      </c>
      <c r="W1520" s="3" t="s">
        <v>3240</v>
      </c>
      <c r="X1520" s="3" t="s">
        <v>53</v>
      </c>
      <c r="Y1520" s="3"/>
      <c r="Z1520" s="280"/>
    </row>
    <row r="1521" spans="3:26" x14ac:dyDescent="0.15">
      <c r="C1521" s="286"/>
      <c r="D1521" s="283">
        <v>1518</v>
      </c>
      <c r="E1521" s="3">
        <v>1525</v>
      </c>
      <c r="F1521" s="3">
        <v>11</v>
      </c>
      <c r="G1521" s="3">
        <v>14</v>
      </c>
      <c r="H1521" s="3" t="s">
        <v>3283</v>
      </c>
      <c r="I1521" s="3" t="s">
        <v>140</v>
      </c>
      <c r="J1521" s="3" t="s">
        <v>260</v>
      </c>
      <c r="K1521" s="15" t="s">
        <v>356</v>
      </c>
      <c r="L1521" s="3" t="s">
        <v>3284</v>
      </c>
      <c r="M1521" s="3"/>
      <c r="N1521" s="3" t="s">
        <v>28</v>
      </c>
      <c r="O1521" s="3" t="s">
        <v>311</v>
      </c>
      <c r="P1521" s="3" t="s">
        <v>143</v>
      </c>
      <c r="Q1521" s="3"/>
      <c r="R1521" s="3"/>
      <c r="S1521" s="3"/>
      <c r="T1521" s="3" t="s">
        <v>49</v>
      </c>
      <c r="U1521" s="3" t="s">
        <v>2784</v>
      </c>
      <c r="V1521" s="3" t="s">
        <v>51</v>
      </c>
      <c r="W1521" s="3" t="s">
        <v>3285</v>
      </c>
      <c r="X1521" s="3" t="s">
        <v>53</v>
      </c>
      <c r="Y1521" s="3"/>
      <c r="Z1521" s="280"/>
    </row>
    <row r="1522" spans="3:26" x14ac:dyDescent="0.15">
      <c r="C1522" s="286"/>
      <c r="D1522" s="283">
        <v>1519</v>
      </c>
      <c r="E1522" s="3">
        <v>1506</v>
      </c>
      <c r="F1522" s="3">
        <v>11</v>
      </c>
      <c r="G1522" s="3">
        <v>14</v>
      </c>
      <c r="H1522" s="3" t="s">
        <v>143</v>
      </c>
      <c r="I1522" s="3" t="s">
        <v>137</v>
      </c>
      <c r="J1522" s="3" t="s">
        <v>463</v>
      </c>
      <c r="K1522" s="15"/>
      <c r="L1522" s="3" t="s">
        <v>3255</v>
      </c>
      <c r="M1522" s="3"/>
      <c r="N1522" s="3" t="s">
        <v>28</v>
      </c>
      <c r="O1522" s="3" t="s">
        <v>2985</v>
      </c>
      <c r="P1522" s="3" t="s">
        <v>143</v>
      </c>
      <c r="Q1522" s="3"/>
      <c r="R1522" s="3"/>
      <c r="S1522" s="3"/>
      <c r="T1522" s="3" t="s">
        <v>49</v>
      </c>
      <c r="U1522" s="3" t="s">
        <v>2784</v>
      </c>
      <c r="V1522" s="3" t="s">
        <v>310</v>
      </c>
      <c r="W1522" s="3"/>
      <c r="X1522" s="3" t="s">
        <v>53</v>
      </c>
      <c r="Y1522" s="3"/>
      <c r="Z1522" s="280"/>
    </row>
    <row r="1523" spans="3:26" x14ac:dyDescent="0.15">
      <c r="C1523" s="286"/>
      <c r="D1523" s="283">
        <v>1520</v>
      </c>
      <c r="E1523" s="3">
        <v>1560</v>
      </c>
      <c r="F1523" s="3">
        <v>11</v>
      </c>
      <c r="G1523" s="3">
        <v>14</v>
      </c>
      <c r="H1523" s="3" t="s">
        <v>143</v>
      </c>
      <c r="I1523" s="3" t="s">
        <v>137</v>
      </c>
      <c r="J1523" s="3" t="s">
        <v>154</v>
      </c>
      <c r="K1523" s="15"/>
      <c r="L1523" s="3" t="s">
        <v>3342</v>
      </c>
      <c r="M1523" s="3"/>
      <c r="N1523" s="3" t="s">
        <v>28</v>
      </c>
      <c r="O1523" s="3"/>
      <c r="P1523" s="3" t="s">
        <v>143</v>
      </c>
      <c r="Q1523" s="3"/>
      <c r="R1523" s="3"/>
      <c r="S1523" s="3"/>
      <c r="T1523" s="3" t="s">
        <v>49</v>
      </c>
      <c r="U1523" s="3" t="s">
        <v>3341</v>
      </c>
      <c r="V1523" s="3" t="s">
        <v>310</v>
      </c>
      <c r="W1523" s="3"/>
      <c r="X1523" s="3" t="s">
        <v>53</v>
      </c>
      <c r="Y1523" s="3"/>
      <c r="Z1523" s="280"/>
    </row>
    <row r="1524" spans="3:26" x14ac:dyDescent="0.15">
      <c r="C1524" s="286"/>
      <c r="D1524" s="283">
        <v>1521</v>
      </c>
      <c r="E1524" s="3">
        <v>1558</v>
      </c>
      <c r="F1524" s="3">
        <v>11</v>
      </c>
      <c r="G1524" s="3">
        <v>15</v>
      </c>
      <c r="H1524" s="3" t="s">
        <v>1712</v>
      </c>
      <c r="I1524" s="3" t="s">
        <v>137</v>
      </c>
      <c r="J1524" s="3" t="s">
        <v>463</v>
      </c>
      <c r="K1524" s="15"/>
      <c r="L1524" s="3" t="s">
        <v>3338</v>
      </c>
      <c r="M1524" s="3"/>
      <c r="N1524" s="3" t="s">
        <v>31</v>
      </c>
      <c r="O1524" s="3"/>
      <c r="P1524" s="3" t="s">
        <v>11</v>
      </c>
      <c r="Q1524" s="3"/>
      <c r="R1524" s="3"/>
      <c r="S1524" s="3" t="s">
        <v>43</v>
      </c>
      <c r="T1524" s="3"/>
      <c r="U1524" s="3" t="s">
        <v>3339</v>
      </c>
      <c r="V1524" s="3" t="s">
        <v>456</v>
      </c>
      <c r="W1524" s="3"/>
      <c r="X1524" s="3" t="s">
        <v>53</v>
      </c>
      <c r="Y1524" s="3"/>
      <c r="Z1524" s="280"/>
    </row>
    <row r="1525" spans="3:26" x14ac:dyDescent="0.15">
      <c r="C1525" s="286"/>
      <c r="D1525" s="283">
        <v>1522</v>
      </c>
      <c r="E1525" s="3">
        <v>1522</v>
      </c>
      <c r="F1525" s="3">
        <v>11</v>
      </c>
      <c r="G1525" s="3">
        <v>15</v>
      </c>
      <c r="H1525" s="3" t="s">
        <v>1640</v>
      </c>
      <c r="I1525" s="3" t="s">
        <v>140</v>
      </c>
      <c r="J1525" s="3" t="s">
        <v>260</v>
      </c>
      <c r="K1525" s="15" t="s">
        <v>612</v>
      </c>
      <c r="L1525" s="3" t="s">
        <v>3280</v>
      </c>
      <c r="M1525" s="3"/>
      <c r="N1525" s="3" t="s">
        <v>16</v>
      </c>
      <c r="O1525" s="3" t="s">
        <v>3045</v>
      </c>
      <c r="P1525" s="3" t="s">
        <v>143</v>
      </c>
      <c r="Q1525" s="3"/>
      <c r="R1525" s="3"/>
      <c r="S1525" s="3"/>
      <c r="T1525" s="3" t="s">
        <v>49</v>
      </c>
      <c r="U1525" s="3" t="s">
        <v>2784</v>
      </c>
      <c r="V1525" s="3" t="s">
        <v>50</v>
      </c>
      <c r="W1525" s="3"/>
      <c r="X1525" s="3" t="s">
        <v>53</v>
      </c>
      <c r="Y1525" s="3"/>
      <c r="Z1525" s="280"/>
    </row>
    <row r="1526" spans="3:26" x14ac:dyDescent="0.15">
      <c r="C1526" s="286"/>
      <c r="D1526" s="283">
        <v>1523</v>
      </c>
      <c r="E1526" s="3">
        <v>1521</v>
      </c>
      <c r="F1526" s="3">
        <v>11</v>
      </c>
      <c r="G1526" s="3">
        <v>15</v>
      </c>
      <c r="H1526" s="3" t="s">
        <v>255</v>
      </c>
      <c r="I1526" s="3" t="s">
        <v>140</v>
      </c>
      <c r="J1526" s="3" t="s">
        <v>260</v>
      </c>
      <c r="K1526" s="15" t="s">
        <v>356</v>
      </c>
      <c r="L1526" s="3" t="s">
        <v>3279</v>
      </c>
      <c r="M1526" s="3"/>
      <c r="N1526" s="3" t="s">
        <v>16</v>
      </c>
      <c r="O1526" s="3" t="s">
        <v>1517</v>
      </c>
      <c r="P1526" s="3" t="s">
        <v>143</v>
      </c>
      <c r="Q1526" s="3"/>
      <c r="R1526" s="3"/>
      <c r="S1526" s="3"/>
      <c r="T1526" s="3" t="s">
        <v>46</v>
      </c>
      <c r="U1526" s="3" t="s">
        <v>251</v>
      </c>
      <c r="V1526" s="3" t="s">
        <v>51</v>
      </c>
      <c r="W1526" s="3"/>
      <c r="X1526" s="3" t="s">
        <v>53</v>
      </c>
      <c r="Y1526" s="3"/>
      <c r="Z1526" s="280"/>
    </row>
    <row r="1527" spans="3:26" x14ac:dyDescent="0.15">
      <c r="C1527" s="286"/>
      <c r="D1527" s="283">
        <v>1524</v>
      </c>
      <c r="E1527" s="3">
        <v>1496</v>
      </c>
      <c r="F1527" s="3">
        <v>11</v>
      </c>
      <c r="G1527" s="3">
        <v>15</v>
      </c>
      <c r="H1527" s="3" t="s">
        <v>143</v>
      </c>
      <c r="I1527" s="3" t="s">
        <v>137</v>
      </c>
      <c r="J1527" s="3" t="s">
        <v>152</v>
      </c>
      <c r="K1527" s="15"/>
      <c r="L1527" s="3" t="s">
        <v>3234</v>
      </c>
      <c r="M1527" s="3"/>
      <c r="N1527" s="3" t="s">
        <v>16</v>
      </c>
      <c r="O1527" s="3" t="s">
        <v>3235</v>
      </c>
      <c r="P1527" s="3" t="s">
        <v>143</v>
      </c>
      <c r="Q1527" s="3"/>
      <c r="R1527" s="3"/>
      <c r="S1527" s="3"/>
      <c r="T1527" s="3" t="s">
        <v>49</v>
      </c>
      <c r="U1527" s="3" t="s">
        <v>3236</v>
      </c>
      <c r="V1527" s="3" t="s">
        <v>52</v>
      </c>
      <c r="W1527" s="3" t="s">
        <v>3237</v>
      </c>
      <c r="X1527" s="3" t="s">
        <v>53</v>
      </c>
      <c r="Y1527" s="3"/>
      <c r="Z1527" s="280"/>
    </row>
    <row r="1528" spans="3:26" x14ac:dyDescent="0.15">
      <c r="C1528" s="286"/>
      <c r="D1528" s="283">
        <v>1525</v>
      </c>
      <c r="E1528" s="3">
        <v>1548</v>
      </c>
      <c r="F1528" s="3">
        <v>11</v>
      </c>
      <c r="G1528" s="3">
        <v>15</v>
      </c>
      <c r="H1528" s="3" t="s">
        <v>329</v>
      </c>
      <c r="I1528" s="3" t="s">
        <v>140</v>
      </c>
      <c r="J1528" s="3" t="s">
        <v>260</v>
      </c>
      <c r="K1528" s="15" t="s">
        <v>612</v>
      </c>
      <c r="L1528" s="3" t="s">
        <v>3280</v>
      </c>
      <c r="M1528" s="3"/>
      <c r="N1528" s="3" t="s">
        <v>16</v>
      </c>
      <c r="O1528" s="3" t="s">
        <v>3325</v>
      </c>
      <c r="P1528" s="3" t="s">
        <v>143</v>
      </c>
      <c r="Q1528" s="3"/>
      <c r="R1528" s="3"/>
      <c r="S1528" s="3"/>
      <c r="T1528" s="3" t="s">
        <v>49</v>
      </c>
      <c r="U1528" s="3" t="s">
        <v>2784</v>
      </c>
      <c r="V1528" s="3" t="s">
        <v>50</v>
      </c>
      <c r="W1528" s="3"/>
      <c r="X1528" s="3" t="s">
        <v>53</v>
      </c>
      <c r="Y1528" s="3"/>
      <c r="Z1528" s="280"/>
    </row>
    <row r="1529" spans="3:26" x14ac:dyDescent="0.15">
      <c r="C1529" s="286"/>
      <c r="D1529" s="283">
        <v>1526</v>
      </c>
      <c r="E1529" s="3">
        <v>1520</v>
      </c>
      <c r="F1529" s="3">
        <v>11</v>
      </c>
      <c r="G1529" s="3">
        <v>16</v>
      </c>
      <c r="H1529" s="3" t="s">
        <v>1659</v>
      </c>
      <c r="I1529" s="3" t="s">
        <v>140</v>
      </c>
      <c r="J1529" s="3" t="s">
        <v>260</v>
      </c>
      <c r="K1529" s="15" t="s">
        <v>469</v>
      </c>
      <c r="L1529" s="3" t="s">
        <v>3278</v>
      </c>
      <c r="M1529" s="3"/>
      <c r="N1529" s="3" t="s">
        <v>28</v>
      </c>
      <c r="O1529" s="3"/>
      <c r="P1529" s="3" t="s">
        <v>13</v>
      </c>
      <c r="Q1529" s="3"/>
      <c r="R1529" s="3"/>
      <c r="S1529" s="3"/>
      <c r="T1529" s="3" t="s">
        <v>49</v>
      </c>
      <c r="U1529" s="3" t="s">
        <v>2784</v>
      </c>
      <c r="V1529" s="3" t="s">
        <v>16</v>
      </c>
      <c r="W1529" s="3" t="s">
        <v>625</v>
      </c>
      <c r="X1529" s="3" t="s">
        <v>53</v>
      </c>
      <c r="Y1529" s="3"/>
      <c r="Z1529" s="280"/>
    </row>
    <row r="1530" spans="3:26" x14ac:dyDescent="0.15">
      <c r="C1530" s="286"/>
      <c r="D1530" s="283">
        <v>1527</v>
      </c>
      <c r="E1530" s="3">
        <v>1505</v>
      </c>
      <c r="F1530" s="3">
        <v>11</v>
      </c>
      <c r="G1530" s="3">
        <v>16</v>
      </c>
      <c r="H1530" s="3" t="s">
        <v>1640</v>
      </c>
      <c r="I1530" s="3" t="s">
        <v>137</v>
      </c>
      <c r="J1530" s="3" t="s">
        <v>368</v>
      </c>
      <c r="K1530" s="15"/>
      <c r="L1530" s="3" t="s">
        <v>3253</v>
      </c>
      <c r="M1530" s="3"/>
      <c r="N1530" s="3" t="s">
        <v>16</v>
      </c>
      <c r="O1530" s="3" t="s">
        <v>1021</v>
      </c>
      <c r="P1530" s="3" t="s">
        <v>143</v>
      </c>
      <c r="Q1530" s="3"/>
      <c r="R1530" s="3"/>
      <c r="S1530" s="3"/>
      <c r="T1530" s="3" t="s">
        <v>49</v>
      </c>
      <c r="U1530" s="3" t="s">
        <v>3254</v>
      </c>
      <c r="V1530" s="3" t="s">
        <v>310</v>
      </c>
      <c r="W1530" s="3" t="s">
        <v>1438</v>
      </c>
      <c r="X1530" s="3" t="s">
        <v>157</v>
      </c>
      <c r="Y1530" s="3"/>
      <c r="Z1530" s="280"/>
    </row>
    <row r="1531" spans="3:26" x14ac:dyDescent="0.15">
      <c r="C1531" s="286"/>
      <c r="D1531" s="283">
        <v>1528</v>
      </c>
      <c r="E1531" s="3">
        <v>1503</v>
      </c>
      <c r="F1531" s="3">
        <v>11</v>
      </c>
      <c r="G1531" s="3">
        <v>16</v>
      </c>
      <c r="H1531" s="3" t="s">
        <v>1637</v>
      </c>
      <c r="I1531" s="3" t="s">
        <v>137</v>
      </c>
      <c r="J1531" s="3" t="s">
        <v>463</v>
      </c>
      <c r="K1531" s="15"/>
      <c r="L1531" s="3" t="s">
        <v>3251</v>
      </c>
      <c r="M1531" s="3"/>
      <c r="N1531" s="3" t="s">
        <v>144</v>
      </c>
      <c r="O1531" s="3"/>
      <c r="P1531" s="3" t="s">
        <v>143</v>
      </c>
      <c r="Q1531" s="3"/>
      <c r="R1531" s="3"/>
      <c r="S1531" s="3" t="s">
        <v>43</v>
      </c>
      <c r="T1531" s="3"/>
      <c r="U1531" s="3" t="s">
        <v>190</v>
      </c>
      <c r="V1531" s="3" t="s">
        <v>50</v>
      </c>
      <c r="W1531" s="3" t="s">
        <v>310</v>
      </c>
      <c r="X1531" s="3" t="s">
        <v>157</v>
      </c>
      <c r="Y1531" s="3"/>
      <c r="Z1531" s="280"/>
    </row>
    <row r="1532" spans="3:26" x14ac:dyDescent="0.15">
      <c r="C1532" s="286"/>
      <c r="D1532" s="283">
        <v>1529</v>
      </c>
      <c r="E1532" s="3">
        <v>1528</v>
      </c>
      <c r="F1532" s="3">
        <v>11</v>
      </c>
      <c r="G1532" s="3">
        <v>16</v>
      </c>
      <c r="H1532" s="3" t="s">
        <v>1746</v>
      </c>
      <c r="I1532" s="3" t="s">
        <v>140</v>
      </c>
      <c r="J1532" s="3" t="s">
        <v>260</v>
      </c>
      <c r="K1532" s="15" t="s">
        <v>937</v>
      </c>
      <c r="L1532" s="3" t="s">
        <v>3276</v>
      </c>
      <c r="M1532" s="3"/>
      <c r="N1532" s="3" t="s">
        <v>16</v>
      </c>
      <c r="O1532" s="3" t="s">
        <v>3277</v>
      </c>
      <c r="P1532" s="3" t="s">
        <v>143</v>
      </c>
      <c r="Q1532" s="3"/>
      <c r="R1532" s="3"/>
      <c r="S1532" s="3"/>
      <c r="T1532" s="3" t="s">
        <v>49</v>
      </c>
      <c r="U1532" s="3" t="s">
        <v>3289</v>
      </c>
      <c r="V1532" s="3" t="s">
        <v>52</v>
      </c>
      <c r="W1532" s="3"/>
      <c r="X1532" s="3" t="s">
        <v>157</v>
      </c>
      <c r="Y1532" s="3" t="s">
        <v>3290</v>
      </c>
      <c r="Z1532" s="280"/>
    </row>
    <row r="1533" spans="3:26" x14ac:dyDescent="0.15">
      <c r="C1533" s="286"/>
      <c r="D1533" s="283">
        <v>1530</v>
      </c>
      <c r="E1533" s="3">
        <v>1504</v>
      </c>
      <c r="F1533" s="3">
        <v>11</v>
      </c>
      <c r="G1533" s="3">
        <v>16</v>
      </c>
      <c r="H1533" s="3" t="s">
        <v>1733</v>
      </c>
      <c r="I1533" s="3" t="s">
        <v>137</v>
      </c>
      <c r="J1533" s="3" t="s">
        <v>368</v>
      </c>
      <c r="K1533" s="15"/>
      <c r="L1533" s="3" t="s">
        <v>3252</v>
      </c>
      <c r="M1533" s="3"/>
      <c r="N1533" s="3" t="s">
        <v>31</v>
      </c>
      <c r="O1533" s="3"/>
      <c r="P1533" s="3" t="s">
        <v>11</v>
      </c>
      <c r="Q1533" s="3"/>
      <c r="R1533" s="3" t="s">
        <v>596</v>
      </c>
      <c r="S1533" s="3" t="s">
        <v>43</v>
      </c>
      <c r="T1533" s="3"/>
      <c r="U1533" s="3" t="s">
        <v>514</v>
      </c>
      <c r="V1533" s="3" t="s">
        <v>310</v>
      </c>
      <c r="W1533" s="3" t="s">
        <v>1312</v>
      </c>
      <c r="X1533" s="3" t="s">
        <v>53</v>
      </c>
      <c r="Y1533" s="3"/>
      <c r="Z1533" s="280"/>
    </row>
    <row r="1534" spans="3:26" x14ac:dyDescent="0.15">
      <c r="C1534" s="286"/>
      <c r="D1534" s="283">
        <v>1531</v>
      </c>
      <c r="E1534" s="3">
        <v>1511</v>
      </c>
      <c r="F1534" s="3">
        <v>11</v>
      </c>
      <c r="G1534" s="3">
        <v>16</v>
      </c>
      <c r="H1534" s="3" t="s">
        <v>143</v>
      </c>
      <c r="I1534" s="3" t="s">
        <v>136</v>
      </c>
      <c r="J1534" s="3" t="s">
        <v>1121</v>
      </c>
      <c r="K1534" s="15"/>
      <c r="L1534" s="3" t="s">
        <v>3262</v>
      </c>
      <c r="M1534" s="3"/>
      <c r="N1534" s="3" t="s">
        <v>29</v>
      </c>
      <c r="O1534" s="3"/>
      <c r="P1534" s="3" t="s">
        <v>13</v>
      </c>
      <c r="Q1534" s="3"/>
      <c r="R1534" s="3"/>
      <c r="S1534" s="3" t="s">
        <v>44</v>
      </c>
      <c r="T1534" s="3" t="s">
        <v>49</v>
      </c>
      <c r="U1534" s="3" t="s">
        <v>3263</v>
      </c>
      <c r="V1534" s="3" t="s">
        <v>52</v>
      </c>
      <c r="W1534" s="3"/>
      <c r="X1534" s="3" t="s">
        <v>158</v>
      </c>
      <c r="Y1534" s="3"/>
      <c r="Z1534" s="280"/>
    </row>
    <row r="1535" spans="3:26" x14ac:dyDescent="0.15">
      <c r="C1535" s="286"/>
      <c r="D1535" s="283">
        <v>1532</v>
      </c>
      <c r="E1535" s="3">
        <v>1527</v>
      </c>
      <c r="F1535" s="3">
        <v>11</v>
      </c>
      <c r="G1535" s="3">
        <v>16</v>
      </c>
      <c r="H1535" s="3" t="s">
        <v>143</v>
      </c>
      <c r="I1535" s="3" t="s">
        <v>140</v>
      </c>
      <c r="J1535" s="3" t="s">
        <v>260</v>
      </c>
      <c r="K1535" s="15" t="s">
        <v>356</v>
      </c>
      <c r="L1535" s="3" t="s">
        <v>2410</v>
      </c>
      <c r="M1535" s="3"/>
      <c r="N1535" s="3" t="s">
        <v>29</v>
      </c>
      <c r="O1535" s="3"/>
      <c r="P1535" s="3" t="s">
        <v>143</v>
      </c>
      <c r="Q1535" s="3"/>
      <c r="R1535" s="3"/>
      <c r="S1535" s="3"/>
      <c r="T1535" s="3" t="s">
        <v>49</v>
      </c>
      <c r="U1535" s="3" t="s">
        <v>3287</v>
      </c>
      <c r="V1535" s="3" t="s">
        <v>16</v>
      </c>
      <c r="W1535" s="3" t="s">
        <v>3288</v>
      </c>
      <c r="X1535" s="3" t="s">
        <v>53</v>
      </c>
      <c r="Y1535" s="3" t="s">
        <v>3288</v>
      </c>
      <c r="Z1535" s="280"/>
    </row>
    <row r="1536" spans="3:26" x14ac:dyDescent="0.15">
      <c r="C1536" s="286"/>
      <c r="D1536" s="283">
        <v>1533</v>
      </c>
      <c r="E1536" s="3">
        <v>1541</v>
      </c>
      <c r="F1536" s="3">
        <v>11</v>
      </c>
      <c r="G1536" s="3">
        <v>17</v>
      </c>
      <c r="H1536" s="3">
        <v>1830</v>
      </c>
      <c r="I1536" s="3" t="s">
        <v>137</v>
      </c>
      <c r="J1536" s="3" t="s">
        <v>368</v>
      </c>
      <c r="K1536" s="15"/>
      <c r="L1536" s="3" t="s">
        <v>3105</v>
      </c>
      <c r="M1536" s="3"/>
      <c r="N1536" s="3" t="s">
        <v>16</v>
      </c>
      <c r="O1536" s="3" t="s">
        <v>3178</v>
      </c>
      <c r="P1536" s="3" t="s">
        <v>143</v>
      </c>
      <c r="Q1536" s="3"/>
      <c r="R1536" s="3"/>
      <c r="S1536" s="3" t="s">
        <v>43</v>
      </c>
      <c r="T1536" s="3"/>
      <c r="U1536" s="3" t="s">
        <v>3311</v>
      </c>
      <c r="V1536" s="3" t="s">
        <v>52</v>
      </c>
      <c r="W1536" s="3" t="s">
        <v>1312</v>
      </c>
      <c r="X1536" s="3" t="s">
        <v>53</v>
      </c>
      <c r="Y1536" s="3"/>
      <c r="Z1536" s="280"/>
    </row>
    <row r="1537" spans="3:26" x14ac:dyDescent="0.15">
      <c r="C1537" s="286"/>
      <c r="D1537" s="283">
        <v>1534</v>
      </c>
      <c r="E1537" s="3">
        <v>1514</v>
      </c>
      <c r="F1537" s="3">
        <v>11</v>
      </c>
      <c r="G1537" s="3">
        <v>17</v>
      </c>
      <c r="H1537" s="3" t="s">
        <v>3266</v>
      </c>
      <c r="I1537" s="3" t="s">
        <v>137</v>
      </c>
      <c r="J1537" s="3" t="s">
        <v>368</v>
      </c>
      <c r="K1537" s="15"/>
      <c r="L1537" s="3" t="s">
        <v>3267</v>
      </c>
      <c r="M1537" s="3"/>
      <c r="N1537" s="3" t="s">
        <v>31</v>
      </c>
      <c r="O1537" s="3"/>
      <c r="P1537" s="3" t="s">
        <v>13</v>
      </c>
      <c r="Q1537" s="3"/>
      <c r="R1537" s="3"/>
      <c r="S1537" s="3" t="s">
        <v>43</v>
      </c>
      <c r="T1537" s="3"/>
      <c r="U1537" s="3" t="s">
        <v>3268</v>
      </c>
      <c r="V1537" s="3" t="s">
        <v>310</v>
      </c>
      <c r="W1537" s="3" t="s">
        <v>1312</v>
      </c>
      <c r="X1537" s="3" t="s">
        <v>53</v>
      </c>
      <c r="Y1537" s="3"/>
      <c r="Z1537" s="280"/>
    </row>
    <row r="1538" spans="3:26" x14ac:dyDescent="0.15">
      <c r="C1538" s="286"/>
      <c r="D1538" s="283">
        <v>1535</v>
      </c>
      <c r="E1538" s="3">
        <v>1554</v>
      </c>
      <c r="F1538" s="3">
        <v>11</v>
      </c>
      <c r="G1538" s="3">
        <v>17</v>
      </c>
      <c r="H1538" s="3" t="s">
        <v>1695</v>
      </c>
      <c r="I1538" s="3" t="s">
        <v>140</v>
      </c>
      <c r="J1538" s="3" t="s">
        <v>260</v>
      </c>
      <c r="K1538" s="15" t="s">
        <v>469</v>
      </c>
      <c r="L1538" s="3" t="s">
        <v>3333</v>
      </c>
      <c r="M1538" s="3"/>
      <c r="N1538" s="3" t="s">
        <v>28</v>
      </c>
      <c r="O1538" s="3"/>
      <c r="P1538" s="3" t="s">
        <v>143</v>
      </c>
      <c r="Q1538" s="3"/>
      <c r="R1538" s="3"/>
      <c r="S1538" s="3"/>
      <c r="T1538" s="3" t="s">
        <v>49</v>
      </c>
      <c r="U1538" s="3" t="s">
        <v>3329</v>
      </c>
      <c r="V1538" s="3" t="s">
        <v>51</v>
      </c>
      <c r="W1538" s="3" t="s">
        <v>3334</v>
      </c>
      <c r="X1538" s="3" t="s">
        <v>53</v>
      </c>
      <c r="Y1538" s="3"/>
      <c r="Z1538" s="280"/>
    </row>
    <row r="1539" spans="3:26" x14ac:dyDescent="0.15">
      <c r="C1539" s="286"/>
      <c r="D1539" s="283">
        <v>1536</v>
      </c>
      <c r="E1539" s="3">
        <v>1510</v>
      </c>
      <c r="F1539" s="3">
        <v>11</v>
      </c>
      <c r="G1539" s="3">
        <v>17</v>
      </c>
      <c r="H1539" s="3" t="s">
        <v>1637</v>
      </c>
      <c r="I1539" s="3" t="s">
        <v>138</v>
      </c>
      <c r="J1539" s="3" t="s">
        <v>274</v>
      </c>
      <c r="K1539" s="15" t="s">
        <v>380</v>
      </c>
      <c r="L1539" s="3" t="s">
        <v>1022</v>
      </c>
      <c r="M1539" s="3"/>
      <c r="N1539" s="3" t="s">
        <v>16</v>
      </c>
      <c r="O1539" s="3" t="s">
        <v>3261</v>
      </c>
      <c r="P1539" s="3" t="s">
        <v>143</v>
      </c>
      <c r="Q1539" s="3"/>
      <c r="R1539" s="3"/>
      <c r="S1539" s="3" t="s">
        <v>43</v>
      </c>
      <c r="T1539" s="3"/>
      <c r="U1539" s="3"/>
      <c r="V1539" s="3" t="s">
        <v>16</v>
      </c>
      <c r="W1539" s="3" t="s">
        <v>1699</v>
      </c>
      <c r="X1539" s="3" t="s">
        <v>53</v>
      </c>
      <c r="Y1539" s="3"/>
      <c r="Z1539" s="280"/>
    </row>
    <row r="1540" spans="3:26" x14ac:dyDescent="0.15">
      <c r="C1540" s="286"/>
      <c r="D1540" s="283">
        <v>1537</v>
      </c>
      <c r="E1540" s="3">
        <v>1549</v>
      </c>
      <c r="F1540" s="3">
        <v>11</v>
      </c>
      <c r="G1540" s="3">
        <v>17</v>
      </c>
      <c r="H1540" s="3" t="s">
        <v>1650</v>
      </c>
      <c r="I1540" s="3" t="s">
        <v>140</v>
      </c>
      <c r="J1540" s="3" t="s">
        <v>260</v>
      </c>
      <c r="K1540" s="15" t="s">
        <v>937</v>
      </c>
      <c r="L1540" s="3" t="s">
        <v>3276</v>
      </c>
      <c r="M1540" s="3"/>
      <c r="N1540" s="3" t="s">
        <v>16</v>
      </c>
      <c r="O1540" s="3" t="s">
        <v>3277</v>
      </c>
      <c r="P1540" s="3" t="s">
        <v>143</v>
      </c>
      <c r="Q1540" s="3"/>
      <c r="R1540" s="3"/>
      <c r="S1540" s="3"/>
      <c r="T1540" s="3" t="s">
        <v>49</v>
      </c>
      <c r="U1540" s="3" t="s">
        <v>2761</v>
      </c>
      <c r="V1540" s="3" t="s">
        <v>310</v>
      </c>
      <c r="W1540" s="3" t="s">
        <v>3326</v>
      </c>
      <c r="X1540" s="3" t="s">
        <v>53</v>
      </c>
      <c r="Y1540" s="3" t="s">
        <v>3327</v>
      </c>
      <c r="Z1540" s="280"/>
    </row>
    <row r="1541" spans="3:26" x14ac:dyDescent="0.15">
      <c r="C1541" s="286"/>
      <c r="D1541" s="283">
        <v>1538</v>
      </c>
      <c r="E1541" s="3">
        <v>1515</v>
      </c>
      <c r="F1541" s="3">
        <v>11</v>
      </c>
      <c r="G1541" s="3">
        <v>17</v>
      </c>
      <c r="H1541" s="3" t="s">
        <v>3269</v>
      </c>
      <c r="I1541" s="3" t="s">
        <v>137</v>
      </c>
      <c r="J1541" s="3" t="s">
        <v>655</v>
      </c>
      <c r="K1541" s="15"/>
      <c r="L1541" s="3" t="s">
        <v>3270</v>
      </c>
      <c r="M1541" s="3"/>
      <c r="N1541" s="3" t="s">
        <v>16</v>
      </c>
      <c r="O1541" s="3" t="s">
        <v>3271</v>
      </c>
      <c r="P1541" s="3" t="s">
        <v>143</v>
      </c>
      <c r="Q1541" s="3"/>
      <c r="R1541" s="3"/>
      <c r="S1541" s="3" t="s">
        <v>43</v>
      </c>
      <c r="T1541" s="3"/>
      <c r="U1541" s="3"/>
      <c r="V1541" s="3" t="s">
        <v>310</v>
      </c>
      <c r="W1541" s="3" t="s">
        <v>1312</v>
      </c>
      <c r="X1541" s="3" t="s">
        <v>53</v>
      </c>
      <c r="Y1541" s="3"/>
      <c r="Z1541" s="280"/>
    </row>
    <row r="1542" spans="3:26" x14ac:dyDescent="0.15">
      <c r="C1542" s="286"/>
      <c r="D1542" s="283">
        <v>1539</v>
      </c>
      <c r="E1542" s="3">
        <v>1517</v>
      </c>
      <c r="F1542" s="3">
        <v>11</v>
      </c>
      <c r="G1542" s="3">
        <v>17</v>
      </c>
      <c r="H1542" s="3" t="s">
        <v>1843</v>
      </c>
      <c r="I1542" s="3" t="s">
        <v>137</v>
      </c>
      <c r="J1542" s="3" t="s">
        <v>463</v>
      </c>
      <c r="K1542" s="15"/>
      <c r="L1542" s="3" t="s">
        <v>3273</v>
      </c>
      <c r="M1542" s="3"/>
      <c r="N1542" s="3" t="s">
        <v>31</v>
      </c>
      <c r="O1542" s="3"/>
      <c r="P1542" s="3" t="s">
        <v>13</v>
      </c>
      <c r="Q1542" s="3"/>
      <c r="R1542" s="3"/>
      <c r="S1542" s="3" t="s">
        <v>43</v>
      </c>
      <c r="T1542" s="3"/>
      <c r="U1542" s="3" t="s">
        <v>3274</v>
      </c>
      <c r="V1542" s="3" t="s">
        <v>50</v>
      </c>
      <c r="W1542" s="3" t="s">
        <v>2990</v>
      </c>
      <c r="X1542" s="3" t="s">
        <v>53</v>
      </c>
      <c r="Y1542" s="3"/>
      <c r="Z1542" s="280"/>
    </row>
    <row r="1543" spans="3:26" x14ac:dyDescent="0.15">
      <c r="C1543" s="286"/>
      <c r="D1543" s="283">
        <v>1540</v>
      </c>
      <c r="E1543" s="3">
        <v>1513</v>
      </c>
      <c r="F1543" s="3">
        <v>11</v>
      </c>
      <c r="G1543" s="3">
        <v>17</v>
      </c>
      <c r="H1543" s="3" t="s">
        <v>255</v>
      </c>
      <c r="I1543" s="3" t="s">
        <v>137</v>
      </c>
      <c r="J1543" s="3" t="s">
        <v>368</v>
      </c>
      <c r="K1543" s="15"/>
      <c r="L1543" s="3" t="s">
        <v>3265</v>
      </c>
      <c r="M1543" s="3"/>
      <c r="N1543" s="3" t="s">
        <v>28</v>
      </c>
      <c r="O1543" s="3"/>
      <c r="P1543" s="3" t="s">
        <v>11</v>
      </c>
      <c r="Q1543" s="3"/>
      <c r="R1543" s="3" t="s">
        <v>596</v>
      </c>
      <c r="S1543" s="3" t="s">
        <v>43</v>
      </c>
      <c r="T1543" s="3"/>
      <c r="U1543" s="3"/>
      <c r="V1543" s="3" t="s">
        <v>50</v>
      </c>
      <c r="W1543" s="3" t="s">
        <v>1438</v>
      </c>
      <c r="X1543" s="3" t="s">
        <v>53</v>
      </c>
      <c r="Y1543" s="3"/>
      <c r="Z1543" s="280"/>
    </row>
    <row r="1544" spans="3:26" x14ac:dyDescent="0.15">
      <c r="C1544" s="286"/>
      <c r="D1544" s="283">
        <v>1541</v>
      </c>
      <c r="E1544" s="3">
        <v>1516</v>
      </c>
      <c r="F1544" s="3">
        <v>11</v>
      </c>
      <c r="G1544" s="3">
        <v>17</v>
      </c>
      <c r="H1544" s="3" t="s">
        <v>143</v>
      </c>
      <c r="I1544" s="3" t="s">
        <v>136</v>
      </c>
      <c r="J1544" s="3" t="s">
        <v>153</v>
      </c>
      <c r="K1544" s="15"/>
      <c r="L1544" s="3" t="s">
        <v>3272</v>
      </c>
      <c r="M1544" s="3"/>
      <c r="N1544" s="3" t="s">
        <v>31</v>
      </c>
      <c r="O1544" s="3"/>
      <c r="P1544" s="3"/>
      <c r="Q1544" s="3" t="s">
        <v>34</v>
      </c>
      <c r="R1544" s="3" t="s">
        <v>301</v>
      </c>
      <c r="S1544" s="3" t="s">
        <v>43</v>
      </c>
      <c r="T1544" s="3"/>
      <c r="U1544" s="3" t="s">
        <v>514</v>
      </c>
      <c r="V1544" s="3" t="s">
        <v>52</v>
      </c>
      <c r="W1544" s="3" t="s">
        <v>2990</v>
      </c>
      <c r="X1544" s="3" t="s">
        <v>53</v>
      </c>
      <c r="Y1544" s="3"/>
      <c r="Z1544" s="280"/>
    </row>
    <row r="1545" spans="3:26" x14ac:dyDescent="0.15">
      <c r="C1545" s="286"/>
      <c r="D1545" s="283">
        <v>1542</v>
      </c>
      <c r="E1545" s="3">
        <v>1559</v>
      </c>
      <c r="F1545" s="3">
        <v>11</v>
      </c>
      <c r="G1545" s="3">
        <v>17</v>
      </c>
      <c r="H1545" s="3" t="s">
        <v>143</v>
      </c>
      <c r="I1545" s="3" t="s">
        <v>137</v>
      </c>
      <c r="J1545" s="3" t="s">
        <v>154</v>
      </c>
      <c r="K1545" s="15"/>
      <c r="L1545" s="3" t="s">
        <v>3340</v>
      </c>
      <c r="M1545" s="3"/>
      <c r="N1545" s="3" t="s">
        <v>28</v>
      </c>
      <c r="O1545" s="3"/>
      <c r="P1545" s="3" t="s">
        <v>143</v>
      </c>
      <c r="Q1545" s="3"/>
      <c r="R1545" s="3"/>
      <c r="S1545" s="3"/>
      <c r="T1545" s="3" t="s">
        <v>49</v>
      </c>
      <c r="U1545" s="3" t="s">
        <v>3341</v>
      </c>
      <c r="V1545" s="3" t="s">
        <v>310</v>
      </c>
      <c r="W1545" s="3"/>
      <c r="X1545" s="3" t="s">
        <v>53</v>
      </c>
      <c r="Y1545" s="3"/>
      <c r="Z1545" s="280"/>
    </row>
    <row r="1546" spans="3:26" x14ac:dyDescent="0.15">
      <c r="C1546" s="286"/>
      <c r="D1546" s="283">
        <v>1543</v>
      </c>
      <c r="E1546" s="3">
        <v>1540</v>
      </c>
      <c r="F1546" s="3">
        <v>11</v>
      </c>
      <c r="G1546" s="3">
        <v>18</v>
      </c>
      <c r="H1546" s="3" t="s">
        <v>3309</v>
      </c>
      <c r="I1546" s="3" t="s">
        <v>137</v>
      </c>
      <c r="J1546" s="3" t="s">
        <v>368</v>
      </c>
      <c r="K1546" s="15"/>
      <c r="L1546" s="3" t="s">
        <v>3310</v>
      </c>
      <c r="M1546" s="3"/>
      <c r="N1546" s="3" t="s">
        <v>27</v>
      </c>
      <c r="O1546" s="3"/>
      <c r="P1546" s="3" t="s">
        <v>143</v>
      </c>
      <c r="Q1546" s="3"/>
      <c r="R1546" s="3"/>
      <c r="S1546" s="3" t="s">
        <v>43</v>
      </c>
      <c r="T1546" s="3"/>
      <c r="U1546" s="3"/>
      <c r="V1546" s="3" t="s">
        <v>310</v>
      </c>
      <c r="W1546" s="3" t="s">
        <v>1312</v>
      </c>
      <c r="X1546" s="3" t="s">
        <v>53</v>
      </c>
      <c r="Y1546" s="3"/>
      <c r="Z1546" s="280"/>
    </row>
    <row r="1547" spans="3:26" x14ac:dyDescent="0.15">
      <c r="C1547" s="286"/>
      <c r="D1547" s="283">
        <v>1544</v>
      </c>
      <c r="E1547" s="3">
        <v>1539</v>
      </c>
      <c r="F1547" s="3">
        <v>11</v>
      </c>
      <c r="G1547" s="3">
        <v>18</v>
      </c>
      <c r="H1547" s="3" t="s">
        <v>1674</v>
      </c>
      <c r="I1547" s="3" t="s">
        <v>137</v>
      </c>
      <c r="J1547" s="3" t="s">
        <v>368</v>
      </c>
      <c r="K1547" s="15"/>
      <c r="L1547" s="3" t="s">
        <v>3307</v>
      </c>
      <c r="M1547" s="3"/>
      <c r="N1547" s="3" t="s">
        <v>29</v>
      </c>
      <c r="O1547" s="3"/>
      <c r="P1547" s="3" t="s">
        <v>143</v>
      </c>
      <c r="Q1547" s="3"/>
      <c r="R1547" s="3"/>
      <c r="S1547" s="3"/>
      <c r="T1547" s="3" t="s">
        <v>49</v>
      </c>
      <c r="U1547" s="3" t="s">
        <v>3308</v>
      </c>
      <c r="V1547" s="3" t="s">
        <v>310</v>
      </c>
      <c r="W1547" s="3" t="s">
        <v>1312</v>
      </c>
      <c r="X1547" s="3" t="s">
        <v>158</v>
      </c>
      <c r="Y1547" s="3"/>
      <c r="Z1547" s="280"/>
    </row>
    <row r="1548" spans="3:26" x14ac:dyDescent="0.15">
      <c r="C1548" s="286"/>
      <c r="D1548" s="283">
        <v>1545</v>
      </c>
      <c r="E1548" s="3">
        <v>1538</v>
      </c>
      <c r="F1548" s="3">
        <v>11</v>
      </c>
      <c r="G1548" s="3">
        <v>18</v>
      </c>
      <c r="H1548" s="3" t="s">
        <v>1796</v>
      </c>
      <c r="I1548" s="3" t="s">
        <v>137</v>
      </c>
      <c r="J1548" s="3" t="s">
        <v>655</v>
      </c>
      <c r="K1548" s="15"/>
      <c r="L1548" s="3" t="s">
        <v>3305</v>
      </c>
      <c r="M1548" s="3"/>
      <c r="N1548" s="3" t="s">
        <v>16</v>
      </c>
      <c r="O1548" s="3" t="s">
        <v>3306</v>
      </c>
      <c r="P1548" s="3" t="s">
        <v>13</v>
      </c>
      <c r="Q1548" s="3"/>
      <c r="R1548" s="3"/>
      <c r="S1548" s="3" t="s">
        <v>43</v>
      </c>
      <c r="T1548" s="3"/>
      <c r="U1548" s="3"/>
      <c r="V1548" s="3" t="s">
        <v>310</v>
      </c>
      <c r="W1548" s="3" t="s">
        <v>1312</v>
      </c>
      <c r="X1548" s="3" t="s">
        <v>53</v>
      </c>
      <c r="Y1548" s="3"/>
      <c r="Z1548" s="280"/>
    </row>
    <row r="1549" spans="3:26" x14ac:dyDescent="0.15">
      <c r="C1549" s="286"/>
      <c r="D1549" s="283">
        <v>1546</v>
      </c>
      <c r="E1549" s="3">
        <v>1557</v>
      </c>
      <c r="F1549" s="3">
        <v>11</v>
      </c>
      <c r="G1549" s="3">
        <v>18</v>
      </c>
      <c r="H1549" s="3" t="s">
        <v>1821</v>
      </c>
      <c r="I1549" s="3" t="s">
        <v>137</v>
      </c>
      <c r="J1549" s="3" t="s">
        <v>368</v>
      </c>
      <c r="K1549" s="15"/>
      <c r="L1549" s="3" t="s">
        <v>3337</v>
      </c>
      <c r="M1549" s="3"/>
      <c r="N1549" s="3" t="s">
        <v>28</v>
      </c>
      <c r="O1549" s="3"/>
      <c r="P1549" s="3" t="s">
        <v>13</v>
      </c>
      <c r="Q1549" s="3"/>
      <c r="R1549" s="3"/>
      <c r="S1549" s="3" t="s">
        <v>44</v>
      </c>
      <c r="T1549" s="3"/>
      <c r="U1549" s="3" t="s">
        <v>311</v>
      </c>
      <c r="V1549" s="3" t="s">
        <v>52</v>
      </c>
      <c r="W1549" s="3" t="s">
        <v>1312</v>
      </c>
      <c r="X1549" s="3" t="s">
        <v>53</v>
      </c>
      <c r="Y1549" s="3"/>
      <c r="Z1549" s="280"/>
    </row>
    <row r="1550" spans="3:26" x14ac:dyDescent="0.15">
      <c r="C1550" s="286"/>
      <c r="D1550" s="283">
        <v>1547</v>
      </c>
      <c r="E1550" s="3">
        <v>1537</v>
      </c>
      <c r="F1550" s="3">
        <v>11</v>
      </c>
      <c r="G1550" s="3">
        <v>18</v>
      </c>
      <c r="H1550" s="3" t="s">
        <v>1877</v>
      </c>
      <c r="I1550" s="3" t="s">
        <v>137</v>
      </c>
      <c r="J1550" s="3" t="s">
        <v>463</v>
      </c>
      <c r="K1550" s="15"/>
      <c r="L1550" s="3" t="s">
        <v>3304</v>
      </c>
      <c r="M1550" s="3"/>
      <c r="N1550" s="3" t="s">
        <v>31</v>
      </c>
      <c r="O1550" s="3"/>
      <c r="P1550" s="3" t="s">
        <v>143</v>
      </c>
      <c r="Q1550" s="3"/>
      <c r="R1550" s="3"/>
      <c r="S1550" s="3" t="s">
        <v>43</v>
      </c>
      <c r="T1550" s="3"/>
      <c r="U1550" s="3" t="s">
        <v>514</v>
      </c>
      <c r="V1550" s="3" t="s">
        <v>50</v>
      </c>
      <c r="W1550" s="3" t="s">
        <v>1329</v>
      </c>
      <c r="X1550" s="3" t="s">
        <v>53</v>
      </c>
      <c r="Y1550" s="3"/>
      <c r="Z1550" s="280"/>
    </row>
    <row r="1551" spans="3:26" x14ac:dyDescent="0.15">
      <c r="C1551" s="286"/>
      <c r="D1551" s="283">
        <v>1548</v>
      </c>
      <c r="E1551" s="3">
        <v>1553</v>
      </c>
      <c r="F1551" s="3">
        <v>11</v>
      </c>
      <c r="G1551" s="3">
        <v>18</v>
      </c>
      <c r="H1551" s="3" t="s">
        <v>1877</v>
      </c>
      <c r="I1551" s="3" t="s">
        <v>140</v>
      </c>
      <c r="J1551" s="3" t="s">
        <v>260</v>
      </c>
      <c r="K1551" s="15" t="s">
        <v>612</v>
      </c>
      <c r="L1551" s="3" t="s">
        <v>3332</v>
      </c>
      <c r="M1551" s="3"/>
      <c r="N1551" s="3" t="s">
        <v>31</v>
      </c>
      <c r="O1551" s="3"/>
      <c r="P1551" s="3" t="s">
        <v>13</v>
      </c>
      <c r="Q1551" s="3"/>
      <c r="R1551" s="3"/>
      <c r="S1551" s="3" t="s">
        <v>43</v>
      </c>
      <c r="T1551" s="3"/>
      <c r="U1551" s="3" t="s">
        <v>308</v>
      </c>
      <c r="V1551" s="3" t="s">
        <v>50</v>
      </c>
      <c r="W1551" s="3" t="s">
        <v>2990</v>
      </c>
      <c r="X1551" s="3" t="s">
        <v>53</v>
      </c>
      <c r="Y1551" s="3"/>
      <c r="Z1551" s="280"/>
    </row>
    <row r="1552" spans="3:26" x14ac:dyDescent="0.15">
      <c r="C1552" s="286"/>
      <c r="D1552" s="283">
        <v>1549</v>
      </c>
      <c r="E1552" s="3">
        <v>1543</v>
      </c>
      <c r="F1552" s="3">
        <v>11</v>
      </c>
      <c r="G1552" s="3">
        <v>18</v>
      </c>
      <c r="H1552" s="3" t="s">
        <v>255</v>
      </c>
      <c r="I1552" s="3" t="s">
        <v>137</v>
      </c>
      <c r="J1552" s="3" t="s">
        <v>152</v>
      </c>
      <c r="K1552" s="15"/>
      <c r="L1552" s="3" t="s">
        <v>3315</v>
      </c>
      <c r="M1552" s="3"/>
      <c r="N1552" s="3" t="s">
        <v>16</v>
      </c>
      <c r="O1552" s="3" t="s">
        <v>3233</v>
      </c>
      <c r="P1552" s="3" t="s">
        <v>143</v>
      </c>
      <c r="Q1552" s="3"/>
      <c r="R1552" s="3"/>
      <c r="S1552" s="3"/>
      <c r="T1552" s="3" t="s">
        <v>49</v>
      </c>
      <c r="U1552" s="3" t="s">
        <v>3129</v>
      </c>
      <c r="V1552" s="3" t="s">
        <v>310</v>
      </c>
      <c r="W1552" s="3"/>
      <c r="X1552" s="3" t="s">
        <v>53</v>
      </c>
      <c r="Y1552" s="3"/>
      <c r="Z1552" s="280"/>
    </row>
    <row r="1553" spans="3:26" x14ac:dyDescent="0.15">
      <c r="C1553" s="286"/>
      <c r="D1553" s="283">
        <v>1550</v>
      </c>
      <c r="E1553" s="3">
        <v>1542</v>
      </c>
      <c r="F1553" s="3">
        <v>11</v>
      </c>
      <c r="G1553" s="3">
        <v>18</v>
      </c>
      <c r="H1553" s="3" t="s">
        <v>143</v>
      </c>
      <c r="I1553" s="3" t="s">
        <v>137</v>
      </c>
      <c r="J1553" s="3" t="s">
        <v>152</v>
      </c>
      <c r="K1553" s="15"/>
      <c r="L1553" s="3" t="s">
        <v>3312</v>
      </c>
      <c r="M1553" s="3"/>
      <c r="N1553" s="3" t="s">
        <v>16</v>
      </c>
      <c r="O1553" s="3" t="s">
        <v>3313</v>
      </c>
      <c r="P1553" s="3" t="s">
        <v>143</v>
      </c>
      <c r="Q1553" s="3"/>
      <c r="R1553" s="3"/>
      <c r="S1553" s="3"/>
      <c r="T1553" s="3" t="s">
        <v>49</v>
      </c>
      <c r="U1553" s="3" t="s">
        <v>3314</v>
      </c>
      <c r="V1553" s="3" t="s">
        <v>310</v>
      </c>
      <c r="W1553" s="3"/>
      <c r="X1553" s="3" t="s">
        <v>157</v>
      </c>
      <c r="Y1553" s="3"/>
      <c r="Z1553" s="280"/>
    </row>
    <row r="1554" spans="3:26" x14ac:dyDescent="0.15">
      <c r="C1554" s="286"/>
      <c r="D1554" s="283">
        <v>1551</v>
      </c>
      <c r="E1554" s="3">
        <v>1570</v>
      </c>
      <c r="F1554" s="3">
        <v>11</v>
      </c>
      <c r="G1554" s="3">
        <v>19</v>
      </c>
      <c r="H1554" s="3" t="s">
        <v>1761</v>
      </c>
      <c r="I1554" s="3" t="s">
        <v>137</v>
      </c>
      <c r="J1554" s="3" t="s">
        <v>152</v>
      </c>
      <c r="K1554" s="15"/>
      <c r="L1554" s="3" t="s">
        <v>3362</v>
      </c>
      <c r="M1554" s="3"/>
      <c r="N1554" s="3" t="s">
        <v>16</v>
      </c>
      <c r="O1554" s="3" t="s">
        <v>3363</v>
      </c>
      <c r="P1554" s="3" t="s">
        <v>143</v>
      </c>
      <c r="Q1554" s="3"/>
      <c r="R1554" s="3"/>
      <c r="S1554" s="3" t="s">
        <v>43</v>
      </c>
      <c r="T1554" s="3"/>
      <c r="U1554" s="3" t="s">
        <v>3364</v>
      </c>
      <c r="V1554" s="3" t="s">
        <v>310</v>
      </c>
      <c r="W1554" s="3"/>
      <c r="X1554" s="3" t="s">
        <v>53</v>
      </c>
      <c r="Y1554" s="3"/>
      <c r="Z1554" s="280"/>
    </row>
    <row r="1555" spans="3:26" x14ac:dyDescent="0.15">
      <c r="C1555" s="286"/>
      <c r="D1555" s="283">
        <v>1552</v>
      </c>
      <c r="E1555" s="3">
        <v>1536</v>
      </c>
      <c r="F1555" s="3">
        <v>11</v>
      </c>
      <c r="G1555" s="3">
        <v>19</v>
      </c>
      <c r="H1555" s="3" t="s">
        <v>1817</v>
      </c>
      <c r="I1555" s="3" t="s">
        <v>137</v>
      </c>
      <c r="J1555" s="3" t="s">
        <v>463</v>
      </c>
      <c r="K1555" s="15"/>
      <c r="L1555" s="3" t="s">
        <v>3302</v>
      </c>
      <c r="M1555" s="3"/>
      <c r="N1555" s="3" t="s">
        <v>28</v>
      </c>
      <c r="O1555" s="3"/>
      <c r="P1555" s="3" t="s">
        <v>143</v>
      </c>
      <c r="Q1555" s="3"/>
      <c r="R1555" s="3"/>
      <c r="S1555" s="3" t="s">
        <v>44</v>
      </c>
      <c r="T1555" s="3"/>
      <c r="U1555" s="3" t="s">
        <v>3303</v>
      </c>
      <c r="V1555" s="3" t="s">
        <v>50</v>
      </c>
      <c r="W1555" s="3" t="s">
        <v>52</v>
      </c>
      <c r="X1555" s="3" t="s">
        <v>53</v>
      </c>
      <c r="Y1555" s="3"/>
      <c r="Z1555" s="280"/>
    </row>
    <row r="1556" spans="3:26" x14ac:dyDescent="0.15">
      <c r="C1556" s="286"/>
      <c r="D1556" s="283">
        <v>1553</v>
      </c>
      <c r="E1556" s="3">
        <v>1518</v>
      </c>
      <c r="F1556" s="3">
        <v>11</v>
      </c>
      <c r="G1556" s="3">
        <v>19</v>
      </c>
      <c r="H1556" s="3" t="s">
        <v>1677</v>
      </c>
      <c r="I1556" s="3" t="s">
        <v>138</v>
      </c>
      <c r="J1556" s="3" t="s">
        <v>274</v>
      </c>
      <c r="K1556" s="15" t="s">
        <v>275</v>
      </c>
      <c r="L1556" s="3" t="s">
        <v>3275</v>
      </c>
      <c r="M1556" s="3"/>
      <c r="N1556" s="3" t="s">
        <v>16</v>
      </c>
      <c r="O1556" s="3" t="s">
        <v>3001</v>
      </c>
      <c r="P1556" s="3" t="s">
        <v>143</v>
      </c>
      <c r="Q1556" s="3"/>
      <c r="R1556" s="3"/>
      <c r="S1556" s="3" t="s">
        <v>43</v>
      </c>
      <c r="T1556" s="3"/>
      <c r="U1556" s="3"/>
      <c r="V1556" s="3" t="s">
        <v>50</v>
      </c>
      <c r="W1556" s="3"/>
      <c r="X1556" s="3" t="s">
        <v>53</v>
      </c>
      <c r="Y1556" s="3"/>
      <c r="Z1556" s="280"/>
    </row>
    <row r="1557" spans="3:26" x14ac:dyDescent="0.15">
      <c r="C1557" s="286"/>
      <c r="D1557" s="283">
        <v>1554</v>
      </c>
      <c r="E1557" s="3">
        <v>1551</v>
      </c>
      <c r="F1557" s="3">
        <v>11</v>
      </c>
      <c r="G1557" s="3">
        <v>19</v>
      </c>
      <c r="H1557" s="3" t="s">
        <v>1849</v>
      </c>
      <c r="I1557" s="3" t="s">
        <v>140</v>
      </c>
      <c r="J1557" s="3" t="s">
        <v>260</v>
      </c>
      <c r="K1557" s="15" t="s">
        <v>1293</v>
      </c>
      <c r="L1557" s="3" t="s">
        <v>3330</v>
      </c>
      <c r="M1557" s="3"/>
      <c r="N1557" s="3" t="s">
        <v>16</v>
      </c>
      <c r="O1557" s="3" t="s">
        <v>3301</v>
      </c>
      <c r="P1557" s="3" t="s">
        <v>143</v>
      </c>
      <c r="Q1557" s="3"/>
      <c r="R1557" s="3"/>
      <c r="S1557" s="3" t="s">
        <v>44</v>
      </c>
      <c r="T1557" s="3" t="s">
        <v>46</v>
      </c>
      <c r="U1557" s="3" t="s">
        <v>2891</v>
      </c>
      <c r="V1557" s="3" t="s">
        <v>50</v>
      </c>
      <c r="W1557" s="3"/>
      <c r="X1557" s="3" t="s">
        <v>53</v>
      </c>
      <c r="Y1557" s="3"/>
      <c r="Z1557" s="280"/>
    </row>
    <row r="1558" spans="3:26" x14ac:dyDescent="0.15">
      <c r="C1558" s="286"/>
      <c r="D1558" s="283">
        <v>1555</v>
      </c>
      <c r="E1558" s="3">
        <v>1552</v>
      </c>
      <c r="F1558" s="3">
        <v>11</v>
      </c>
      <c r="G1558" s="3">
        <v>19</v>
      </c>
      <c r="H1558" s="3" t="s">
        <v>3283</v>
      </c>
      <c r="I1558" s="3" t="s">
        <v>140</v>
      </c>
      <c r="J1558" s="3" t="s">
        <v>260</v>
      </c>
      <c r="K1558" s="15" t="s">
        <v>356</v>
      </c>
      <c r="L1558" s="3" t="s">
        <v>3331</v>
      </c>
      <c r="M1558" s="3"/>
      <c r="N1558" s="3" t="s">
        <v>29</v>
      </c>
      <c r="O1558" s="3"/>
      <c r="P1558" s="3" t="s">
        <v>143</v>
      </c>
      <c r="Q1558" s="3"/>
      <c r="R1558" s="3"/>
      <c r="S1558" s="3"/>
      <c r="T1558" s="3" t="s">
        <v>49</v>
      </c>
      <c r="U1558" s="3" t="s">
        <v>1529</v>
      </c>
      <c r="V1558" s="3" t="s">
        <v>52</v>
      </c>
      <c r="W1558" s="3" t="s">
        <v>360</v>
      </c>
      <c r="X1558" s="3" t="s">
        <v>53</v>
      </c>
      <c r="Y1558" s="3"/>
      <c r="Z1558" s="280"/>
    </row>
    <row r="1559" spans="3:26" x14ac:dyDescent="0.15">
      <c r="C1559" s="286"/>
      <c r="D1559" s="283">
        <v>1556</v>
      </c>
      <c r="E1559" s="3">
        <v>1535</v>
      </c>
      <c r="F1559" s="3">
        <v>11</v>
      </c>
      <c r="G1559" s="3">
        <v>19</v>
      </c>
      <c r="H1559" s="3" t="s">
        <v>143</v>
      </c>
      <c r="I1559" s="3" t="s">
        <v>137</v>
      </c>
      <c r="J1559" s="3" t="s">
        <v>655</v>
      </c>
      <c r="K1559" s="15"/>
      <c r="L1559" s="3" t="s">
        <v>3300</v>
      </c>
      <c r="M1559" s="3"/>
      <c r="N1559" s="3" t="s">
        <v>16</v>
      </c>
      <c r="O1559" s="3" t="s">
        <v>3301</v>
      </c>
      <c r="P1559" s="3" t="s">
        <v>143</v>
      </c>
      <c r="Q1559" s="3"/>
      <c r="R1559" s="3"/>
      <c r="S1559" s="3"/>
      <c r="T1559" s="3" t="s">
        <v>49</v>
      </c>
      <c r="U1559" s="3" t="s">
        <v>3129</v>
      </c>
      <c r="V1559" s="3" t="s">
        <v>52</v>
      </c>
      <c r="W1559" s="3"/>
      <c r="X1559" s="3" t="s">
        <v>53</v>
      </c>
      <c r="Y1559" s="3"/>
      <c r="Z1559" s="280"/>
    </row>
    <row r="1560" spans="3:26" x14ac:dyDescent="0.15">
      <c r="C1560" s="286"/>
      <c r="D1560" s="283">
        <v>1557</v>
      </c>
      <c r="E1560" s="3">
        <v>1568</v>
      </c>
      <c r="F1560" s="3">
        <v>11</v>
      </c>
      <c r="G1560" s="3">
        <v>19</v>
      </c>
      <c r="H1560" s="3" t="s">
        <v>143</v>
      </c>
      <c r="I1560" s="3" t="s">
        <v>137</v>
      </c>
      <c r="J1560" s="3" t="s">
        <v>152</v>
      </c>
      <c r="K1560" s="15"/>
      <c r="L1560" s="3" t="s">
        <v>3356</v>
      </c>
      <c r="M1560" s="3"/>
      <c r="N1560" s="3" t="s">
        <v>16</v>
      </c>
      <c r="O1560" s="3" t="s">
        <v>3357</v>
      </c>
      <c r="P1560" s="3" t="s">
        <v>143</v>
      </c>
      <c r="Q1560" s="3"/>
      <c r="R1560" s="3"/>
      <c r="S1560" s="3" t="s">
        <v>43</v>
      </c>
      <c r="T1560" s="3" t="s">
        <v>49</v>
      </c>
      <c r="U1560" s="3" t="s">
        <v>3358</v>
      </c>
      <c r="V1560" s="3" t="s">
        <v>52</v>
      </c>
      <c r="W1560" s="3"/>
      <c r="X1560" s="3" t="s">
        <v>53</v>
      </c>
      <c r="Y1560" s="3"/>
      <c r="Z1560" s="280"/>
    </row>
    <row r="1561" spans="3:26" x14ac:dyDescent="0.15">
      <c r="C1561" s="286"/>
      <c r="D1561" s="283">
        <v>1558</v>
      </c>
      <c r="E1561" s="3">
        <v>1569</v>
      </c>
      <c r="F1561" s="3">
        <v>11</v>
      </c>
      <c r="G1561" s="3">
        <v>19</v>
      </c>
      <c r="H1561" s="3" t="s">
        <v>143</v>
      </c>
      <c r="I1561" s="3" t="s">
        <v>137</v>
      </c>
      <c r="J1561" s="3" t="s">
        <v>152</v>
      </c>
      <c r="K1561" s="15"/>
      <c r="L1561" s="3" t="s">
        <v>3359</v>
      </c>
      <c r="M1561" s="3"/>
      <c r="N1561" s="3" t="s">
        <v>16</v>
      </c>
      <c r="O1561" s="3" t="s">
        <v>3360</v>
      </c>
      <c r="P1561" s="3" t="s">
        <v>143</v>
      </c>
      <c r="Q1561" s="3"/>
      <c r="R1561" s="3"/>
      <c r="S1561" s="3"/>
      <c r="T1561" s="3" t="s">
        <v>47</v>
      </c>
      <c r="U1561" s="3" t="s">
        <v>3103</v>
      </c>
      <c r="V1561" s="3" t="s">
        <v>310</v>
      </c>
      <c r="W1561" s="3"/>
      <c r="X1561" s="3" t="s">
        <v>53</v>
      </c>
      <c r="Y1561" s="3" t="s">
        <v>3361</v>
      </c>
      <c r="Z1561" s="280"/>
    </row>
    <row r="1562" spans="3:26" x14ac:dyDescent="0.15">
      <c r="C1562" s="286"/>
      <c r="D1562" s="283">
        <v>1559</v>
      </c>
      <c r="E1562" s="3">
        <v>1546</v>
      </c>
      <c r="F1562" s="3">
        <v>11</v>
      </c>
      <c r="G1562" s="3">
        <v>20</v>
      </c>
      <c r="H1562" s="3" t="s">
        <v>1877</v>
      </c>
      <c r="I1562" s="3" t="s">
        <v>137</v>
      </c>
      <c r="J1562" s="3" t="s">
        <v>368</v>
      </c>
      <c r="K1562" s="15"/>
      <c r="L1562" s="3" t="s">
        <v>3319</v>
      </c>
      <c r="M1562" s="3"/>
      <c r="N1562" s="3" t="s">
        <v>16</v>
      </c>
      <c r="O1562" s="3" t="s">
        <v>3001</v>
      </c>
      <c r="P1562" s="3" t="s">
        <v>12</v>
      </c>
      <c r="Q1562" s="3"/>
      <c r="R1562" s="3"/>
      <c r="S1562" s="3" t="s">
        <v>43</v>
      </c>
      <c r="T1562" s="3"/>
      <c r="U1562" s="3" t="s">
        <v>3320</v>
      </c>
      <c r="V1562" s="3" t="s">
        <v>310</v>
      </c>
      <c r="W1562" s="3" t="s">
        <v>3321</v>
      </c>
      <c r="X1562" s="3" t="s">
        <v>53</v>
      </c>
      <c r="Y1562" s="3" t="s">
        <v>3322</v>
      </c>
      <c r="Z1562" s="280"/>
    </row>
    <row r="1563" spans="3:26" x14ac:dyDescent="0.15">
      <c r="C1563" s="286"/>
      <c r="D1563" s="283">
        <v>1560</v>
      </c>
      <c r="E1563" s="3">
        <v>1556</v>
      </c>
      <c r="F1563" s="3">
        <v>11</v>
      </c>
      <c r="G1563" s="3">
        <v>20</v>
      </c>
      <c r="H1563" s="3" t="s">
        <v>255</v>
      </c>
      <c r="I1563" s="3" t="s">
        <v>137</v>
      </c>
      <c r="J1563" s="3" t="s">
        <v>368</v>
      </c>
      <c r="K1563" s="15"/>
      <c r="L1563" s="3" t="s">
        <v>3336</v>
      </c>
      <c r="M1563" s="3"/>
      <c r="N1563" s="3" t="s">
        <v>16</v>
      </c>
      <c r="O1563" s="3" t="s">
        <v>1213</v>
      </c>
      <c r="P1563" s="3" t="s">
        <v>143</v>
      </c>
      <c r="Q1563" s="3"/>
      <c r="R1563" s="3"/>
      <c r="S1563" s="3"/>
      <c r="T1563" s="3" t="s">
        <v>49</v>
      </c>
      <c r="U1563" s="3" t="s">
        <v>2784</v>
      </c>
      <c r="V1563" s="3" t="s">
        <v>52</v>
      </c>
      <c r="W1563" s="3" t="s">
        <v>1312</v>
      </c>
      <c r="X1563" s="3" t="s">
        <v>53</v>
      </c>
      <c r="Y1563" s="3"/>
      <c r="Z1563" s="280"/>
    </row>
    <row r="1564" spans="3:26" x14ac:dyDescent="0.15">
      <c r="C1564" s="286"/>
      <c r="D1564" s="283">
        <v>1561</v>
      </c>
      <c r="E1564" s="3">
        <v>1555</v>
      </c>
      <c r="F1564" s="3">
        <v>11</v>
      </c>
      <c r="G1564" s="3">
        <v>20</v>
      </c>
      <c r="H1564" s="3" t="s">
        <v>143</v>
      </c>
      <c r="I1564" s="3" t="s">
        <v>137</v>
      </c>
      <c r="J1564" s="3" t="s">
        <v>368</v>
      </c>
      <c r="K1564" s="15"/>
      <c r="L1564" s="3" t="s">
        <v>3205</v>
      </c>
      <c r="M1564" s="3"/>
      <c r="N1564" s="3" t="s">
        <v>16</v>
      </c>
      <c r="O1564" s="3" t="s">
        <v>3335</v>
      </c>
      <c r="P1564" s="3" t="s">
        <v>143</v>
      </c>
      <c r="Q1564" s="3"/>
      <c r="R1564" s="3"/>
      <c r="S1564" s="3"/>
      <c r="T1564" s="3" t="s">
        <v>49</v>
      </c>
      <c r="U1564" s="3" t="s">
        <v>2784</v>
      </c>
      <c r="V1564" s="3" t="s">
        <v>52</v>
      </c>
      <c r="W1564" s="3" t="s">
        <v>1312</v>
      </c>
      <c r="X1564" s="3" t="s">
        <v>53</v>
      </c>
      <c r="Y1564" s="3"/>
      <c r="Z1564" s="280"/>
    </row>
    <row r="1565" spans="3:26" x14ac:dyDescent="0.15">
      <c r="C1565" s="286"/>
      <c r="D1565" s="283">
        <v>1562</v>
      </c>
      <c r="E1565" s="3">
        <v>1547</v>
      </c>
      <c r="F1565" s="3">
        <v>11</v>
      </c>
      <c r="G1565" s="3">
        <v>21</v>
      </c>
      <c r="H1565" s="3" t="s">
        <v>1689</v>
      </c>
      <c r="I1565" s="3" t="s">
        <v>138</v>
      </c>
      <c r="J1565" s="3" t="s">
        <v>274</v>
      </c>
      <c r="K1565" s="15" t="s">
        <v>380</v>
      </c>
      <c r="L1565" s="3" t="s">
        <v>3323</v>
      </c>
      <c r="M1565" s="3"/>
      <c r="N1565" s="3" t="s">
        <v>16</v>
      </c>
      <c r="O1565" s="3" t="s">
        <v>1021</v>
      </c>
      <c r="P1565" s="3" t="s">
        <v>143</v>
      </c>
      <c r="Q1565" s="3"/>
      <c r="R1565" s="3"/>
      <c r="S1565" s="3"/>
      <c r="T1565" s="3" t="s">
        <v>49</v>
      </c>
      <c r="U1565" s="3" t="s">
        <v>3324</v>
      </c>
      <c r="V1565" s="3" t="s">
        <v>51</v>
      </c>
      <c r="W1565" s="3" t="s">
        <v>397</v>
      </c>
      <c r="X1565" s="3" t="s">
        <v>53</v>
      </c>
      <c r="Y1565" s="3"/>
      <c r="Z1565" s="280"/>
    </row>
    <row r="1566" spans="3:26" x14ac:dyDescent="0.15">
      <c r="C1566" s="286"/>
      <c r="D1566" s="283">
        <v>1563</v>
      </c>
      <c r="E1566" s="3">
        <v>1550</v>
      </c>
      <c r="F1566" s="3">
        <v>11</v>
      </c>
      <c r="G1566" s="3">
        <v>21</v>
      </c>
      <c r="H1566" s="3" t="s">
        <v>1689</v>
      </c>
      <c r="I1566" s="3" t="s">
        <v>140</v>
      </c>
      <c r="J1566" s="3" t="s">
        <v>260</v>
      </c>
      <c r="K1566" s="15" t="s">
        <v>937</v>
      </c>
      <c r="L1566" s="3" t="s">
        <v>3328</v>
      </c>
      <c r="M1566" s="3"/>
      <c r="N1566" s="3" t="s">
        <v>16</v>
      </c>
      <c r="O1566" s="3" t="s">
        <v>339</v>
      </c>
      <c r="P1566" s="3" t="s">
        <v>143</v>
      </c>
      <c r="Q1566" s="3"/>
      <c r="R1566" s="3"/>
      <c r="S1566" s="3"/>
      <c r="T1566" s="3" t="s">
        <v>49</v>
      </c>
      <c r="U1566" s="3" t="s">
        <v>3329</v>
      </c>
      <c r="V1566" s="3" t="s">
        <v>50</v>
      </c>
      <c r="W1566" s="3"/>
      <c r="X1566" s="3" t="s">
        <v>53</v>
      </c>
      <c r="Y1566" s="3"/>
      <c r="Z1566" s="280"/>
    </row>
    <row r="1567" spans="3:26" x14ac:dyDescent="0.15">
      <c r="C1567" s="286"/>
      <c r="D1567" s="283">
        <v>1564</v>
      </c>
      <c r="E1567" s="3">
        <v>1544</v>
      </c>
      <c r="F1567" s="3">
        <v>11</v>
      </c>
      <c r="G1567" s="3">
        <v>21</v>
      </c>
      <c r="H1567" s="3" t="s">
        <v>1642</v>
      </c>
      <c r="I1567" s="3" t="s">
        <v>136</v>
      </c>
      <c r="J1567" s="3" t="s">
        <v>1149</v>
      </c>
      <c r="K1567" s="15"/>
      <c r="L1567" s="3" t="s">
        <v>3316</v>
      </c>
      <c r="M1567" s="3"/>
      <c r="N1567" s="3" t="s">
        <v>144</v>
      </c>
      <c r="O1567" s="3" t="s">
        <v>2985</v>
      </c>
      <c r="P1567" s="3" t="s">
        <v>13</v>
      </c>
      <c r="Q1567" s="3"/>
      <c r="R1567" s="3"/>
      <c r="S1567" s="3"/>
      <c r="T1567" s="3" t="s">
        <v>49</v>
      </c>
      <c r="U1567" s="3" t="s">
        <v>2784</v>
      </c>
      <c r="V1567" s="3" t="s">
        <v>50</v>
      </c>
      <c r="W1567" s="3" t="s">
        <v>3317</v>
      </c>
      <c r="X1567" s="3" t="s">
        <v>53</v>
      </c>
      <c r="Y1567" s="3"/>
      <c r="Z1567" s="280"/>
    </row>
    <row r="1568" spans="3:26" x14ac:dyDescent="0.15">
      <c r="C1568" s="286"/>
      <c r="D1568" s="283">
        <v>1565</v>
      </c>
      <c r="E1568" s="3">
        <v>1545</v>
      </c>
      <c r="F1568" s="3">
        <v>11</v>
      </c>
      <c r="G1568" s="3">
        <v>21</v>
      </c>
      <c r="H1568" s="3" t="s">
        <v>143</v>
      </c>
      <c r="I1568" s="3" t="s">
        <v>137</v>
      </c>
      <c r="J1568" s="3" t="s">
        <v>154</v>
      </c>
      <c r="K1568" s="15"/>
      <c r="L1568" s="3" t="s">
        <v>3318</v>
      </c>
      <c r="M1568" s="3"/>
      <c r="N1568" s="3" t="s">
        <v>27</v>
      </c>
      <c r="O1568" s="3"/>
      <c r="P1568" s="3" t="s">
        <v>143</v>
      </c>
      <c r="Q1568" s="3"/>
      <c r="R1568" s="3" t="s">
        <v>596</v>
      </c>
      <c r="S1568" s="3" t="s">
        <v>43</v>
      </c>
      <c r="T1568" s="3"/>
      <c r="U1568" s="3"/>
      <c r="V1568" s="3" t="s">
        <v>397</v>
      </c>
      <c r="W1568" s="3" t="s">
        <v>1312</v>
      </c>
      <c r="X1568" s="3" t="s">
        <v>53</v>
      </c>
      <c r="Y1568" s="3"/>
      <c r="Z1568" s="280"/>
    </row>
    <row r="1569" spans="3:26" x14ac:dyDescent="0.15">
      <c r="C1569" s="286"/>
      <c r="D1569" s="283">
        <v>1566</v>
      </c>
      <c r="E1569" s="3">
        <v>1572</v>
      </c>
      <c r="F1569" s="3">
        <v>11</v>
      </c>
      <c r="G1569" s="3">
        <v>21</v>
      </c>
      <c r="H1569" s="3" t="s">
        <v>143</v>
      </c>
      <c r="I1569" s="3" t="s">
        <v>137</v>
      </c>
      <c r="J1569" s="3" t="s">
        <v>368</v>
      </c>
      <c r="K1569" s="15"/>
      <c r="L1569" s="3" t="s">
        <v>3366</v>
      </c>
      <c r="M1569" s="3"/>
      <c r="N1569" s="3" t="s">
        <v>16</v>
      </c>
      <c r="O1569" s="3" t="s">
        <v>3367</v>
      </c>
      <c r="P1569" s="3" t="s">
        <v>143</v>
      </c>
      <c r="Q1569" s="3"/>
      <c r="R1569" s="3"/>
      <c r="S1569" s="3" t="s">
        <v>43</v>
      </c>
      <c r="T1569" s="3"/>
      <c r="U1569" s="3"/>
      <c r="V1569" s="3" t="s">
        <v>50</v>
      </c>
      <c r="W1569" s="3" t="s">
        <v>310</v>
      </c>
      <c r="X1569" s="3" t="s">
        <v>53</v>
      </c>
      <c r="Y1569" s="3"/>
      <c r="Z1569" s="280"/>
    </row>
    <row r="1570" spans="3:26" x14ac:dyDescent="0.15">
      <c r="C1570" s="286"/>
      <c r="D1570" s="283">
        <v>1567</v>
      </c>
      <c r="E1570" s="3">
        <v>1563</v>
      </c>
      <c r="F1570" s="3">
        <v>11</v>
      </c>
      <c r="G1570" s="3">
        <v>22</v>
      </c>
      <c r="H1570" s="3" t="s">
        <v>1689</v>
      </c>
      <c r="I1570" s="3" t="s">
        <v>140</v>
      </c>
      <c r="J1570" s="3" t="s">
        <v>260</v>
      </c>
      <c r="K1570" s="15" t="s">
        <v>1978</v>
      </c>
      <c r="L1570" s="3" t="s">
        <v>3347</v>
      </c>
      <c r="M1570" s="3"/>
      <c r="N1570" s="3" t="s">
        <v>16</v>
      </c>
      <c r="O1570" s="3" t="s">
        <v>339</v>
      </c>
      <c r="P1570" s="3" t="s">
        <v>143</v>
      </c>
      <c r="Q1570" s="3"/>
      <c r="R1570" s="3"/>
      <c r="S1570" s="3"/>
      <c r="T1570" s="3" t="s">
        <v>47</v>
      </c>
      <c r="U1570" s="3" t="s">
        <v>3348</v>
      </c>
      <c r="V1570" s="3" t="s">
        <v>310</v>
      </c>
      <c r="W1570" s="3"/>
      <c r="X1570" s="3" t="s">
        <v>157</v>
      </c>
      <c r="Y1570" s="3"/>
      <c r="Z1570" s="280"/>
    </row>
    <row r="1571" spans="3:26" x14ac:dyDescent="0.15">
      <c r="C1571" s="286"/>
      <c r="D1571" s="283">
        <v>1568</v>
      </c>
      <c r="E1571" s="3">
        <v>1562</v>
      </c>
      <c r="F1571" s="3">
        <v>11</v>
      </c>
      <c r="G1571" s="3">
        <v>22</v>
      </c>
      <c r="H1571" s="3" t="s">
        <v>1714</v>
      </c>
      <c r="I1571" s="3" t="s">
        <v>140</v>
      </c>
      <c r="J1571" s="3" t="s">
        <v>260</v>
      </c>
      <c r="K1571" s="15" t="s">
        <v>937</v>
      </c>
      <c r="L1571" s="3" t="s">
        <v>3346</v>
      </c>
      <c r="M1571" s="3"/>
      <c r="N1571" s="3" t="s">
        <v>16</v>
      </c>
      <c r="O1571" s="3" t="s">
        <v>339</v>
      </c>
      <c r="P1571" s="3" t="s">
        <v>143</v>
      </c>
      <c r="Q1571" s="3"/>
      <c r="R1571" s="3"/>
      <c r="S1571" s="3"/>
      <c r="T1571" s="3" t="s">
        <v>49</v>
      </c>
      <c r="U1571" s="3" t="s">
        <v>2784</v>
      </c>
      <c r="V1571" s="3" t="s">
        <v>51</v>
      </c>
      <c r="W1571" s="3"/>
      <c r="X1571" s="3" t="s">
        <v>53</v>
      </c>
      <c r="Y1571" s="3"/>
      <c r="Z1571" s="280"/>
    </row>
    <row r="1572" spans="3:26" x14ac:dyDescent="0.15">
      <c r="C1572" s="286"/>
      <c r="D1572" s="283">
        <v>1569</v>
      </c>
      <c r="E1572" s="3">
        <v>1571</v>
      </c>
      <c r="F1572" s="3">
        <v>11</v>
      </c>
      <c r="G1572" s="3">
        <v>22</v>
      </c>
      <c r="H1572" s="3" t="s">
        <v>1751</v>
      </c>
      <c r="I1572" s="3" t="s">
        <v>137</v>
      </c>
      <c r="J1572" s="3" t="s">
        <v>368</v>
      </c>
      <c r="K1572" s="15"/>
      <c r="L1572" s="3" t="s">
        <v>3365</v>
      </c>
      <c r="M1572" s="3"/>
      <c r="N1572" s="3" t="s">
        <v>31</v>
      </c>
      <c r="O1572" s="3"/>
      <c r="P1572" s="3" t="s">
        <v>143</v>
      </c>
      <c r="Q1572" s="3"/>
      <c r="R1572" s="3"/>
      <c r="S1572" s="3" t="s">
        <v>43</v>
      </c>
      <c r="T1572" s="3"/>
      <c r="U1572" s="3"/>
      <c r="V1572" s="3" t="s">
        <v>310</v>
      </c>
      <c r="W1572" s="3" t="s">
        <v>1312</v>
      </c>
      <c r="X1572" s="3" t="s">
        <v>53</v>
      </c>
      <c r="Y1572" s="3"/>
      <c r="Z1572" s="280"/>
    </row>
    <row r="1573" spans="3:26" x14ac:dyDescent="0.15">
      <c r="C1573" s="286"/>
      <c r="D1573" s="283">
        <v>1570</v>
      </c>
      <c r="E1573" s="3">
        <v>1574</v>
      </c>
      <c r="F1573" s="3">
        <v>11</v>
      </c>
      <c r="G1573" s="3">
        <v>22</v>
      </c>
      <c r="H1573" s="3" t="s">
        <v>143</v>
      </c>
      <c r="I1573" s="3" t="s">
        <v>137</v>
      </c>
      <c r="J1573" s="3" t="s">
        <v>463</v>
      </c>
      <c r="K1573" s="15"/>
      <c r="L1573" s="3" t="s">
        <v>3370</v>
      </c>
      <c r="M1573" s="3"/>
      <c r="N1573" s="3" t="s">
        <v>28</v>
      </c>
      <c r="O1573" s="3"/>
      <c r="P1573" s="3" t="s">
        <v>143</v>
      </c>
      <c r="Q1573" s="3"/>
      <c r="R1573" s="3" t="s">
        <v>3371</v>
      </c>
      <c r="S1573" s="3"/>
      <c r="T1573" s="3" t="s">
        <v>47</v>
      </c>
      <c r="U1573" s="3"/>
      <c r="V1573" s="3" t="s">
        <v>310</v>
      </c>
      <c r="W1573" s="3"/>
      <c r="X1573" s="3" t="s">
        <v>53</v>
      </c>
      <c r="Y1573" s="3" t="s">
        <v>3372</v>
      </c>
      <c r="Z1573" s="280" t="s">
        <v>3373</v>
      </c>
    </row>
    <row r="1574" spans="3:26" x14ac:dyDescent="0.15">
      <c r="C1574" s="286"/>
      <c r="D1574" s="283">
        <v>1571</v>
      </c>
      <c r="E1574" s="3">
        <v>1564</v>
      </c>
      <c r="F1574" s="3">
        <v>11</v>
      </c>
      <c r="G1574" s="3">
        <v>24</v>
      </c>
      <c r="H1574" s="3" t="s">
        <v>1689</v>
      </c>
      <c r="I1574" s="3" t="s">
        <v>140</v>
      </c>
      <c r="J1574" s="3" t="s">
        <v>260</v>
      </c>
      <c r="K1574" s="15" t="s">
        <v>469</v>
      </c>
      <c r="L1574" s="3" t="s">
        <v>3349</v>
      </c>
      <c r="M1574" s="3"/>
      <c r="N1574" s="3" t="s">
        <v>31</v>
      </c>
      <c r="O1574" s="3"/>
      <c r="P1574" s="3" t="s">
        <v>13</v>
      </c>
      <c r="Q1574" s="3"/>
      <c r="R1574" s="3"/>
      <c r="S1574" s="3" t="s">
        <v>43</v>
      </c>
      <c r="T1574" s="3"/>
      <c r="U1574" s="3" t="s">
        <v>514</v>
      </c>
      <c r="V1574" s="3" t="s">
        <v>50</v>
      </c>
      <c r="W1574" s="3"/>
      <c r="X1574" s="3" t="s">
        <v>53</v>
      </c>
      <c r="Y1574" s="3"/>
      <c r="Z1574" s="280"/>
    </row>
    <row r="1575" spans="3:26" x14ac:dyDescent="0.15">
      <c r="C1575" s="286"/>
      <c r="D1575" s="283">
        <v>1572</v>
      </c>
      <c r="E1575" s="3">
        <v>1565</v>
      </c>
      <c r="F1575" s="3">
        <v>11</v>
      </c>
      <c r="G1575" s="3">
        <v>24</v>
      </c>
      <c r="H1575" s="3" t="s">
        <v>1640</v>
      </c>
      <c r="I1575" s="3" t="s">
        <v>140</v>
      </c>
      <c r="J1575" s="3" t="s">
        <v>260</v>
      </c>
      <c r="K1575" s="15" t="s">
        <v>937</v>
      </c>
      <c r="L1575" s="3" t="s">
        <v>3350</v>
      </c>
      <c r="M1575" s="3"/>
      <c r="N1575" s="3" t="s">
        <v>28</v>
      </c>
      <c r="O1575" s="3" t="s">
        <v>339</v>
      </c>
      <c r="P1575" s="3" t="s">
        <v>143</v>
      </c>
      <c r="Q1575" s="3"/>
      <c r="R1575" s="3"/>
      <c r="S1575" s="3"/>
      <c r="T1575" s="3" t="s">
        <v>49</v>
      </c>
      <c r="U1575" s="3" t="s">
        <v>3351</v>
      </c>
      <c r="V1575" s="3" t="s">
        <v>50</v>
      </c>
      <c r="W1575" s="3" t="s">
        <v>1157</v>
      </c>
      <c r="X1575" s="3" t="s">
        <v>53</v>
      </c>
      <c r="Y1575" s="3"/>
      <c r="Z1575" s="280"/>
    </row>
    <row r="1576" spans="3:26" x14ac:dyDescent="0.15">
      <c r="C1576" s="286"/>
      <c r="D1576" s="283">
        <v>1573</v>
      </c>
      <c r="E1576" s="3">
        <v>1578</v>
      </c>
      <c r="F1576" s="3">
        <v>11</v>
      </c>
      <c r="G1576" s="3">
        <v>24</v>
      </c>
      <c r="H1576" s="3" t="s">
        <v>1707</v>
      </c>
      <c r="I1576" s="3" t="s">
        <v>137</v>
      </c>
      <c r="J1576" s="3" t="s">
        <v>368</v>
      </c>
      <c r="K1576" s="15"/>
      <c r="L1576" s="3" t="s">
        <v>3380</v>
      </c>
      <c r="M1576" s="3"/>
      <c r="N1576" s="3" t="s">
        <v>28</v>
      </c>
      <c r="O1576" s="3"/>
      <c r="P1576" s="3" t="s">
        <v>143</v>
      </c>
      <c r="Q1576" s="3"/>
      <c r="R1576" s="3"/>
      <c r="S1576" s="3" t="s">
        <v>43</v>
      </c>
      <c r="T1576" s="3"/>
      <c r="U1576" s="3"/>
      <c r="V1576" s="3" t="s">
        <v>310</v>
      </c>
      <c r="W1576" s="3" t="s">
        <v>1312</v>
      </c>
      <c r="X1576" s="3" t="s">
        <v>53</v>
      </c>
      <c r="Y1576" s="3"/>
      <c r="Z1576" s="280"/>
    </row>
    <row r="1577" spans="3:26" x14ac:dyDescent="0.15">
      <c r="C1577" s="286"/>
      <c r="D1577" s="283">
        <v>1574</v>
      </c>
      <c r="E1577" s="3">
        <v>1566</v>
      </c>
      <c r="F1577" s="3">
        <v>11</v>
      </c>
      <c r="G1577" s="3">
        <v>24</v>
      </c>
      <c r="H1577" s="3" t="s">
        <v>143</v>
      </c>
      <c r="I1577" s="3" t="s">
        <v>137</v>
      </c>
      <c r="J1577" s="3" t="s">
        <v>154</v>
      </c>
      <c r="K1577" s="15"/>
      <c r="L1577" s="3" t="s">
        <v>3352</v>
      </c>
      <c r="M1577" s="3"/>
      <c r="N1577" s="3" t="s">
        <v>16</v>
      </c>
      <c r="O1577" s="3" t="s">
        <v>3301</v>
      </c>
      <c r="P1577" s="3" t="s">
        <v>143</v>
      </c>
      <c r="Q1577" s="3"/>
      <c r="R1577" s="3"/>
      <c r="S1577" s="3"/>
      <c r="T1577" s="3" t="s">
        <v>46</v>
      </c>
      <c r="U1577" s="3"/>
      <c r="V1577" s="3" t="s">
        <v>310</v>
      </c>
      <c r="W1577" s="3"/>
      <c r="X1577" s="3" t="s">
        <v>157</v>
      </c>
      <c r="Y1577" s="3"/>
      <c r="Z1577" s="280"/>
    </row>
    <row r="1578" spans="3:26" x14ac:dyDescent="0.15">
      <c r="C1578" s="286"/>
      <c r="D1578" s="283">
        <v>1575</v>
      </c>
      <c r="E1578" s="3">
        <v>1567</v>
      </c>
      <c r="F1578" s="3">
        <v>11</v>
      </c>
      <c r="G1578" s="3">
        <v>24</v>
      </c>
      <c r="H1578" s="3" t="s">
        <v>143</v>
      </c>
      <c r="I1578" s="3" t="s">
        <v>137</v>
      </c>
      <c r="J1578" s="3" t="s">
        <v>152</v>
      </c>
      <c r="K1578" s="15"/>
      <c r="L1578" s="3" t="s">
        <v>3353</v>
      </c>
      <c r="M1578" s="3"/>
      <c r="N1578" s="3" t="s">
        <v>16</v>
      </c>
      <c r="O1578" s="3" t="s">
        <v>3354</v>
      </c>
      <c r="P1578" s="3" t="s">
        <v>143</v>
      </c>
      <c r="Q1578" s="3"/>
      <c r="R1578" s="3"/>
      <c r="S1578" s="3"/>
      <c r="T1578" s="3" t="s">
        <v>49</v>
      </c>
      <c r="U1578" s="3" t="s">
        <v>3355</v>
      </c>
      <c r="V1578" s="3" t="s">
        <v>52</v>
      </c>
      <c r="W1578" s="3"/>
      <c r="X1578" s="3" t="s">
        <v>53</v>
      </c>
      <c r="Y1578" s="3"/>
      <c r="Z1578" s="280"/>
    </row>
    <row r="1579" spans="3:26" x14ac:dyDescent="0.15">
      <c r="C1579" s="286"/>
      <c r="D1579" s="283">
        <v>1576</v>
      </c>
      <c r="E1579" s="3">
        <v>1599</v>
      </c>
      <c r="F1579" s="3">
        <v>11</v>
      </c>
      <c r="G1579" s="3">
        <v>24</v>
      </c>
      <c r="H1579" s="3" t="s">
        <v>143</v>
      </c>
      <c r="I1579" s="3" t="s">
        <v>140</v>
      </c>
      <c r="J1579" s="3" t="s">
        <v>260</v>
      </c>
      <c r="K1579" s="15" t="s">
        <v>937</v>
      </c>
      <c r="L1579" s="3" t="s">
        <v>3412</v>
      </c>
      <c r="M1579" s="3"/>
      <c r="N1579" s="3" t="s">
        <v>29</v>
      </c>
      <c r="O1579" s="3"/>
      <c r="P1579" s="3" t="s">
        <v>143</v>
      </c>
      <c r="Q1579" s="3"/>
      <c r="R1579" s="3"/>
      <c r="S1579" s="3"/>
      <c r="T1579" s="3" t="s">
        <v>49</v>
      </c>
      <c r="U1579" s="3" t="s">
        <v>3413</v>
      </c>
      <c r="V1579" s="3" t="s">
        <v>456</v>
      </c>
      <c r="W1579" s="3"/>
      <c r="X1579" s="3" t="s">
        <v>2909</v>
      </c>
      <c r="Y1579" s="3" t="s">
        <v>3414</v>
      </c>
      <c r="Z1579" s="280"/>
    </row>
    <row r="1580" spans="3:26" x14ac:dyDescent="0.15">
      <c r="C1580" s="286"/>
      <c r="D1580" s="283">
        <v>1577</v>
      </c>
      <c r="E1580" s="3">
        <v>1589</v>
      </c>
      <c r="F1580" s="3">
        <v>11</v>
      </c>
      <c r="G1580" s="3">
        <v>25</v>
      </c>
      <c r="H1580" s="3" t="s">
        <v>1638</v>
      </c>
      <c r="I1580" s="3" t="s">
        <v>140</v>
      </c>
      <c r="J1580" s="3" t="s">
        <v>260</v>
      </c>
      <c r="K1580" s="15" t="s">
        <v>937</v>
      </c>
      <c r="L1580" s="3" t="s">
        <v>3396</v>
      </c>
      <c r="M1580" s="3"/>
      <c r="N1580" s="3" t="s">
        <v>16</v>
      </c>
      <c r="O1580" s="3" t="s">
        <v>3397</v>
      </c>
      <c r="P1580" s="3" t="s">
        <v>143</v>
      </c>
      <c r="Q1580" s="3"/>
      <c r="R1580" s="3"/>
      <c r="S1580" s="3"/>
      <c r="T1580" s="3" t="s">
        <v>46</v>
      </c>
      <c r="U1580" s="3" t="s">
        <v>3398</v>
      </c>
      <c r="V1580" s="3" t="s">
        <v>52</v>
      </c>
      <c r="W1580" s="3"/>
      <c r="X1580" s="3" t="s">
        <v>53</v>
      </c>
      <c r="Y1580" s="3"/>
      <c r="Z1580" s="280"/>
    </row>
    <row r="1581" spans="3:26" x14ac:dyDescent="0.15">
      <c r="C1581" s="286"/>
      <c r="D1581" s="283">
        <v>1578</v>
      </c>
      <c r="E1581" s="3">
        <v>1590</v>
      </c>
      <c r="F1581" s="3">
        <v>11</v>
      </c>
      <c r="G1581" s="3">
        <v>25</v>
      </c>
      <c r="H1581" s="3" t="s">
        <v>1657</v>
      </c>
      <c r="I1581" s="3" t="s">
        <v>140</v>
      </c>
      <c r="J1581" s="3" t="s">
        <v>260</v>
      </c>
      <c r="K1581" s="15" t="s">
        <v>937</v>
      </c>
      <c r="L1581" s="3" t="s">
        <v>3347</v>
      </c>
      <c r="M1581" s="3"/>
      <c r="N1581" s="3" t="s">
        <v>28</v>
      </c>
      <c r="O1581" s="3" t="s">
        <v>3399</v>
      </c>
      <c r="P1581" s="3" t="s">
        <v>143</v>
      </c>
      <c r="Q1581" s="3"/>
      <c r="R1581" s="3"/>
      <c r="S1581" s="3" t="s">
        <v>43</v>
      </c>
      <c r="T1581" s="3"/>
      <c r="U1581" s="3"/>
      <c r="V1581" s="3" t="s">
        <v>52</v>
      </c>
      <c r="W1581" s="3" t="s">
        <v>3400</v>
      </c>
      <c r="X1581" s="3" t="s">
        <v>53</v>
      </c>
      <c r="Y1581" s="3" t="s">
        <v>3401</v>
      </c>
      <c r="Z1581" s="280"/>
    </row>
    <row r="1582" spans="3:26" x14ac:dyDescent="0.15">
      <c r="C1582" s="286"/>
      <c r="D1582" s="283">
        <v>1579</v>
      </c>
      <c r="E1582" s="3">
        <v>1591</v>
      </c>
      <c r="F1582" s="3">
        <v>11</v>
      </c>
      <c r="G1582" s="3">
        <v>25</v>
      </c>
      <c r="H1582" s="3" t="s">
        <v>1647</v>
      </c>
      <c r="I1582" s="3" t="s">
        <v>140</v>
      </c>
      <c r="J1582" s="3" t="s">
        <v>260</v>
      </c>
      <c r="K1582" s="15" t="s">
        <v>1978</v>
      </c>
      <c r="L1582" s="3" t="s">
        <v>3276</v>
      </c>
      <c r="M1582" s="3"/>
      <c r="N1582" s="3" t="s">
        <v>16</v>
      </c>
      <c r="O1582" s="3" t="s">
        <v>3277</v>
      </c>
      <c r="P1582" s="3" t="s">
        <v>143</v>
      </c>
      <c r="Q1582" s="3"/>
      <c r="R1582" s="3"/>
      <c r="S1582" s="3"/>
      <c r="T1582" s="3" t="s">
        <v>47</v>
      </c>
      <c r="U1582" s="3" t="s">
        <v>251</v>
      </c>
      <c r="V1582" s="3" t="s">
        <v>310</v>
      </c>
      <c r="W1582" s="3" t="s">
        <v>3326</v>
      </c>
      <c r="X1582" s="3" t="s">
        <v>157</v>
      </c>
      <c r="Y1582" s="3"/>
      <c r="Z1582" s="280"/>
    </row>
    <row r="1583" spans="3:26" x14ac:dyDescent="0.15">
      <c r="C1583" s="286"/>
      <c r="D1583" s="283">
        <v>1580</v>
      </c>
      <c r="E1583" s="3">
        <v>1577</v>
      </c>
      <c r="F1583" s="3">
        <v>11</v>
      </c>
      <c r="G1583" s="3">
        <v>25</v>
      </c>
      <c r="H1583" s="3" t="s">
        <v>3378</v>
      </c>
      <c r="I1583" s="3" t="s">
        <v>137</v>
      </c>
      <c r="J1583" s="3" t="s">
        <v>154</v>
      </c>
      <c r="K1583" s="15"/>
      <c r="L1583" s="3" t="s">
        <v>3379</v>
      </c>
      <c r="M1583" s="3"/>
      <c r="N1583" s="3" t="s">
        <v>27</v>
      </c>
      <c r="O1583" s="3"/>
      <c r="P1583" s="3" t="s">
        <v>143</v>
      </c>
      <c r="Q1583" s="3"/>
      <c r="R1583" s="3"/>
      <c r="S1583" s="3" t="s">
        <v>43</v>
      </c>
      <c r="T1583" s="3"/>
      <c r="U1583" s="3"/>
      <c r="V1583" s="3" t="s">
        <v>397</v>
      </c>
      <c r="W1583" s="3" t="s">
        <v>1312</v>
      </c>
      <c r="X1583" s="3" t="s">
        <v>53</v>
      </c>
      <c r="Y1583" s="3"/>
      <c r="Z1583" s="280"/>
    </row>
    <row r="1584" spans="3:26" x14ac:dyDescent="0.15">
      <c r="C1584" s="286"/>
      <c r="D1584" s="283">
        <v>1581</v>
      </c>
      <c r="E1584" s="3">
        <v>1576</v>
      </c>
      <c r="F1584" s="3">
        <v>11</v>
      </c>
      <c r="G1584" s="3">
        <v>26</v>
      </c>
      <c r="H1584" s="3" t="s">
        <v>1676</v>
      </c>
      <c r="I1584" s="3" t="s">
        <v>137</v>
      </c>
      <c r="J1584" s="3" t="s">
        <v>154</v>
      </c>
      <c r="K1584" s="15"/>
      <c r="L1584" s="3" t="s">
        <v>3376</v>
      </c>
      <c r="M1584" s="3"/>
      <c r="N1584" s="3" t="s">
        <v>144</v>
      </c>
      <c r="O1584" s="3" t="s">
        <v>3377</v>
      </c>
      <c r="P1584" s="3" t="s">
        <v>143</v>
      </c>
      <c r="Q1584" s="3"/>
      <c r="R1584" s="3"/>
      <c r="S1584" s="3" t="s">
        <v>43</v>
      </c>
      <c r="T1584" s="3"/>
      <c r="U1584" s="3"/>
      <c r="V1584" s="3" t="s">
        <v>1312</v>
      </c>
      <c r="W1584" s="3"/>
      <c r="X1584" s="3" t="s">
        <v>53</v>
      </c>
      <c r="Y1584" s="3"/>
      <c r="Z1584" s="280"/>
    </row>
    <row r="1585" spans="3:26" x14ac:dyDescent="0.15">
      <c r="C1585" s="286"/>
      <c r="D1585" s="283">
        <v>1582</v>
      </c>
      <c r="E1585" s="3">
        <v>1610</v>
      </c>
      <c r="F1585" s="3">
        <v>11</v>
      </c>
      <c r="G1585" s="3">
        <v>27</v>
      </c>
      <c r="H1585" s="3" t="s">
        <v>1679</v>
      </c>
      <c r="I1585" s="3" t="s">
        <v>140</v>
      </c>
      <c r="J1585" s="3" t="s">
        <v>260</v>
      </c>
      <c r="K1585" s="15" t="s">
        <v>1978</v>
      </c>
      <c r="L1585" s="3" t="s">
        <v>3415</v>
      </c>
      <c r="M1585" s="3"/>
      <c r="N1585" s="3" t="s">
        <v>16</v>
      </c>
      <c r="O1585" s="3" t="s">
        <v>3426</v>
      </c>
      <c r="P1585" s="3" t="s">
        <v>13</v>
      </c>
      <c r="Q1585" s="3"/>
      <c r="R1585" s="3"/>
      <c r="S1585" s="3" t="s">
        <v>16</v>
      </c>
      <c r="T1585" s="3"/>
      <c r="U1585" s="3" t="s">
        <v>3432</v>
      </c>
      <c r="V1585" s="3" t="s">
        <v>456</v>
      </c>
      <c r="W1585" s="3"/>
      <c r="X1585" s="3" t="s">
        <v>53</v>
      </c>
      <c r="Y1585" s="3" t="s">
        <v>3433</v>
      </c>
      <c r="Z1585" s="280"/>
    </row>
    <row r="1586" spans="3:26" x14ac:dyDescent="0.15">
      <c r="C1586" s="286"/>
      <c r="D1586" s="283">
        <v>1583</v>
      </c>
      <c r="E1586" s="3">
        <v>1575</v>
      </c>
      <c r="F1586" s="3">
        <v>11</v>
      </c>
      <c r="G1586" s="3">
        <v>28</v>
      </c>
      <c r="H1586" s="3" t="s">
        <v>1689</v>
      </c>
      <c r="I1586" s="3" t="s">
        <v>138</v>
      </c>
      <c r="J1586" s="3" t="s">
        <v>274</v>
      </c>
      <c r="K1586" s="15" t="s">
        <v>380</v>
      </c>
      <c r="L1586" s="3" t="s">
        <v>3374</v>
      </c>
      <c r="M1586" s="3"/>
      <c r="N1586" s="3" t="s">
        <v>28</v>
      </c>
      <c r="O1586" s="3" t="s">
        <v>3375</v>
      </c>
      <c r="P1586" s="3" t="s">
        <v>143</v>
      </c>
      <c r="Q1586" s="3"/>
      <c r="R1586" s="3"/>
      <c r="S1586" s="3"/>
      <c r="T1586" s="3" t="s">
        <v>49</v>
      </c>
      <c r="U1586" s="3" t="s">
        <v>320</v>
      </c>
      <c r="V1586" s="3" t="s">
        <v>397</v>
      </c>
      <c r="W1586" s="3"/>
      <c r="X1586" s="3" t="s">
        <v>53</v>
      </c>
      <c r="Y1586" s="3"/>
      <c r="Z1586" s="280"/>
    </row>
    <row r="1587" spans="3:26" x14ac:dyDescent="0.15">
      <c r="C1587" s="286"/>
      <c r="D1587" s="283">
        <v>1584</v>
      </c>
      <c r="E1587" s="3">
        <v>1592</v>
      </c>
      <c r="F1587" s="3">
        <v>11</v>
      </c>
      <c r="G1587" s="3">
        <v>28</v>
      </c>
      <c r="H1587" s="3" t="s">
        <v>1657</v>
      </c>
      <c r="I1587" s="3" t="s">
        <v>140</v>
      </c>
      <c r="J1587" s="3" t="s">
        <v>260</v>
      </c>
      <c r="K1587" s="15" t="s">
        <v>937</v>
      </c>
      <c r="L1587" s="3" t="s">
        <v>3276</v>
      </c>
      <c r="M1587" s="3"/>
      <c r="N1587" s="3" t="s">
        <v>16</v>
      </c>
      <c r="O1587" s="3" t="s">
        <v>3277</v>
      </c>
      <c r="P1587" s="3" t="s">
        <v>143</v>
      </c>
      <c r="Q1587" s="3"/>
      <c r="R1587" s="3"/>
      <c r="S1587" s="3"/>
      <c r="T1587" s="3" t="s">
        <v>47</v>
      </c>
      <c r="U1587" s="3"/>
      <c r="V1587" s="3" t="s">
        <v>310</v>
      </c>
      <c r="W1587" s="3"/>
      <c r="X1587" s="3" t="s">
        <v>157</v>
      </c>
      <c r="Y1587" s="3"/>
      <c r="Z1587" s="280"/>
    </row>
    <row r="1588" spans="3:26" x14ac:dyDescent="0.15">
      <c r="C1588" s="286"/>
      <c r="D1588" s="283">
        <v>1585</v>
      </c>
      <c r="E1588" s="3">
        <v>1580</v>
      </c>
      <c r="F1588" s="3">
        <v>11</v>
      </c>
      <c r="G1588" s="3">
        <v>28</v>
      </c>
      <c r="H1588" s="3" t="s">
        <v>1740</v>
      </c>
      <c r="I1588" s="3" t="s">
        <v>137</v>
      </c>
      <c r="J1588" s="3" t="s">
        <v>152</v>
      </c>
      <c r="K1588" s="15"/>
      <c r="L1588" s="3" t="s">
        <v>3382</v>
      </c>
      <c r="M1588" s="3"/>
      <c r="N1588" s="3" t="s">
        <v>31</v>
      </c>
      <c r="O1588" s="3"/>
      <c r="P1588" s="3" t="s">
        <v>143</v>
      </c>
      <c r="Q1588" s="3"/>
      <c r="R1588" s="3" t="s">
        <v>624</v>
      </c>
      <c r="S1588" s="3" t="s">
        <v>43</v>
      </c>
      <c r="T1588" s="3"/>
      <c r="U1588" s="3" t="s">
        <v>3383</v>
      </c>
      <c r="V1588" s="3" t="s">
        <v>310</v>
      </c>
      <c r="W1588" s="3"/>
      <c r="X1588" s="3" t="s">
        <v>53</v>
      </c>
      <c r="Y1588" s="3"/>
      <c r="Z1588" s="280"/>
    </row>
    <row r="1589" spans="3:26" x14ac:dyDescent="0.15">
      <c r="C1589" s="286"/>
      <c r="D1589" s="283">
        <v>1586</v>
      </c>
      <c r="E1589" s="3">
        <v>1579</v>
      </c>
      <c r="F1589" s="3">
        <v>11</v>
      </c>
      <c r="G1589" s="3">
        <v>28</v>
      </c>
      <c r="H1589" s="3" t="s">
        <v>1644</v>
      </c>
      <c r="I1589" s="3" t="s">
        <v>137</v>
      </c>
      <c r="J1589" s="3" t="s">
        <v>463</v>
      </c>
      <c r="K1589" s="15"/>
      <c r="L1589" s="3" t="s">
        <v>3381</v>
      </c>
      <c r="M1589" s="3"/>
      <c r="N1589" s="3" t="s">
        <v>31</v>
      </c>
      <c r="O1589" s="3"/>
      <c r="P1589" s="3" t="s">
        <v>13</v>
      </c>
      <c r="Q1589" s="3"/>
      <c r="R1589" s="3"/>
      <c r="S1589" s="3" t="s">
        <v>43</v>
      </c>
      <c r="T1589" s="3"/>
      <c r="U1589" s="3"/>
      <c r="V1589" s="3" t="s">
        <v>310</v>
      </c>
      <c r="W1589" s="3"/>
      <c r="X1589" s="3" t="s">
        <v>53</v>
      </c>
      <c r="Y1589" s="3"/>
      <c r="Z1589" s="280"/>
    </row>
    <row r="1590" spans="3:26" x14ac:dyDescent="0.15">
      <c r="C1590" s="286"/>
      <c r="D1590" s="283">
        <v>1587</v>
      </c>
      <c r="E1590" s="3">
        <v>1593</v>
      </c>
      <c r="F1590" s="3">
        <v>11</v>
      </c>
      <c r="G1590" s="3">
        <v>28</v>
      </c>
      <c r="H1590" s="3" t="s">
        <v>1709</v>
      </c>
      <c r="I1590" s="3" t="s">
        <v>140</v>
      </c>
      <c r="J1590" s="3" t="s">
        <v>260</v>
      </c>
      <c r="K1590" s="15" t="s">
        <v>1978</v>
      </c>
      <c r="L1590" s="3" t="s">
        <v>3402</v>
      </c>
      <c r="M1590" s="3"/>
      <c r="N1590" s="3" t="s">
        <v>16</v>
      </c>
      <c r="O1590" s="3" t="s">
        <v>3403</v>
      </c>
      <c r="P1590" s="3" t="s">
        <v>13</v>
      </c>
      <c r="Q1590" s="3"/>
      <c r="R1590" s="3"/>
      <c r="S1590" s="3"/>
      <c r="T1590" s="3" t="s">
        <v>49</v>
      </c>
      <c r="U1590" s="3" t="s">
        <v>3404</v>
      </c>
      <c r="V1590" s="3" t="s">
        <v>50</v>
      </c>
      <c r="W1590" s="3"/>
      <c r="X1590" s="3" t="s">
        <v>157</v>
      </c>
      <c r="Y1590" s="3"/>
      <c r="Z1590" s="280"/>
    </row>
    <row r="1591" spans="3:26" x14ac:dyDescent="0.15">
      <c r="C1591" s="286"/>
      <c r="D1591" s="283">
        <v>1588</v>
      </c>
      <c r="E1591" s="3">
        <v>1594</v>
      </c>
      <c r="F1591" s="3">
        <v>11</v>
      </c>
      <c r="G1591" s="3">
        <v>29</v>
      </c>
      <c r="H1591" s="3" t="s">
        <v>1721</v>
      </c>
      <c r="I1591" s="3" t="s">
        <v>140</v>
      </c>
      <c r="J1591" s="3" t="s">
        <v>260</v>
      </c>
      <c r="K1591" s="15" t="s">
        <v>937</v>
      </c>
      <c r="L1591" s="3" t="s">
        <v>3405</v>
      </c>
      <c r="M1591" s="3"/>
      <c r="N1591" s="3" t="s">
        <v>31</v>
      </c>
      <c r="O1591" s="3" t="s">
        <v>3406</v>
      </c>
      <c r="P1591" s="3" t="s">
        <v>13</v>
      </c>
      <c r="Q1591" s="3"/>
      <c r="R1591" s="3"/>
      <c r="S1591" s="3" t="s">
        <v>43</v>
      </c>
      <c r="T1591" s="3"/>
      <c r="U1591" s="3" t="s">
        <v>308</v>
      </c>
      <c r="V1591" s="3" t="s">
        <v>50</v>
      </c>
      <c r="W1591" s="3"/>
      <c r="X1591" s="3" t="s">
        <v>157</v>
      </c>
      <c r="Y1591" s="3"/>
      <c r="Z1591" s="280"/>
    </row>
    <row r="1592" spans="3:26" x14ac:dyDescent="0.15">
      <c r="C1592" s="286"/>
      <c r="D1592" s="283">
        <v>1589</v>
      </c>
      <c r="E1592" s="3">
        <v>1595</v>
      </c>
      <c r="F1592" s="3">
        <v>11</v>
      </c>
      <c r="G1592" s="3">
        <v>29</v>
      </c>
      <c r="H1592" s="3" t="s">
        <v>1646</v>
      </c>
      <c r="I1592" s="3" t="s">
        <v>140</v>
      </c>
      <c r="J1592" s="3" t="s">
        <v>260</v>
      </c>
      <c r="K1592" s="15" t="s">
        <v>937</v>
      </c>
      <c r="L1592" s="3" t="s">
        <v>3407</v>
      </c>
      <c r="M1592" s="3"/>
      <c r="N1592" s="3" t="s">
        <v>16</v>
      </c>
      <c r="O1592" s="3" t="s">
        <v>339</v>
      </c>
      <c r="P1592" s="3" t="s">
        <v>143</v>
      </c>
      <c r="Q1592" s="3"/>
      <c r="R1592" s="3"/>
      <c r="S1592" s="3"/>
      <c r="T1592" s="3" t="s">
        <v>49</v>
      </c>
      <c r="U1592" s="3" t="s">
        <v>3125</v>
      </c>
      <c r="V1592" s="3" t="s">
        <v>310</v>
      </c>
      <c r="W1592" s="3"/>
      <c r="X1592" s="3" t="s">
        <v>53</v>
      </c>
      <c r="Y1592" s="3"/>
      <c r="Z1592" s="280"/>
    </row>
    <row r="1593" spans="3:26" x14ac:dyDescent="0.15">
      <c r="C1593" s="286"/>
      <c r="D1593" s="283">
        <v>1590</v>
      </c>
      <c r="E1593" s="3">
        <v>1596</v>
      </c>
      <c r="F1593" s="3">
        <v>11</v>
      </c>
      <c r="G1593" s="3">
        <v>29</v>
      </c>
      <c r="H1593" s="3" t="s">
        <v>3096</v>
      </c>
      <c r="I1593" s="3" t="s">
        <v>140</v>
      </c>
      <c r="J1593" s="3" t="s">
        <v>260</v>
      </c>
      <c r="K1593" s="15" t="s">
        <v>378</v>
      </c>
      <c r="L1593" s="3" t="s">
        <v>2222</v>
      </c>
      <c r="M1593" s="3"/>
      <c r="N1593" s="3" t="s">
        <v>16</v>
      </c>
      <c r="O1593" s="3" t="s">
        <v>339</v>
      </c>
      <c r="P1593" s="3" t="s">
        <v>13</v>
      </c>
      <c r="Q1593" s="3"/>
      <c r="R1593" s="3"/>
      <c r="S1593" s="3" t="s">
        <v>43</v>
      </c>
      <c r="T1593" s="3"/>
      <c r="U1593" s="3" t="s">
        <v>308</v>
      </c>
      <c r="V1593" s="3" t="s">
        <v>50</v>
      </c>
      <c r="W1593" s="3"/>
      <c r="X1593" s="3" t="s">
        <v>53</v>
      </c>
      <c r="Y1593" s="3"/>
      <c r="Z1593" s="280"/>
    </row>
    <row r="1594" spans="3:26" x14ac:dyDescent="0.15">
      <c r="C1594" s="286"/>
      <c r="D1594" s="283">
        <v>1591</v>
      </c>
      <c r="E1594" s="3">
        <v>1583</v>
      </c>
      <c r="F1594" s="3">
        <v>11</v>
      </c>
      <c r="G1594" s="3">
        <v>30</v>
      </c>
      <c r="H1594" s="3" t="s">
        <v>3387</v>
      </c>
      <c r="I1594" s="3" t="s">
        <v>137</v>
      </c>
      <c r="J1594" s="3" t="s">
        <v>368</v>
      </c>
      <c r="K1594" s="15"/>
      <c r="L1594" s="3" t="s">
        <v>3388</v>
      </c>
      <c r="M1594" s="3"/>
      <c r="N1594" s="3" t="s">
        <v>16</v>
      </c>
      <c r="O1594" s="3" t="s">
        <v>353</v>
      </c>
      <c r="P1594" s="3" t="s">
        <v>13</v>
      </c>
      <c r="Q1594" s="3"/>
      <c r="R1594" s="3"/>
      <c r="S1594" s="3" t="s">
        <v>43</v>
      </c>
      <c r="T1594" s="3"/>
      <c r="U1594" s="3"/>
      <c r="V1594" s="3" t="s">
        <v>50</v>
      </c>
      <c r="W1594" s="3" t="s">
        <v>310</v>
      </c>
      <c r="X1594" s="3" t="s">
        <v>157</v>
      </c>
      <c r="Y1594" s="3"/>
      <c r="Z1594" s="280"/>
    </row>
    <row r="1595" spans="3:26" x14ac:dyDescent="0.15">
      <c r="C1595" s="286"/>
      <c r="D1595" s="283">
        <v>1592</v>
      </c>
      <c r="E1595" s="3">
        <v>1597</v>
      </c>
      <c r="F1595" s="3">
        <v>11</v>
      </c>
      <c r="G1595" s="3">
        <v>30</v>
      </c>
      <c r="H1595" s="3" t="s">
        <v>1748</v>
      </c>
      <c r="I1595" s="3" t="s">
        <v>140</v>
      </c>
      <c r="J1595" s="3" t="s">
        <v>260</v>
      </c>
      <c r="K1595" s="15" t="s">
        <v>937</v>
      </c>
      <c r="L1595" s="3" t="s">
        <v>3408</v>
      </c>
      <c r="M1595" s="3"/>
      <c r="N1595" s="3" t="s">
        <v>16</v>
      </c>
      <c r="O1595" s="3" t="s">
        <v>3409</v>
      </c>
      <c r="P1595" s="3" t="s">
        <v>13</v>
      </c>
      <c r="Q1595" s="3"/>
      <c r="R1595" s="3"/>
      <c r="S1595" s="3" t="s">
        <v>44</v>
      </c>
      <c r="T1595" s="3" t="s">
        <v>49</v>
      </c>
      <c r="U1595" s="3" t="s">
        <v>3410</v>
      </c>
      <c r="V1595" s="3" t="s">
        <v>310</v>
      </c>
      <c r="W1595" s="3"/>
      <c r="X1595" s="3" t="s">
        <v>2909</v>
      </c>
      <c r="Y1595" s="3"/>
      <c r="Z1595" s="280"/>
    </row>
    <row r="1596" spans="3:26" x14ac:dyDescent="0.15">
      <c r="C1596" s="286"/>
      <c r="D1596" s="283">
        <v>1593</v>
      </c>
      <c r="E1596" s="3">
        <v>1581</v>
      </c>
      <c r="F1596" s="3">
        <v>11</v>
      </c>
      <c r="G1596" s="3">
        <v>30</v>
      </c>
      <c r="H1596" s="3" t="s">
        <v>1665</v>
      </c>
      <c r="I1596" s="3" t="s">
        <v>137</v>
      </c>
      <c r="J1596" s="3" t="s">
        <v>419</v>
      </c>
      <c r="K1596" s="15"/>
      <c r="L1596" s="3" t="s">
        <v>3384</v>
      </c>
      <c r="M1596" s="3"/>
      <c r="N1596" s="3" t="s">
        <v>16</v>
      </c>
      <c r="O1596" s="3" t="s">
        <v>3385</v>
      </c>
      <c r="P1596" s="3" t="s">
        <v>13</v>
      </c>
      <c r="Q1596" s="3"/>
      <c r="R1596" s="3"/>
      <c r="S1596" s="3" t="s">
        <v>44</v>
      </c>
      <c r="T1596" s="3"/>
      <c r="U1596" s="3" t="s">
        <v>308</v>
      </c>
      <c r="V1596" s="3" t="s">
        <v>50</v>
      </c>
      <c r="W1596" s="3" t="s">
        <v>310</v>
      </c>
      <c r="X1596" s="3" t="s">
        <v>53</v>
      </c>
      <c r="Y1596" s="3"/>
      <c r="Z1596" s="280"/>
    </row>
    <row r="1597" spans="3:26" x14ac:dyDescent="0.15">
      <c r="C1597" s="286"/>
      <c r="D1597" s="283">
        <v>1594</v>
      </c>
      <c r="E1597" s="3">
        <v>1588</v>
      </c>
      <c r="F1597" s="3">
        <v>11</v>
      </c>
      <c r="G1597" s="3">
        <v>30</v>
      </c>
      <c r="H1597" s="3" t="s">
        <v>1704</v>
      </c>
      <c r="I1597" s="3" t="s">
        <v>137</v>
      </c>
      <c r="J1597" s="3" t="s">
        <v>368</v>
      </c>
      <c r="K1597" s="15"/>
      <c r="L1597" s="3" t="s">
        <v>2929</v>
      </c>
      <c r="M1597" s="3"/>
      <c r="N1597" s="3" t="s">
        <v>31</v>
      </c>
      <c r="O1597" s="3" t="s">
        <v>514</v>
      </c>
      <c r="P1597" s="3" t="s">
        <v>13</v>
      </c>
      <c r="Q1597" s="3"/>
      <c r="R1597" s="3"/>
      <c r="S1597" s="3" t="s">
        <v>43</v>
      </c>
      <c r="T1597" s="3"/>
      <c r="U1597" s="3"/>
      <c r="V1597" s="3" t="s">
        <v>310</v>
      </c>
      <c r="W1597" s="3" t="s">
        <v>1312</v>
      </c>
      <c r="X1597" s="3" t="s">
        <v>53</v>
      </c>
      <c r="Y1597" s="3"/>
      <c r="Z1597" s="280"/>
    </row>
    <row r="1598" spans="3:26" x14ac:dyDescent="0.15">
      <c r="C1598" s="286"/>
      <c r="D1598" s="283">
        <v>1595</v>
      </c>
      <c r="E1598" s="3">
        <v>1584</v>
      </c>
      <c r="F1598" s="3">
        <v>11</v>
      </c>
      <c r="G1598" s="3">
        <v>30</v>
      </c>
      <c r="H1598" s="3" t="s">
        <v>1654</v>
      </c>
      <c r="I1598" s="3" t="s">
        <v>137</v>
      </c>
      <c r="J1598" s="3" t="s">
        <v>463</v>
      </c>
      <c r="K1598" s="15"/>
      <c r="L1598" s="3" t="s">
        <v>3389</v>
      </c>
      <c r="M1598" s="3"/>
      <c r="N1598" s="3" t="s">
        <v>16</v>
      </c>
      <c r="O1598" s="3" t="s">
        <v>516</v>
      </c>
      <c r="P1598" s="3" t="s">
        <v>13</v>
      </c>
      <c r="Q1598" s="3"/>
      <c r="R1598" s="3"/>
      <c r="S1598" s="3" t="s">
        <v>43</v>
      </c>
      <c r="T1598" s="3"/>
      <c r="U1598" s="3" t="s">
        <v>308</v>
      </c>
      <c r="V1598" s="3" t="s">
        <v>50</v>
      </c>
      <c r="W1598" s="3" t="s">
        <v>52</v>
      </c>
      <c r="X1598" s="3" t="s">
        <v>53</v>
      </c>
      <c r="Y1598" s="3"/>
      <c r="Z1598" s="280"/>
    </row>
    <row r="1599" spans="3:26" x14ac:dyDescent="0.15">
      <c r="C1599" s="286"/>
      <c r="D1599" s="283">
        <v>1596</v>
      </c>
      <c r="E1599" s="3">
        <v>1600</v>
      </c>
      <c r="F1599" s="3">
        <v>11</v>
      </c>
      <c r="G1599" s="3">
        <v>30</v>
      </c>
      <c r="H1599" s="3" t="s">
        <v>1849</v>
      </c>
      <c r="I1599" s="3" t="s">
        <v>140</v>
      </c>
      <c r="J1599" s="3" t="s">
        <v>260</v>
      </c>
      <c r="K1599" s="15" t="s">
        <v>937</v>
      </c>
      <c r="L1599" s="3" t="s">
        <v>3415</v>
      </c>
      <c r="M1599" s="3"/>
      <c r="N1599" s="3" t="s">
        <v>16</v>
      </c>
      <c r="O1599" s="3" t="s">
        <v>3409</v>
      </c>
      <c r="P1599" s="3"/>
      <c r="Q1599" s="3" t="s">
        <v>40</v>
      </c>
      <c r="R1599" s="3" t="s">
        <v>301</v>
      </c>
      <c r="S1599" s="3" t="s">
        <v>44</v>
      </c>
      <c r="T1599" s="3"/>
      <c r="U1599" s="3"/>
      <c r="V1599" s="3" t="s">
        <v>3416</v>
      </c>
      <c r="W1599" s="3"/>
      <c r="X1599" s="3" t="s">
        <v>2909</v>
      </c>
      <c r="Y1599" s="3"/>
      <c r="Z1599" s="280"/>
    </row>
    <row r="1600" spans="3:26" x14ac:dyDescent="0.15">
      <c r="C1600" s="286"/>
      <c r="D1600" s="283">
        <v>1597</v>
      </c>
      <c r="E1600" s="3">
        <v>1603</v>
      </c>
      <c r="F1600" s="3">
        <v>11</v>
      </c>
      <c r="G1600" s="3" t="s">
        <v>2805</v>
      </c>
      <c r="H1600" s="3" t="s">
        <v>143</v>
      </c>
      <c r="I1600" s="3" t="s">
        <v>137</v>
      </c>
      <c r="J1600" s="3" t="s">
        <v>368</v>
      </c>
      <c r="K1600" s="15"/>
      <c r="L1600" s="3" t="s">
        <v>3421</v>
      </c>
      <c r="M1600" s="3"/>
      <c r="N1600" s="3" t="s">
        <v>144</v>
      </c>
      <c r="O1600" s="3" t="s">
        <v>28</v>
      </c>
      <c r="P1600" s="3" t="s">
        <v>143</v>
      </c>
      <c r="Q1600" s="3"/>
      <c r="R1600" s="3"/>
      <c r="S1600" s="3"/>
      <c r="T1600" s="3" t="s">
        <v>49</v>
      </c>
      <c r="U1600" s="3"/>
      <c r="V1600" s="3" t="s">
        <v>310</v>
      </c>
      <c r="W1600" s="3"/>
      <c r="X1600" s="3" t="s">
        <v>53</v>
      </c>
      <c r="Y1600" s="3"/>
      <c r="Z1600" s="280"/>
    </row>
    <row r="1601" spans="3:26" x14ac:dyDescent="0.15">
      <c r="C1601" s="286"/>
      <c r="D1601" s="283">
        <v>1598</v>
      </c>
      <c r="E1601" s="3">
        <v>1582</v>
      </c>
      <c r="F1601" s="3">
        <v>12</v>
      </c>
      <c r="G1601" s="3">
        <v>1</v>
      </c>
      <c r="H1601" s="3" t="s">
        <v>1686</v>
      </c>
      <c r="I1601" s="3" t="s">
        <v>136</v>
      </c>
      <c r="J1601" s="3" t="s">
        <v>1149</v>
      </c>
      <c r="K1601" s="15"/>
      <c r="L1601" s="3" t="s">
        <v>3386</v>
      </c>
      <c r="M1601" s="3"/>
      <c r="N1601" s="3" t="s">
        <v>23</v>
      </c>
      <c r="O1601" s="3"/>
      <c r="P1601" s="3" t="s">
        <v>143</v>
      </c>
      <c r="Q1601" s="3"/>
      <c r="R1601" s="3"/>
      <c r="S1601" s="3"/>
      <c r="T1601" s="3" t="s">
        <v>49</v>
      </c>
      <c r="U1601" s="3" t="s">
        <v>3329</v>
      </c>
      <c r="V1601" s="3" t="s">
        <v>50</v>
      </c>
      <c r="W1601" s="3" t="s">
        <v>1005</v>
      </c>
      <c r="X1601" s="3" t="s">
        <v>53</v>
      </c>
      <c r="Y1601" s="3"/>
      <c r="Z1601" s="280"/>
    </row>
    <row r="1602" spans="3:26" x14ac:dyDescent="0.15">
      <c r="C1602" s="286"/>
      <c r="D1602" s="283">
        <v>1599</v>
      </c>
      <c r="E1602" s="3">
        <v>1585</v>
      </c>
      <c r="F1602" s="3">
        <v>12</v>
      </c>
      <c r="G1602" s="3">
        <v>1</v>
      </c>
      <c r="H1602" s="3" t="s">
        <v>3390</v>
      </c>
      <c r="I1602" s="3" t="s">
        <v>137</v>
      </c>
      <c r="J1602" s="3" t="s">
        <v>655</v>
      </c>
      <c r="K1602" s="15"/>
      <c r="L1602" s="3" t="s">
        <v>3391</v>
      </c>
      <c r="M1602" s="3"/>
      <c r="N1602" s="3" t="s">
        <v>31</v>
      </c>
      <c r="O1602" s="3" t="s">
        <v>3392</v>
      </c>
      <c r="P1602" s="3" t="s">
        <v>143</v>
      </c>
      <c r="Q1602" s="3"/>
      <c r="R1602" s="3"/>
      <c r="S1602" s="3" t="s">
        <v>43</v>
      </c>
      <c r="T1602" s="3"/>
      <c r="U1602" s="3" t="s">
        <v>514</v>
      </c>
      <c r="V1602" s="3" t="s">
        <v>456</v>
      </c>
      <c r="W1602" s="3" t="s">
        <v>397</v>
      </c>
      <c r="X1602" s="3" t="s">
        <v>53</v>
      </c>
      <c r="Y1602" s="3"/>
      <c r="Z1602" s="280"/>
    </row>
    <row r="1603" spans="3:26" x14ac:dyDescent="0.15">
      <c r="C1603" s="286"/>
      <c r="D1603" s="283">
        <v>1600</v>
      </c>
      <c r="E1603" s="3">
        <v>1598</v>
      </c>
      <c r="F1603" s="3">
        <v>12</v>
      </c>
      <c r="G1603" s="3">
        <v>1</v>
      </c>
      <c r="H1603" s="3" t="s">
        <v>143</v>
      </c>
      <c r="I1603" s="3" t="s">
        <v>140</v>
      </c>
      <c r="J1603" s="3" t="s">
        <v>260</v>
      </c>
      <c r="K1603" s="15" t="s">
        <v>937</v>
      </c>
      <c r="L1603" s="3" t="s">
        <v>3411</v>
      </c>
      <c r="M1603" s="3"/>
      <c r="N1603" s="3" t="s">
        <v>16</v>
      </c>
      <c r="O1603" s="3" t="s">
        <v>2985</v>
      </c>
      <c r="P1603" s="3" t="s">
        <v>143</v>
      </c>
      <c r="Q1603" s="3"/>
      <c r="R1603" s="3"/>
      <c r="S1603" s="3"/>
      <c r="T1603" s="3" t="s">
        <v>49</v>
      </c>
      <c r="U1603" s="3" t="s">
        <v>3125</v>
      </c>
      <c r="V1603" s="3" t="s">
        <v>51</v>
      </c>
      <c r="W1603" s="3" t="s">
        <v>3157</v>
      </c>
      <c r="X1603" s="3" t="s">
        <v>2909</v>
      </c>
      <c r="Y1603" s="3"/>
      <c r="Z1603" s="280"/>
    </row>
    <row r="1604" spans="3:26" x14ac:dyDescent="0.15">
      <c r="C1604" s="286"/>
      <c r="D1604" s="283">
        <v>1601</v>
      </c>
      <c r="E1604" s="3">
        <v>1613</v>
      </c>
      <c r="F1604" s="3">
        <v>12</v>
      </c>
      <c r="G1604" s="3">
        <v>1</v>
      </c>
      <c r="H1604" s="3" t="s">
        <v>143</v>
      </c>
      <c r="I1604" s="3" t="s">
        <v>137</v>
      </c>
      <c r="J1604" s="3" t="s">
        <v>463</v>
      </c>
      <c r="K1604" s="15"/>
      <c r="L1604" s="3" t="s">
        <v>3435</v>
      </c>
      <c r="M1604" s="3"/>
      <c r="N1604" s="3" t="s">
        <v>28</v>
      </c>
      <c r="O1604" s="3"/>
      <c r="P1604" s="3" t="s">
        <v>143</v>
      </c>
      <c r="Q1604" s="3"/>
      <c r="R1604" s="3"/>
      <c r="S1604" s="3"/>
      <c r="T1604" s="3" t="s">
        <v>49</v>
      </c>
      <c r="U1604" s="3" t="s">
        <v>2784</v>
      </c>
      <c r="V1604" s="3" t="s">
        <v>52</v>
      </c>
      <c r="W1604" s="3"/>
      <c r="X1604" s="3" t="s">
        <v>53</v>
      </c>
      <c r="Y1604" s="3"/>
      <c r="Z1604" s="280"/>
    </row>
    <row r="1605" spans="3:26" x14ac:dyDescent="0.15">
      <c r="C1605" s="286"/>
      <c r="D1605" s="283">
        <v>1602</v>
      </c>
      <c r="E1605" s="3">
        <v>1587</v>
      </c>
      <c r="F1605" s="3">
        <v>12</v>
      </c>
      <c r="G1605" s="3">
        <v>2</v>
      </c>
      <c r="H1605" s="3" t="s">
        <v>2002</v>
      </c>
      <c r="I1605" s="3" t="s">
        <v>137</v>
      </c>
      <c r="J1605" s="3" t="s">
        <v>368</v>
      </c>
      <c r="K1605" s="15"/>
      <c r="L1605" s="3" t="s">
        <v>3394</v>
      </c>
      <c r="M1605" s="3"/>
      <c r="N1605" s="3" t="s">
        <v>31</v>
      </c>
      <c r="O1605" s="3" t="s">
        <v>3395</v>
      </c>
      <c r="P1605" s="3" t="s">
        <v>143</v>
      </c>
      <c r="Q1605" s="3"/>
      <c r="R1605" s="3"/>
      <c r="S1605" s="3" t="s">
        <v>43</v>
      </c>
      <c r="T1605" s="3"/>
      <c r="U1605" s="3"/>
      <c r="V1605" s="3" t="s">
        <v>50</v>
      </c>
      <c r="W1605" s="3" t="s">
        <v>310</v>
      </c>
      <c r="X1605" s="3" t="s">
        <v>53</v>
      </c>
      <c r="Y1605" s="3"/>
      <c r="Z1605" s="280"/>
    </row>
    <row r="1606" spans="3:26" x14ac:dyDescent="0.15">
      <c r="C1606" s="286"/>
      <c r="D1606" s="283">
        <v>1603</v>
      </c>
      <c r="E1606" s="3">
        <v>1586</v>
      </c>
      <c r="F1606" s="3">
        <v>12</v>
      </c>
      <c r="G1606" s="3">
        <v>2</v>
      </c>
      <c r="H1606" s="3" t="s">
        <v>1674</v>
      </c>
      <c r="I1606" s="3" t="s">
        <v>137</v>
      </c>
      <c r="J1606" s="3" t="s">
        <v>368</v>
      </c>
      <c r="K1606" s="15"/>
      <c r="L1606" s="3" t="s">
        <v>3393</v>
      </c>
      <c r="M1606" s="3"/>
      <c r="N1606" s="3" t="s">
        <v>31</v>
      </c>
      <c r="O1606" s="3"/>
      <c r="P1606" s="3" t="s">
        <v>13</v>
      </c>
      <c r="Q1606" s="3"/>
      <c r="R1606" s="3"/>
      <c r="S1606" s="3" t="s">
        <v>43</v>
      </c>
      <c r="T1606" s="3"/>
      <c r="U1606" s="3" t="s">
        <v>514</v>
      </c>
      <c r="V1606" s="3" t="s">
        <v>50</v>
      </c>
      <c r="W1606" s="3" t="s">
        <v>310</v>
      </c>
      <c r="X1606" s="3" t="s">
        <v>53</v>
      </c>
      <c r="Y1606" s="3"/>
      <c r="Z1606" s="280"/>
    </row>
    <row r="1607" spans="3:26" x14ac:dyDescent="0.15">
      <c r="C1607" s="286"/>
      <c r="D1607" s="283">
        <v>1604</v>
      </c>
      <c r="E1607" s="3">
        <v>1604</v>
      </c>
      <c r="F1607" s="3">
        <v>12</v>
      </c>
      <c r="G1607" s="3">
        <v>2</v>
      </c>
      <c r="H1607" s="3" t="s">
        <v>143</v>
      </c>
      <c r="I1607" s="3" t="s">
        <v>137</v>
      </c>
      <c r="J1607" s="3" t="s">
        <v>368</v>
      </c>
      <c r="K1607" s="15"/>
      <c r="L1607" s="3" t="s">
        <v>3422</v>
      </c>
      <c r="M1607" s="3"/>
      <c r="N1607" s="3" t="s">
        <v>28</v>
      </c>
      <c r="O1607" s="3"/>
      <c r="P1607" s="3" t="s">
        <v>143</v>
      </c>
      <c r="Q1607" s="3"/>
      <c r="R1607" s="3"/>
      <c r="S1607" s="3"/>
      <c r="T1607" s="3" t="s">
        <v>49</v>
      </c>
      <c r="U1607" s="3"/>
      <c r="V1607" s="3" t="s">
        <v>310</v>
      </c>
      <c r="W1607" s="3"/>
      <c r="X1607" s="3" t="s">
        <v>53</v>
      </c>
      <c r="Y1607" s="3"/>
      <c r="Z1607" s="280"/>
    </row>
    <row r="1608" spans="3:26" x14ac:dyDescent="0.15">
      <c r="C1608" s="286"/>
      <c r="D1608" s="283">
        <v>1605</v>
      </c>
      <c r="E1608" s="3">
        <v>1606</v>
      </c>
      <c r="F1608" s="3">
        <v>12</v>
      </c>
      <c r="G1608" s="3">
        <v>2</v>
      </c>
      <c r="H1608" s="3" t="s">
        <v>143</v>
      </c>
      <c r="I1608" s="3" t="s">
        <v>140</v>
      </c>
      <c r="J1608" s="3" t="s">
        <v>260</v>
      </c>
      <c r="K1608" s="15" t="s">
        <v>469</v>
      </c>
      <c r="L1608" s="3" t="s">
        <v>3424</v>
      </c>
      <c r="M1608" s="3"/>
      <c r="N1608" s="3" t="s">
        <v>28</v>
      </c>
      <c r="O1608" s="3"/>
      <c r="P1608" s="3" t="s">
        <v>143</v>
      </c>
      <c r="Q1608" s="3"/>
      <c r="R1608" s="3"/>
      <c r="S1608" s="3"/>
      <c r="T1608" s="3" t="s">
        <v>49</v>
      </c>
      <c r="U1608" s="3" t="s">
        <v>3132</v>
      </c>
      <c r="V1608" s="3" t="s">
        <v>51</v>
      </c>
      <c r="W1608" s="3"/>
      <c r="X1608" s="3" t="s">
        <v>53</v>
      </c>
      <c r="Y1608" s="3"/>
      <c r="Z1608" s="280"/>
    </row>
    <row r="1609" spans="3:26" x14ac:dyDescent="0.15">
      <c r="C1609" s="286"/>
      <c r="D1609" s="283">
        <v>1606</v>
      </c>
      <c r="E1609" s="3">
        <v>1601</v>
      </c>
      <c r="F1609" s="3">
        <v>12</v>
      </c>
      <c r="G1609" s="3">
        <v>3</v>
      </c>
      <c r="H1609" s="3" t="s">
        <v>1714</v>
      </c>
      <c r="I1609" s="3" t="s">
        <v>137</v>
      </c>
      <c r="J1609" s="3" t="s">
        <v>655</v>
      </c>
      <c r="K1609" s="15"/>
      <c r="L1609" s="3" t="s">
        <v>3417</v>
      </c>
      <c r="M1609" s="3"/>
      <c r="N1609" s="3" t="s">
        <v>27</v>
      </c>
      <c r="O1609" s="3"/>
      <c r="P1609" s="3"/>
      <c r="Q1609" s="3" t="s">
        <v>34</v>
      </c>
      <c r="R1609" s="3" t="s">
        <v>301</v>
      </c>
      <c r="S1609" s="3" t="s">
        <v>43</v>
      </c>
      <c r="T1609" s="3"/>
      <c r="U1609" s="3" t="s">
        <v>308</v>
      </c>
      <c r="V1609" s="3" t="s">
        <v>50</v>
      </c>
      <c r="W1609" s="3" t="s">
        <v>310</v>
      </c>
      <c r="X1609" s="3" t="s">
        <v>158</v>
      </c>
      <c r="Y1609" s="3"/>
      <c r="Z1609" s="280"/>
    </row>
    <row r="1610" spans="3:26" x14ac:dyDescent="0.15">
      <c r="C1610" s="286"/>
      <c r="D1610" s="283">
        <v>1607</v>
      </c>
      <c r="E1610" s="3">
        <v>1607</v>
      </c>
      <c r="F1610" s="3">
        <v>12</v>
      </c>
      <c r="G1610" s="3">
        <v>3</v>
      </c>
      <c r="H1610" s="3" t="s">
        <v>143</v>
      </c>
      <c r="I1610" s="3" t="s">
        <v>140</v>
      </c>
      <c r="J1610" s="3" t="s">
        <v>260</v>
      </c>
      <c r="K1610" s="15" t="s">
        <v>937</v>
      </c>
      <c r="L1610" s="3" t="s">
        <v>3425</v>
      </c>
      <c r="M1610" s="3"/>
      <c r="N1610" s="3" t="s">
        <v>16</v>
      </c>
      <c r="O1610" s="3" t="s">
        <v>3426</v>
      </c>
      <c r="P1610" s="3" t="s">
        <v>143</v>
      </c>
      <c r="Q1610" s="3"/>
      <c r="R1610" s="3"/>
      <c r="S1610" s="3"/>
      <c r="T1610" s="3" t="s">
        <v>49</v>
      </c>
      <c r="U1610" s="3" t="s">
        <v>3132</v>
      </c>
      <c r="V1610" s="3" t="s">
        <v>51</v>
      </c>
      <c r="W1610" s="3" t="s">
        <v>3294</v>
      </c>
      <c r="X1610" s="3" t="s">
        <v>53</v>
      </c>
      <c r="Y1610" s="3"/>
      <c r="Z1610" s="280"/>
    </row>
    <row r="1611" spans="3:26" x14ac:dyDescent="0.15">
      <c r="C1611" s="286"/>
      <c r="D1611" s="283">
        <v>1608</v>
      </c>
      <c r="E1611" s="3">
        <v>1611</v>
      </c>
      <c r="F1611" s="3">
        <v>12</v>
      </c>
      <c r="G1611" s="3">
        <v>3</v>
      </c>
      <c r="H1611" s="3" t="s">
        <v>259</v>
      </c>
      <c r="I1611" s="3" t="s">
        <v>137</v>
      </c>
      <c r="J1611" s="3" t="s">
        <v>368</v>
      </c>
      <c r="K1611" s="15"/>
      <c r="L1611" s="3" t="s">
        <v>3434</v>
      </c>
      <c r="M1611" s="3"/>
      <c r="N1611" s="3" t="s">
        <v>28</v>
      </c>
      <c r="O1611" s="3"/>
      <c r="P1611" s="3" t="s">
        <v>143</v>
      </c>
      <c r="Q1611" s="3"/>
      <c r="R1611" s="3"/>
      <c r="S1611" s="3"/>
      <c r="T1611" s="3" t="s">
        <v>49</v>
      </c>
      <c r="U1611" s="3" t="s">
        <v>311</v>
      </c>
      <c r="V1611" s="3" t="s">
        <v>310</v>
      </c>
      <c r="W1611" s="3" t="s">
        <v>1312</v>
      </c>
      <c r="X1611" s="3" t="s">
        <v>53</v>
      </c>
      <c r="Y1611" s="3"/>
      <c r="Z1611" s="280"/>
    </row>
    <row r="1612" spans="3:26" x14ac:dyDescent="0.15">
      <c r="C1612" s="286"/>
      <c r="D1612" s="283">
        <v>1609</v>
      </c>
      <c r="E1612" s="3">
        <v>1602</v>
      </c>
      <c r="F1612" s="3">
        <v>12</v>
      </c>
      <c r="G1612" s="3">
        <v>4</v>
      </c>
      <c r="H1612" s="3" t="s">
        <v>1849</v>
      </c>
      <c r="I1612" s="3" t="s">
        <v>138</v>
      </c>
      <c r="J1612" s="3" t="s">
        <v>274</v>
      </c>
      <c r="K1612" s="15" t="s">
        <v>380</v>
      </c>
      <c r="L1612" s="3" t="s">
        <v>3418</v>
      </c>
      <c r="M1612" s="3"/>
      <c r="N1612" s="3" t="s">
        <v>16</v>
      </c>
      <c r="O1612" s="3" t="s">
        <v>3419</v>
      </c>
      <c r="P1612" s="3"/>
      <c r="Q1612" s="3" t="s">
        <v>37</v>
      </c>
      <c r="R1612" s="3" t="s">
        <v>301</v>
      </c>
      <c r="S1612" s="3" t="s">
        <v>44</v>
      </c>
      <c r="T1612" s="3"/>
      <c r="U1612" s="3" t="s">
        <v>311</v>
      </c>
      <c r="V1612" s="3" t="s">
        <v>51</v>
      </c>
      <c r="W1612" s="3" t="s">
        <v>941</v>
      </c>
      <c r="X1612" s="3" t="s">
        <v>53</v>
      </c>
      <c r="Y1612" s="3" t="s">
        <v>3420</v>
      </c>
      <c r="Z1612" s="280"/>
    </row>
    <row r="1613" spans="3:26" x14ac:dyDescent="0.15">
      <c r="C1613" s="286"/>
      <c r="D1613" s="283">
        <v>1610</v>
      </c>
      <c r="E1613" s="3">
        <v>1608</v>
      </c>
      <c r="F1613" s="3">
        <v>12</v>
      </c>
      <c r="G1613" s="3">
        <v>4</v>
      </c>
      <c r="H1613" s="3" t="s">
        <v>143</v>
      </c>
      <c r="I1613" s="3" t="s">
        <v>140</v>
      </c>
      <c r="J1613" s="3" t="s">
        <v>260</v>
      </c>
      <c r="K1613" s="15" t="s">
        <v>937</v>
      </c>
      <c r="L1613" s="3" t="s">
        <v>3427</v>
      </c>
      <c r="M1613" s="3"/>
      <c r="N1613" s="3" t="s">
        <v>29</v>
      </c>
      <c r="O1613" s="3"/>
      <c r="P1613" s="3" t="s">
        <v>143</v>
      </c>
      <c r="Q1613" s="3"/>
      <c r="R1613" s="3"/>
      <c r="S1613" s="3"/>
      <c r="T1613" s="3" t="s">
        <v>49</v>
      </c>
      <c r="U1613" s="3" t="s">
        <v>3428</v>
      </c>
      <c r="V1613" s="3" t="s">
        <v>51</v>
      </c>
      <c r="W1613" s="3" t="s">
        <v>3429</v>
      </c>
      <c r="X1613" s="3" t="s">
        <v>53</v>
      </c>
      <c r="Y1613" s="3" t="s">
        <v>3430</v>
      </c>
      <c r="Z1613" s="280"/>
    </row>
    <row r="1614" spans="3:26" x14ac:dyDescent="0.15">
      <c r="C1614" s="286"/>
      <c r="D1614" s="283">
        <v>1611</v>
      </c>
      <c r="E1614" s="3">
        <v>1614</v>
      </c>
      <c r="F1614" s="3">
        <v>12</v>
      </c>
      <c r="G1614" s="3">
        <v>5</v>
      </c>
      <c r="H1614" s="3" t="s">
        <v>3436</v>
      </c>
      <c r="I1614" s="3" t="s">
        <v>137</v>
      </c>
      <c r="J1614" s="3" t="s">
        <v>368</v>
      </c>
      <c r="K1614" s="15"/>
      <c r="L1614" s="3" t="s">
        <v>3388</v>
      </c>
      <c r="M1614" s="3"/>
      <c r="N1614" s="3" t="s">
        <v>16</v>
      </c>
      <c r="O1614" s="3" t="s">
        <v>1912</v>
      </c>
      <c r="P1614" s="3"/>
      <c r="Q1614" s="3" t="s">
        <v>300</v>
      </c>
      <c r="R1614" s="3" t="s">
        <v>301</v>
      </c>
      <c r="S1614" s="3" t="s">
        <v>43</v>
      </c>
      <c r="T1614" s="3"/>
      <c r="U1614" s="3"/>
      <c r="V1614" s="3" t="s">
        <v>50</v>
      </c>
      <c r="W1614" s="3"/>
      <c r="X1614" s="3" t="s">
        <v>53</v>
      </c>
      <c r="Y1614" s="3"/>
      <c r="Z1614" s="280"/>
    </row>
    <row r="1615" spans="3:26" x14ac:dyDescent="0.15">
      <c r="C1615" s="286"/>
      <c r="D1615" s="283">
        <v>1612</v>
      </c>
      <c r="E1615" s="3">
        <v>1605</v>
      </c>
      <c r="F1615" s="3">
        <v>12</v>
      </c>
      <c r="G1615" s="3">
        <v>5</v>
      </c>
      <c r="H1615" s="3" t="s">
        <v>255</v>
      </c>
      <c r="I1615" s="3" t="s">
        <v>140</v>
      </c>
      <c r="J1615" s="3" t="s">
        <v>260</v>
      </c>
      <c r="K1615" s="15" t="s">
        <v>612</v>
      </c>
      <c r="L1615" s="3" t="s">
        <v>3423</v>
      </c>
      <c r="M1615" s="3"/>
      <c r="N1615" s="3" t="s">
        <v>16</v>
      </c>
      <c r="O1615" s="3" t="s">
        <v>2985</v>
      </c>
      <c r="P1615" s="3" t="s">
        <v>143</v>
      </c>
      <c r="Q1615" s="3"/>
      <c r="R1615" s="3"/>
      <c r="S1615" s="3"/>
      <c r="T1615" s="3" t="s">
        <v>49</v>
      </c>
      <c r="U1615" s="3" t="s">
        <v>3132</v>
      </c>
      <c r="V1615" s="3" t="s">
        <v>50</v>
      </c>
      <c r="W1615" s="3"/>
      <c r="X1615" s="3" t="s">
        <v>53</v>
      </c>
      <c r="Y1615" s="3"/>
      <c r="Z1615" s="280"/>
    </row>
    <row r="1616" spans="3:26" x14ac:dyDescent="0.15">
      <c r="C1616" s="286"/>
      <c r="D1616" s="283">
        <v>1613</v>
      </c>
      <c r="E1616" s="3">
        <v>1609</v>
      </c>
      <c r="F1616" s="3">
        <v>12</v>
      </c>
      <c r="G1616" s="3">
        <v>5</v>
      </c>
      <c r="H1616" s="3" t="s">
        <v>143</v>
      </c>
      <c r="I1616" s="3" t="s">
        <v>140</v>
      </c>
      <c r="J1616" s="3" t="s">
        <v>260</v>
      </c>
      <c r="K1616" s="15" t="s">
        <v>1293</v>
      </c>
      <c r="L1616" s="3" t="s">
        <v>3411</v>
      </c>
      <c r="M1616" s="3"/>
      <c r="N1616" s="3" t="s">
        <v>16</v>
      </c>
      <c r="O1616" s="3" t="s">
        <v>2985</v>
      </c>
      <c r="P1616" s="3" t="s">
        <v>143</v>
      </c>
      <c r="Q1616" s="3"/>
      <c r="R1616" s="3"/>
      <c r="S1616" s="3"/>
      <c r="T1616" s="3" t="s">
        <v>49</v>
      </c>
      <c r="U1616" s="3" t="s">
        <v>3132</v>
      </c>
      <c r="V1616" s="3" t="s">
        <v>16</v>
      </c>
      <c r="W1616" s="3" t="s">
        <v>3431</v>
      </c>
      <c r="X1616" s="3" t="s">
        <v>2909</v>
      </c>
      <c r="Y1616" s="3" t="s">
        <v>3430</v>
      </c>
      <c r="Z1616" s="280"/>
    </row>
    <row r="1617" spans="3:26" x14ac:dyDescent="0.15">
      <c r="C1617" s="286"/>
      <c r="D1617" s="283">
        <v>1614</v>
      </c>
      <c r="E1617" s="3">
        <v>1615</v>
      </c>
      <c r="F1617" s="3">
        <v>12</v>
      </c>
      <c r="G1617" s="3">
        <v>5</v>
      </c>
      <c r="H1617" s="3" t="s">
        <v>259</v>
      </c>
      <c r="I1617" s="3" t="s">
        <v>137</v>
      </c>
      <c r="J1617" s="3" t="s">
        <v>368</v>
      </c>
      <c r="K1617" s="15"/>
      <c r="L1617" s="3" t="s">
        <v>3437</v>
      </c>
      <c r="M1617" s="3"/>
      <c r="N1617" s="3" t="s">
        <v>16</v>
      </c>
      <c r="O1617" s="3" t="s">
        <v>3438</v>
      </c>
      <c r="P1617" s="3" t="s">
        <v>143</v>
      </c>
      <c r="Q1617" s="3"/>
      <c r="R1617" s="3"/>
      <c r="S1617" s="3"/>
      <c r="T1617" s="3" t="s">
        <v>49</v>
      </c>
      <c r="U1617" s="3" t="s">
        <v>3439</v>
      </c>
      <c r="V1617" s="3" t="s">
        <v>52</v>
      </c>
      <c r="W1617" s="3"/>
      <c r="X1617" s="3" t="s">
        <v>53</v>
      </c>
      <c r="Y1617" s="3"/>
      <c r="Z1617" s="280"/>
    </row>
    <row r="1618" spans="3:26" x14ac:dyDescent="0.15">
      <c r="C1618" s="286"/>
      <c r="D1618" s="283">
        <v>1615</v>
      </c>
      <c r="E1618" s="3">
        <v>1612</v>
      </c>
      <c r="F1618" s="3">
        <v>12</v>
      </c>
      <c r="G1618" s="3">
        <v>6</v>
      </c>
      <c r="H1618" s="3" t="s">
        <v>2918</v>
      </c>
      <c r="I1618" s="3" t="s">
        <v>137</v>
      </c>
      <c r="J1618" s="3" t="s">
        <v>655</v>
      </c>
      <c r="K1618" s="15"/>
      <c r="L1618" s="3" t="s">
        <v>2644</v>
      </c>
      <c r="M1618" s="3"/>
      <c r="N1618" s="3" t="s">
        <v>31</v>
      </c>
      <c r="O1618" s="3"/>
      <c r="P1618" s="3" t="s">
        <v>13</v>
      </c>
      <c r="Q1618" s="3"/>
      <c r="R1618" s="3"/>
      <c r="S1618" s="3" t="s">
        <v>43</v>
      </c>
      <c r="T1618" s="3"/>
      <c r="U1618" s="3"/>
      <c r="V1618" s="3" t="s">
        <v>456</v>
      </c>
      <c r="W1618" s="3"/>
      <c r="X1618" s="3" t="s">
        <v>53</v>
      </c>
      <c r="Y1618" s="3" t="s">
        <v>1097</v>
      </c>
      <c r="Z1618" s="280"/>
    </row>
    <row r="1619" spans="3:26" x14ac:dyDescent="0.15">
      <c r="C1619" s="286"/>
      <c r="D1619" s="283">
        <v>1616</v>
      </c>
      <c r="E1619" s="3">
        <v>1617</v>
      </c>
      <c r="F1619" s="3">
        <v>12</v>
      </c>
      <c r="G1619" s="3">
        <v>8</v>
      </c>
      <c r="H1619" s="3" t="s">
        <v>1633</v>
      </c>
      <c r="I1619" s="3" t="s">
        <v>142</v>
      </c>
      <c r="J1619" s="3" t="s">
        <v>280</v>
      </c>
      <c r="K1619" s="15" t="s">
        <v>3440</v>
      </c>
      <c r="L1619" s="3" t="s">
        <v>3441</v>
      </c>
      <c r="M1619" s="3"/>
      <c r="N1619" s="3" t="s">
        <v>31</v>
      </c>
      <c r="O1619" s="3"/>
      <c r="P1619" s="3" t="s">
        <v>13</v>
      </c>
      <c r="Q1619" s="3"/>
      <c r="R1619" s="3"/>
      <c r="S1619" s="3" t="s">
        <v>43</v>
      </c>
      <c r="T1619" s="3"/>
      <c r="U1619" s="3"/>
      <c r="V1619" s="3" t="s">
        <v>50</v>
      </c>
      <c r="W1619" s="3"/>
      <c r="X1619" s="3" t="s">
        <v>53</v>
      </c>
      <c r="Y1619" s="3"/>
      <c r="Z1619" s="280"/>
    </row>
    <row r="1620" spans="3:26" x14ac:dyDescent="0.15">
      <c r="C1620" s="286"/>
      <c r="D1620" s="283">
        <v>1617</v>
      </c>
      <c r="E1620" s="3">
        <v>1618</v>
      </c>
      <c r="F1620" s="3">
        <v>12</v>
      </c>
      <c r="G1620" s="3">
        <v>8</v>
      </c>
      <c r="H1620" s="3" t="s">
        <v>1794</v>
      </c>
      <c r="I1620" s="3" t="s">
        <v>137</v>
      </c>
      <c r="J1620" s="3" t="s">
        <v>368</v>
      </c>
      <c r="K1620" s="15"/>
      <c r="L1620" s="3" t="s">
        <v>3217</v>
      </c>
      <c r="M1620" s="3"/>
      <c r="N1620" s="3" t="s">
        <v>31</v>
      </c>
      <c r="O1620" s="3"/>
      <c r="P1620" s="3" t="s">
        <v>143</v>
      </c>
      <c r="Q1620" s="3"/>
      <c r="R1620" s="3"/>
      <c r="S1620" s="3" t="s">
        <v>43</v>
      </c>
      <c r="T1620" s="3"/>
      <c r="U1620" s="3"/>
      <c r="V1620" s="3" t="s">
        <v>50</v>
      </c>
      <c r="W1620" s="3" t="s">
        <v>1312</v>
      </c>
      <c r="X1620" s="3" t="s">
        <v>53</v>
      </c>
      <c r="Y1620" s="3"/>
      <c r="Z1620" s="280"/>
    </row>
    <row r="1621" spans="3:26" x14ac:dyDescent="0.15">
      <c r="C1621" s="286"/>
      <c r="D1621" s="283">
        <v>1618</v>
      </c>
      <c r="E1621" s="3">
        <v>1616</v>
      </c>
      <c r="F1621" s="3">
        <v>12</v>
      </c>
      <c r="G1621" s="3">
        <v>8</v>
      </c>
      <c r="H1621" s="3" t="s">
        <v>255</v>
      </c>
      <c r="I1621" s="3" t="s">
        <v>137</v>
      </c>
      <c r="J1621" s="3" t="s">
        <v>368</v>
      </c>
      <c r="K1621" s="15"/>
      <c r="L1621" s="3" t="s">
        <v>3437</v>
      </c>
      <c r="M1621" s="3"/>
      <c r="N1621" s="3" t="s">
        <v>16</v>
      </c>
      <c r="O1621" s="3" t="s">
        <v>3438</v>
      </c>
      <c r="P1621" s="3" t="s">
        <v>143</v>
      </c>
      <c r="Q1621" s="3"/>
      <c r="R1621" s="3"/>
      <c r="S1621" s="3"/>
      <c r="T1621" s="3" t="s">
        <v>49</v>
      </c>
      <c r="U1621" s="3" t="s">
        <v>3439</v>
      </c>
      <c r="V1621" s="3" t="s">
        <v>310</v>
      </c>
      <c r="W1621" s="3"/>
      <c r="X1621" s="3" t="s">
        <v>53</v>
      </c>
      <c r="Y1621" s="3"/>
      <c r="Z1621" s="280"/>
    </row>
    <row r="1622" spans="3:26" x14ac:dyDescent="0.15">
      <c r="C1622" s="286"/>
      <c r="D1622" s="283">
        <v>1619</v>
      </c>
      <c r="E1622" s="3">
        <v>1620</v>
      </c>
      <c r="F1622" s="3">
        <v>12</v>
      </c>
      <c r="G1622" s="3">
        <v>15</v>
      </c>
      <c r="H1622" s="3" t="s">
        <v>1661</v>
      </c>
      <c r="I1622" s="3" t="s">
        <v>137</v>
      </c>
      <c r="J1622" s="3" t="s">
        <v>368</v>
      </c>
      <c r="K1622" s="15"/>
      <c r="L1622" s="3" t="s">
        <v>3443</v>
      </c>
      <c r="M1622" s="3"/>
      <c r="N1622" s="3" t="s">
        <v>144</v>
      </c>
      <c r="O1622" s="3"/>
      <c r="P1622" s="3" t="s">
        <v>143</v>
      </c>
      <c r="Q1622" s="3"/>
      <c r="R1622" s="3"/>
      <c r="S1622" s="3" t="s">
        <v>43</v>
      </c>
      <c r="T1622" s="3"/>
      <c r="U1622" s="3"/>
      <c r="V1622" s="3" t="s">
        <v>50</v>
      </c>
      <c r="W1622" s="3"/>
      <c r="X1622" s="3" t="s">
        <v>53</v>
      </c>
      <c r="Y1622" s="3"/>
      <c r="Z1622" s="280"/>
    </row>
    <row r="1623" spans="3:26" x14ac:dyDescent="0.15">
      <c r="C1623" s="286"/>
      <c r="D1623" s="283">
        <v>1620</v>
      </c>
      <c r="E1623" s="3">
        <v>1619</v>
      </c>
      <c r="F1623" s="3">
        <v>12</v>
      </c>
      <c r="G1623" s="3">
        <v>19</v>
      </c>
      <c r="H1623" s="3" t="s">
        <v>1657</v>
      </c>
      <c r="I1623" s="3" t="s">
        <v>138</v>
      </c>
      <c r="J1623" s="3" t="s">
        <v>149</v>
      </c>
      <c r="K1623" s="15"/>
      <c r="L1623" s="3" t="s">
        <v>3442</v>
      </c>
      <c r="M1623" s="3"/>
      <c r="N1623" s="3" t="s">
        <v>25</v>
      </c>
      <c r="O1623" s="3"/>
      <c r="P1623" s="3" t="s">
        <v>13</v>
      </c>
      <c r="Q1623" s="3"/>
      <c r="R1623" s="3"/>
      <c r="S1623" s="3" t="s">
        <v>43</v>
      </c>
      <c r="T1623" s="3"/>
      <c r="U1623" s="3" t="s">
        <v>308</v>
      </c>
      <c r="V1623" s="3" t="s">
        <v>50</v>
      </c>
      <c r="W1623" s="3"/>
      <c r="X1623" s="3" t="s">
        <v>53</v>
      </c>
      <c r="Y1623" s="3"/>
      <c r="Z1623" s="280"/>
    </row>
    <row r="1624" spans="3:26" x14ac:dyDescent="0.15">
      <c r="C1624" s="286"/>
      <c r="D1624" s="283">
        <v>1621</v>
      </c>
      <c r="E1624" s="3">
        <v>1622</v>
      </c>
      <c r="F1624" s="3">
        <v>12</v>
      </c>
      <c r="G1624" s="3">
        <v>21</v>
      </c>
      <c r="H1624" s="3" t="s">
        <v>1692</v>
      </c>
      <c r="I1624" s="3" t="s">
        <v>138</v>
      </c>
      <c r="J1624" s="3" t="s">
        <v>274</v>
      </c>
      <c r="K1624" s="15"/>
      <c r="L1624" s="3" t="s">
        <v>3446</v>
      </c>
      <c r="M1624" s="3"/>
      <c r="N1624" s="3" t="s">
        <v>31</v>
      </c>
      <c r="O1624" s="3" t="s">
        <v>3339</v>
      </c>
      <c r="P1624" s="3" t="s">
        <v>13</v>
      </c>
      <c r="Q1624" s="3"/>
      <c r="R1624" s="3"/>
      <c r="S1624" s="3" t="s">
        <v>43</v>
      </c>
      <c r="T1624" s="3"/>
      <c r="U1624" s="3"/>
      <c r="V1624" s="3" t="s">
        <v>50</v>
      </c>
      <c r="W1624" s="3"/>
      <c r="X1624" s="3" t="s">
        <v>53</v>
      </c>
      <c r="Y1624" s="3"/>
      <c r="Z1624" s="280"/>
    </row>
    <row r="1625" spans="3:26" x14ac:dyDescent="0.15">
      <c r="C1625" s="286"/>
      <c r="D1625" s="283">
        <v>1622</v>
      </c>
      <c r="E1625" s="3">
        <v>1621</v>
      </c>
      <c r="F1625" s="3">
        <v>12</v>
      </c>
      <c r="G1625" s="3">
        <v>21</v>
      </c>
      <c r="H1625" s="3" t="s">
        <v>1651</v>
      </c>
      <c r="I1625" s="3" t="s">
        <v>141</v>
      </c>
      <c r="J1625" s="3" t="s">
        <v>565</v>
      </c>
      <c r="K1625" s="15"/>
      <c r="L1625" s="3" t="s">
        <v>3444</v>
      </c>
      <c r="M1625" s="3"/>
      <c r="N1625" s="3" t="s">
        <v>16</v>
      </c>
      <c r="O1625" s="3" t="s">
        <v>3445</v>
      </c>
      <c r="P1625" s="3" t="s">
        <v>13</v>
      </c>
      <c r="Q1625" s="3"/>
      <c r="R1625" s="3"/>
      <c r="S1625" s="3" t="s">
        <v>43</v>
      </c>
      <c r="T1625" s="3"/>
      <c r="U1625" s="3"/>
      <c r="V1625" s="3" t="s">
        <v>50</v>
      </c>
      <c r="W1625" s="3"/>
      <c r="X1625" s="3" t="s">
        <v>53</v>
      </c>
      <c r="Y1625" s="3"/>
      <c r="Z1625" s="280"/>
    </row>
    <row r="1626" spans="3:26" x14ac:dyDescent="0.15">
      <c r="C1626" s="286"/>
      <c r="D1626" s="283">
        <v>1623</v>
      </c>
      <c r="E1626" s="3">
        <v>1623</v>
      </c>
      <c r="F1626" s="3">
        <v>12</v>
      </c>
      <c r="G1626" s="3">
        <v>26</v>
      </c>
      <c r="H1626" s="3" t="s">
        <v>2481</v>
      </c>
      <c r="I1626" s="3" t="s">
        <v>136</v>
      </c>
      <c r="J1626" s="3" t="s">
        <v>153</v>
      </c>
      <c r="K1626" s="15"/>
      <c r="L1626" s="3" t="s">
        <v>3447</v>
      </c>
      <c r="M1626" s="3"/>
      <c r="N1626" s="3" t="s">
        <v>24</v>
      </c>
      <c r="O1626" s="3"/>
      <c r="P1626" s="3" t="s">
        <v>13</v>
      </c>
      <c r="Q1626" s="3"/>
      <c r="R1626" s="3"/>
      <c r="S1626" s="3" t="s">
        <v>43</v>
      </c>
      <c r="T1626" s="3"/>
      <c r="U1626" s="3"/>
      <c r="V1626" s="3" t="s">
        <v>52</v>
      </c>
      <c r="W1626" s="3"/>
      <c r="X1626" s="3" t="s">
        <v>53</v>
      </c>
      <c r="Y1626" s="3"/>
      <c r="Z1626" s="280"/>
    </row>
    <row r="1627" spans="3:26" x14ac:dyDescent="0.15">
      <c r="C1627" s="286"/>
      <c r="D1627" s="283">
        <v>1624</v>
      </c>
      <c r="E1627" s="3">
        <v>1626</v>
      </c>
      <c r="F1627" s="3">
        <v>1</v>
      </c>
      <c r="G1627" s="3">
        <v>3</v>
      </c>
      <c r="H1627" s="3" t="s">
        <v>1692</v>
      </c>
      <c r="I1627" s="3" t="s">
        <v>140</v>
      </c>
      <c r="J1627" s="3" t="s">
        <v>260</v>
      </c>
      <c r="K1627" s="15" t="s">
        <v>837</v>
      </c>
      <c r="L1627" s="3" t="s">
        <v>3449</v>
      </c>
      <c r="M1627" s="3"/>
      <c r="N1627" s="3" t="s">
        <v>31</v>
      </c>
      <c r="O1627" s="3" t="s">
        <v>3450</v>
      </c>
      <c r="P1627" s="3" t="s">
        <v>143</v>
      </c>
      <c r="Q1627" s="3"/>
      <c r="R1627" s="3"/>
      <c r="S1627" s="3" t="s">
        <v>43</v>
      </c>
      <c r="T1627" s="3" t="s">
        <v>251</v>
      </c>
      <c r="U1627" s="3" t="s">
        <v>2042</v>
      </c>
      <c r="V1627" s="3" t="s">
        <v>51</v>
      </c>
      <c r="W1627" s="3" t="s">
        <v>3451</v>
      </c>
      <c r="X1627" s="3" t="s">
        <v>53</v>
      </c>
      <c r="Y1627" s="3"/>
      <c r="Z1627" s="280" t="s">
        <v>3452</v>
      </c>
    </row>
    <row r="1628" spans="3:26" x14ac:dyDescent="0.15">
      <c r="C1628" s="286"/>
      <c r="D1628" s="283">
        <v>1625</v>
      </c>
      <c r="E1628" s="3">
        <v>1624</v>
      </c>
      <c r="F1628" s="3">
        <v>1</v>
      </c>
      <c r="G1628" s="3">
        <v>10</v>
      </c>
      <c r="H1628" s="3" t="s">
        <v>143</v>
      </c>
      <c r="I1628" s="3" t="s">
        <v>136</v>
      </c>
      <c r="J1628" s="3" t="s">
        <v>153</v>
      </c>
      <c r="K1628" s="15"/>
      <c r="L1628" s="3" t="s">
        <v>2841</v>
      </c>
      <c r="M1628" s="3"/>
      <c r="N1628" s="3" t="s">
        <v>28</v>
      </c>
      <c r="O1628" s="3"/>
      <c r="P1628" s="3" t="s">
        <v>143</v>
      </c>
      <c r="Q1628" s="3"/>
      <c r="R1628" s="3"/>
      <c r="S1628" s="3"/>
      <c r="T1628" s="3" t="s">
        <v>47</v>
      </c>
      <c r="U1628" s="3" t="s">
        <v>2242</v>
      </c>
      <c r="V1628" s="3" t="s">
        <v>16</v>
      </c>
      <c r="W1628" s="3" t="s">
        <v>3448</v>
      </c>
      <c r="X1628" s="3" t="s">
        <v>53</v>
      </c>
      <c r="Y1628" s="3"/>
      <c r="Z1628" s="280"/>
    </row>
    <row r="1629" spans="3:26" x14ac:dyDescent="0.15">
      <c r="C1629" s="286"/>
      <c r="D1629" s="283">
        <v>1626</v>
      </c>
      <c r="E1629" s="3">
        <v>1625</v>
      </c>
      <c r="F1629" s="3">
        <v>1</v>
      </c>
      <c r="G1629" s="3">
        <v>13</v>
      </c>
      <c r="H1629" s="3" t="s">
        <v>1646</v>
      </c>
      <c r="I1629" s="3" t="s">
        <v>140</v>
      </c>
      <c r="J1629" s="3" t="s">
        <v>260</v>
      </c>
      <c r="K1629" s="15" t="s">
        <v>837</v>
      </c>
      <c r="L1629" s="3" t="s">
        <v>3449</v>
      </c>
      <c r="M1629" s="3"/>
      <c r="N1629" s="3" t="s">
        <v>16</v>
      </c>
      <c r="O1629" s="3" t="s">
        <v>1021</v>
      </c>
      <c r="P1629" s="3" t="s">
        <v>143</v>
      </c>
      <c r="Q1629" s="3"/>
      <c r="R1629" s="3"/>
      <c r="S1629" s="3"/>
      <c r="T1629" s="3" t="s">
        <v>251</v>
      </c>
      <c r="U1629" s="3"/>
      <c r="V1629" s="3" t="s">
        <v>51</v>
      </c>
      <c r="W1629" s="3"/>
      <c r="X1629" s="3" t="s">
        <v>53</v>
      </c>
      <c r="Y1629" s="3"/>
      <c r="Z1629" s="280"/>
    </row>
    <row r="1630" spans="3:26" x14ac:dyDescent="0.15">
      <c r="C1630" s="286"/>
      <c r="D1630" s="283">
        <v>1627</v>
      </c>
      <c r="E1630" s="3">
        <v>1627</v>
      </c>
      <c r="F1630" s="3">
        <v>1</v>
      </c>
      <c r="G1630" s="3">
        <v>28</v>
      </c>
      <c r="H1630" s="3" t="s">
        <v>1652</v>
      </c>
      <c r="I1630" s="3" t="s">
        <v>136</v>
      </c>
      <c r="J1630" s="3" t="s">
        <v>248</v>
      </c>
      <c r="K1630" s="15"/>
      <c r="L1630" s="3" t="s">
        <v>3453</v>
      </c>
      <c r="M1630" s="3"/>
      <c r="N1630" s="3" t="s">
        <v>16</v>
      </c>
      <c r="O1630" s="3" t="s">
        <v>327</v>
      </c>
      <c r="P1630" s="3" t="s">
        <v>143</v>
      </c>
      <c r="Q1630" s="3"/>
      <c r="R1630" s="3"/>
      <c r="S1630" s="3"/>
      <c r="T1630" s="3" t="s">
        <v>47</v>
      </c>
      <c r="U1630" s="3" t="s">
        <v>2242</v>
      </c>
      <c r="V1630" s="3" t="s">
        <v>52</v>
      </c>
      <c r="W1630" s="3"/>
      <c r="X1630" s="3" t="s">
        <v>53</v>
      </c>
      <c r="Y1630" s="3"/>
      <c r="Z1630" s="280"/>
    </row>
    <row r="1631" spans="3:26" x14ac:dyDescent="0.15">
      <c r="C1631" s="286"/>
      <c r="D1631" s="283">
        <v>1628</v>
      </c>
      <c r="E1631" s="3">
        <v>1629</v>
      </c>
      <c r="F1631" s="3">
        <v>1</v>
      </c>
      <c r="G1631" s="3">
        <v>31</v>
      </c>
      <c r="H1631" s="3" t="s">
        <v>1771</v>
      </c>
      <c r="I1631" s="3" t="s">
        <v>142</v>
      </c>
      <c r="J1631" s="3" t="s">
        <v>280</v>
      </c>
      <c r="K1631" s="15"/>
      <c r="L1631" s="3" t="s">
        <v>3455</v>
      </c>
      <c r="M1631" s="3"/>
      <c r="N1631" s="3" t="s">
        <v>31</v>
      </c>
      <c r="O1631" s="3" t="s">
        <v>631</v>
      </c>
      <c r="P1631" s="3" t="s">
        <v>13</v>
      </c>
      <c r="Q1631" s="3"/>
      <c r="R1631" s="3"/>
      <c r="S1631" s="3" t="s">
        <v>43</v>
      </c>
      <c r="T1631" s="3"/>
      <c r="U1631" s="3"/>
      <c r="V1631" s="3" t="s">
        <v>50</v>
      </c>
      <c r="W1631" s="3"/>
      <c r="X1631" s="3" t="s">
        <v>53</v>
      </c>
      <c r="Y1631" s="3"/>
      <c r="Z1631" s="280"/>
    </row>
    <row r="1632" spans="3:26" x14ac:dyDescent="0.15">
      <c r="C1632" s="286"/>
      <c r="D1632" s="283">
        <v>1629</v>
      </c>
      <c r="E1632" s="3">
        <v>1628</v>
      </c>
      <c r="F1632" s="3">
        <v>2</v>
      </c>
      <c r="G1632" s="3">
        <v>9</v>
      </c>
      <c r="H1632" s="3" t="s">
        <v>1738</v>
      </c>
      <c r="I1632" s="3" t="s">
        <v>138</v>
      </c>
      <c r="J1632" s="3" t="s">
        <v>274</v>
      </c>
      <c r="K1632" s="15" t="s">
        <v>376</v>
      </c>
      <c r="L1632" s="3" t="s">
        <v>3454</v>
      </c>
      <c r="M1632" s="3"/>
      <c r="N1632" s="3" t="s">
        <v>31</v>
      </c>
      <c r="O1632" s="3"/>
      <c r="P1632" s="3" t="s">
        <v>13</v>
      </c>
      <c r="Q1632" s="3"/>
      <c r="R1632" s="3"/>
      <c r="S1632" s="3" t="s">
        <v>43</v>
      </c>
      <c r="T1632" s="3"/>
      <c r="U1632" s="3"/>
      <c r="V1632" s="3" t="s">
        <v>50</v>
      </c>
      <c r="W1632" s="3" t="s">
        <v>1699</v>
      </c>
      <c r="X1632" s="3" t="s">
        <v>53</v>
      </c>
      <c r="Y1632" s="3"/>
      <c r="Z1632" s="280"/>
    </row>
    <row r="1633" spans="3:26" x14ac:dyDescent="0.15">
      <c r="C1633" s="286"/>
      <c r="D1633" s="283">
        <v>1630</v>
      </c>
      <c r="E1633" s="3">
        <v>1630</v>
      </c>
      <c r="F1633" s="3">
        <v>3</v>
      </c>
      <c r="G1633" s="3">
        <v>2</v>
      </c>
      <c r="H1633" s="3" t="s">
        <v>1651</v>
      </c>
      <c r="I1633" s="3" t="s">
        <v>140</v>
      </c>
      <c r="J1633" s="3" t="s">
        <v>260</v>
      </c>
      <c r="K1633" s="15" t="s">
        <v>612</v>
      </c>
      <c r="L1633" s="3" t="s">
        <v>1245</v>
      </c>
      <c r="M1633" s="3"/>
      <c r="N1633" s="3" t="s">
        <v>31</v>
      </c>
      <c r="O1633" s="3"/>
      <c r="P1633" s="3"/>
      <c r="Q1633" s="3" t="s">
        <v>37</v>
      </c>
      <c r="R1633" s="3"/>
      <c r="S1633" s="3" t="s">
        <v>43</v>
      </c>
      <c r="T1633" s="3"/>
      <c r="U1633" s="3" t="s">
        <v>308</v>
      </c>
      <c r="V1633" s="3" t="s">
        <v>50</v>
      </c>
      <c r="W1633" s="3"/>
      <c r="X1633" s="3" t="s">
        <v>53</v>
      </c>
      <c r="Y1633" s="3"/>
      <c r="Z1633" s="280"/>
    </row>
    <row r="1634" spans="3:26" x14ac:dyDescent="0.15">
      <c r="C1634" s="286"/>
      <c r="D1634" s="283">
        <v>1631</v>
      </c>
      <c r="E1634" s="3">
        <v>1631</v>
      </c>
      <c r="F1634" s="3">
        <v>3</v>
      </c>
      <c r="G1634" s="3">
        <v>8</v>
      </c>
      <c r="H1634" s="3" t="s">
        <v>1742</v>
      </c>
      <c r="I1634" s="3" t="s">
        <v>141</v>
      </c>
      <c r="J1634" s="3" t="s">
        <v>565</v>
      </c>
      <c r="K1634" s="15" t="s">
        <v>1170</v>
      </c>
      <c r="L1634" s="3" t="s">
        <v>3456</v>
      </c>
      <c r="M1634" s="3"/>
      <c r="N1634" s="3" t="s">
        <v>28</v>
      </c>
      <c r="O1634" s="3" t="s">
        <v>3457</v>
      </c>
      <c r="P1634" s="3" t="s">
        <v>13</v>
      </c>
      <c r="Q1634" s="3"/>
      <c r="R1634" s="3"/>
      <c r="S1634" s="3" t="s">
        <v>43</v>
      </c>
      <c r="T1634" s="3" t="s">
        <v>47</v>
      </c>
      <c r="U1634" s="3" t="s">
        <v>1658</v>
      </c>
      <c r="V1634" s="3" t="s">
        <v>50</v>
      </c>
      <c r="W1634" s="3"/>
      <c r="X1634" s="3" t="s">
        <v>53</v>
      </c>
      <c r="Y1634" s="3"/>
      <c r="Z1634" s="280"/>
    </row>
    <row r="1635" spans="3:26" x14ac:dyDescent="0.15">
      <c r="C1635" s="286"/>
      <c r="D1635" s="283">
        <v>1632</v>
      </c>
      <c r="E1635" s="3">
        <v>1634</v>
      </c>
      <c r="F1635" s="3">
        <v>3</v>
      </c>
      <c r="G1635" s="3">
        <v>8</v>
      </c>
      <c r="H1635" s="3" t="s">
        <v>1657</v>
      </c>
      <c r="I1635" s="3" t="s">
        <v>137</v>
      </c>
      <c r="J1635" s="3" t="s">
        <v>3460</v>
      </c>
      <c r="K1635" s="15"/>
      <c r="L1635" s="3" t="s">
        <v>3461</v>
      </c>
      <c r="M1635" s="3"/>
      <c r="N1635" s="3" t="s">
        <v>24</v>
      </c>
      <c r="O1635" s="3"/>
      <c r="P1635" s="3" t="s">
        <v>12</v>
      </c>
      <c r="Q1635" s="3" t="s">
        <v>36</v>
      </c>
      <c r="R1635" s="3" t="s">
        <v>3462</v>
      </c>
      <c r="S1635" s="3" t="s">
        <v>43</v>
      </c>
      <c r="T1635" s="3"/>
      <c r="U1635" s="3"/>
      <c r="V1635" s="3" t="s">
        <v>16</v>
      </c>
      <c r="W1635" s="3" t="s">
        <v>1699</v>
      </c>
      <c r="X1635" s="3" t="s">
        <v>53</v>
      </c>
      <c r="Y1635" s="3"/>
      <c r="Z1635" s="280"/>
    </row>
    <row r="1636" spans="3:26" x14ac:dyDescent="0.15">
      <c r="C1636" s="286"/>
      <c r="D1636" s="283">
        <v>1633</v>
      </c>
      <c r="E1636" s="3">
        <v>1635</v>
      </c>
      <c r="F1636" s="3">
        <v>3</v>
      </c>
      <c r="G1636" s="3">
        <v>11</v>
      </c>
      <c r="H1636" s="3" t="s">
        <v>1654</v>
      </c>
      <c r="I1636" s="3" t="s">
        <v>137</v>
      </c>
      <c r="J1636" s="3" t="s">
        <v>3460</v>
      </c>
      <c r="K1636" s="15"/>
      <c r="L1636" s="3" t="s">
        <v>3463</v>
      </c>
      <c r="M1636" s="3"/>
      <c r="N1636" s="3" t="s">
        <v>31</v>
      </c>
      <c r="O1636" s="3"/>
      <c r="P1636" s="3" t="s">
        <v>12</v>
      </c>
      <c r="Q1636" s="3" t="s">
        <v>300</v>
      </c>
      <c r="R1636" s="3" t="s">
        <v>3464</v>
      </c>
      <c r="S1636" s="3" t="s">
        <v>43</v>
      </c>
      <c r="T1636" s="3"/>
      <c r="U1636" s="3"/>
      <c r="V1636" s="3" t="s">
        <v>50</v>
      </c>
      <c r="W1636" s="3"/>
      <c r="X1636" s="3" t="s">
        <v>53</v>
      </c>
      <c r="Y1636" s="3"/>
      <c r="Z1636" s="280"/>
    </row>
    <row r="1637" spans="3:26" x14ac:dyDescent="0.15">
      <c r="C1637" s="286"/>
      <c r="D1637" s="283">
        <v>1634</v>
      </c>
      <c r="E1637" s="3">
        <v>1632</v>
      </c>
      <c r="F1637" s="3">
        <v>3</v>
      </c>
      <c r="G1637" s="3">
        <v>13</v>
      </c>
      <c r="H1637" s="3" t="s">
        <v>1695</v>
      </c>
      <c r="I1637" s="3" t="s">
        <v>140</v>
      </c>
      <c r="J1637" s="3" t="s">
        <v>260</v>
      </c>
      <c r="K1637" s="15" t="s">
        <v>356</v>
      </c>
      <c r="L1637" s="3" t="s">
        <v>3458</v>
      </c>
      <c r="M1637" s="3"/>
      <c r="N1637" s="3" t="s">
        <v>31</v>
      </c>
      <c r="O1637" s="3"/>
      <c r="P1637" s="3" t="s">
        <v>13</v>
      </c>
      <c r="Q1637" s="3"/>
      <c r="R1637" s="3"/>
      <c r="S1637" s="3" t="s">
        <v>43</v>
      </c>
      <c r="T1637" s="3"/>
      <c r="U1637" s="3"/>
      <c r="V1637" s="3" t="s">
        <v>50</v>
      </c>
      <c r="W1637" s="3"/>
      <c r="X1637" s="3" t="s">
        <v>53</v>
      </c>
      <c r="Y1637" s="3"/>
      <c r="Z1637" s="280"/>
    </row>
    <row r="1638" spans="3:26" x14ac:dyDescent="0.15">
      <c r="C1638" s="286"/>
      <c r="D1638" s="283">
        <v>1635</v>
      </c>
      <c r="E1638" s="3">
        <v>1633</v>
      </c>
      <c r="F1638" s="3">
        <v>3</v>
      </c>
      <c r="G1638" s="3">
        <v>13</v>
      </c>
      <c r="H1638" s="3" t="s">
        <v>1637</v>
      </c>
      <c r="I1638" s="3" t="s">
        <v>140</v>
      </c>
      <c r="J1638" s="3" t="s">
        <v>260</v>
      </c>
      <c r="K1638" s="15" t="s">
        <v>1456</v>
      </c>
      <c r="L1638" s="3" t="s">
        <v>3459</v>
      </c>
      <c r="M1638" s="3"/>
      <c r="N1638" s="3" t="s">
        <v>31</v>
      </c>
      <c r="O1638" s="3"/>
      <c r="P1638" s="3" t="s">
        <v>13</v>
      </c>
      <c r="Q1638" s="3"/>
      <c r="R1638" s="3"/>
      <c r="S1638" s="3" t="s">
        <v>43</v>
      </c>
      <c r="T1638" s="3"/>
      <c r="U1638" s="3" t="s">
        <v>308</v>
      </c>
      <c r="V1638" s="3" t="s">
        <v>50</v>
      </c>
      <c r="W1638" s="3"/>
      <c r="X1638" s="3" t="s">
        <v>53</v>
      </c>
      <c r="Y1638" s="3"/>
      <c r="Z1638" s="280"/>
    </row>
    <row r="1639" spans="3:26" x14ac:dyDescent="0.15">
      <c r="C1639" s="286"/>
      <c r="D1639" s="283">
        <v>1636</v>
      </c>
      <c r="E1639" s="3">
        <v>1637</v>
      </c>
      <c r="F1639" s="3">
        <v>3</v>
      </c>
      <c r="G1639" s="3">
        <v>15</v>
      </c>
      <c r="H1639" s="3" t="s">
        <v>1750</v>
      </c>
      <c r="I1639" s="3" t="s">
        <v>137</v>
      </c>
      <c r="J1639" s="3" t="s">
        <v>463</v>
      </c>
      <c r="K1639" s="15"/>
      <c r="L1639" s="3" t="s">
        <v>3467</v>
      </c>
      <c r="M1639" s="3"/>
      <c r="N1639" s="3" t="s">
        <v>144</v>
      </c>
      <c r="O1639" s="3"/>
      <c r="P1639" s="3" t="s">
        <v>143</v>
      </c>
      <c r="Q1639" s="3"/>
      <c r="R1639" s="3" t="s">
        <v>3345</v>
      </c>
      <c r="S1639" s="3" t="s">
        <v>43</v>
      </c>
      <c r="T1639" s="3"/>
      <c r="U1639" s="3"/>
      <c r="V1639" s="3" t="s">
        <v>456</v>
      </c>
      <c r="W1639" s="3"/>
      <c r="X1639" s="3" t="s">
        <v>53</v>
      </c>
      <c r="Y1639" s="3"/>
      <c r="Z1639" s="280"/>
    </row>
    <row r="1640" spans="3:26" x14ac:dyDescent="0.15">
      <c r="C1640" s="286"/>
      <c r="D1640" s="283">
        <v>1637</v>
      </c>
      <c r="E1640" s="3">
        <v>1638</v>
      </c>
      <c r="F1640" s="3">
        <v>3</v>
      </c>
      <c r="G1640" s="3">
        <v>16</v>
      </c>
      <c r="H1640" s="3" t="s">
        <v>1680</v>
      </c>
      <c r="I1640" s="3" t="s">
        <v>138</v>
      </c>
      <c r="J1640" s="3" t="s">
        <v>274</v>
      </c>
      <c r="K1640" s="15" t="s">
        <v>843</v>
      </c>
      <c r="L1640" s="3" t="s">
        <v>3468</v>
      </c>
      <c r="M1640" s="3"/>
      <c r="N1640" s="3" t="s">
        <v>31</v>
      </c>
      <c r="O1640" s="3"/>
      <c r="P1640" s="3" t="s">
        <v>13</v>
      </c>
      <c r="Q1640" s="3"/>
      <c r="R1640" s="3"/>
      <c r="S1640" s="3" t="s">
        <v>43</v>
      </c>
      <c r="T1640" s="3"/>
      <c r="U1640" s="3"/>
      <c r="V1640" s="3" t="s">
        <v>16</v>
      </c>
      <c r="W1640" s="3" t="s">
        <v>1312</v>
      </c>
      <c r="X1640" s="3" t="s">
        <v>53</v>
      </c>
      <c r="Y1640" s="3"/>
      <c r="Z1640" s="280"/>
    </row>
    <row r="1641" spans="3:26" x14ac:dyDescent="0.15">
      <c r="C1641" s="286"/>
      <c r="D1641" s="283">
        <v>1638</v>
      </c>
      <c r="E1641" s="3">
        <v>1636</v>
      </c>
      <c r="F1641" s="3">
        <v>3</v>
      </c>
      <c r="G1641" s="3">
        <v>16</v>
      </c>
      <c r="H1641" s="3" t="s">
        <v>1646</v>
      </c>
      <c r="I1641" s="3" t="s">
        <v>137</v>
      </c>
      <c r="J1641" s="3" t="s">
        <v>3460</v>
      </c>
      <c r="K1641" s="15"/>
      <c r="L1641" s="3" t="s">
        <v>3465</v>
      </c>
      <c r="M1641" s="3"/>
      <c r="N1641" s="3" t="s">
        <v>16</v>
      </c>
      <c r="O1641" s="3" t="s">
        <v>3466</v>
      </c>
      <c r="P1641" s="3" t="s">
        <v>143</v>
      </c>
      <c r="Q1641" s="3"/>
      <c r="R1641" s="3"/>
      <c r="S1641" s="3"/>
      <c r="T1641" s="3" t="s">
        <v>47</v>
      </c>
      <c r="U1641" s="3"/>
      <c r="V1641" s="3" t="s">
        <v>50</v>
      </c>
      <c r="W1641" s="3"/>
      <c r="X1641" s="3" t="s">
        <v>158</v>
      </c>
      <c r="Y1641" s="3"/>
      <c r="Z1641" s="280"/>
    </row>
    <row r="1642" spans="3:26" x14ac:dyDescent="0.15">
      <c r="C1642" s="286"/>
      <c r="D1642" s="283">
        <v>1639</v>
      </c>
      <c r="E1642" s="3">
        <v>1639</v>
      </c>
      <c r="F1642" s="3">
        <v>3</v>
      </c>
      <c r="G1642" s="3">
        <v>20</v>
      </c>
      <c r="H1642" s="3" t="s">
        <v>143</v>
      </c>
      <c r="I1642" s="3" t="s">
        <v>137</v>
      </c>
      <c r="J1642" s="3" t="s">
        <v>463</v>
      </c>
      <c r="K1642" s="15"/>
      <c r="L1642" s="3" t="s">
        <v>3469</v>
      </c>
      <c r="M1642" s="3"/>
      <c r="N1642" s="3" t="s">
        <v>28</v>
      </c>
      <c r="O1642" s="3" t="s">
        <v>3470</v>
      </c>
      <c r="P1642" s="3" t="s">
        <v>143</v>
      </c>
      <c r="Q1642" s="3"/>
      <c r="R1642" s="3"/>
      <c r="S1642" s="3"/>
      <c r="T1642" s="3" t="s">
        <v>47</v>
      </c>
      <c r="U1642" s="3"/>
      <c r="V1642" s="3" t="s">
        <v>50</v>
      </c>
      <c r="W1642" s="3"/>
      <c r="X1642" s="3" t="s">
        <v>53</v>
      </c>
      <c r="Y1642" s="3"/>
      <c r="Z1642" s="280"/>
    </row>
    <row r="1643" spans="3:26" x14ac:dyDescent="0.15">
      <c r="C1643" s="286"/>
      <c r="D1643" s="283">
        <v>1640</v>
      </c>
      <c r="E1643" s="3">
        <v>1640</v>
      </c>
      <c r="F1643" s="3">
        <v>3</v>
      </c>
      <c r="G1643" s="3">
        <v>22</v>
      </c>
      <c r="H1643" s="3" t="s">
        <v>1773</v>
      </c>
      <c r="I1643" s="3" t="s">
        <v>138</v>
      </c>
      <c r="J1643" s="3" t="s">
        <v>274</v>
      </c>
      <c r="K1643" s="15" t="s">
        <v>376</v>
      </c>
      <c r="L1643" s="3" t="s">
        <v>3471</v>
      </c>
      <c r="M1643" s="3"/>
      <c r="N1643" s="3" t="s">
        <v>16</v>
      </c>
      <c r="O1643" s="3" t="s">
        <v>1532</v>
      </c>
      <c r="P1643" s="3" t="s">
        <v>143</v>
      </c>
      <c r="Q1643" s="3"/>
      <c r="R1643" s="3"/>
      <c r="S1643" s="3" t="s">
        <v>43</v>
      </c>
      <c r="T1643" s="3"/>
      <c r="U1643" s="3"/>
      <c r="V1643" s="3" t="s">
        <v>50</v>
      </c>
      <c r="W1643" s="3"/>
      <c r="X1643" s="3" t="s">
        <v>53</v>
      </c>
      <c r="Y1643" s="3"/>
      <c r="Z1643" s="280"/>
    </row>
    <row r="1644" spans="3:26" x14ac:dyDescent="0.15">
      <c r="C1644" s="286"/>
      <c r="D1644" s="283">
        <v>1641</v>
      </c>
      <c r="E1644" s="3">
        <v>1641</v>
      </c>
      <c r="F1644" s="3">
        <v>3</v>
      </c>
      <c r="G1644" s="3">
        <v>27</v>
      </c>
      <c r="H1644" s="3" t="s">
        <v>1732</v>
      </c>
      <c r="I1644" s="3" t="s">
        <v>137</v>
      </c>
      <c r="J1644" s="3" t="s">
        <v>368</v>
      </c>
      <c r="K1644" s="15"/>
      <c r="L1644" s="3" t="s">
        <v>3472</v>
      </c>
      <c r="M1644" s="3"/>
      <c r="N1644" s="3" t="s">
        <v>31</v>
      </c>
      <c r="O1644" s="3"/>
      <c r="P1644" s="3" t="s">
        <v>13</v>
      </c>
      <c r="Q1644" s="3"/>
      <c r="R1644" s="3"/>
      <c r="S1644" s="3" t="s">
        <v>43</v>
      </c>
      <c r="T1644" s="3"/>
      <c r="U1644" s="3" t="s">
        <v>514</v>
      </c>
      <c r="V1644" s="3" t="s">
        <v>50</v>
      </c>
      <c r="W1644" s="3" t="s">
        <v>1699</v>
      </c>
      <c r="X1644" s="3" t="s">
        <v>53</v>
      </c>
      <c r="Y1644" s="3"/>
      <c r="Z1644" s="280"/>
    </row>
    <row r="1645" spans="3:26" ht="14.25" thickBot="1" x14ac:dyDescent="0.2">
      <c r="C1645" s="286"/>
      <c r="D1645" s="284">
        <v>1642</v>
      </c>
      <c r="E1645" s="4">
        <v>1642</v>
      </c>
      <c r="F1645" s="4">
        <v>3</v>
      </c>
      <c r="G1645" s="4">
        <v>31</v>
      </c>
      <c r="H1645" s="4" t="s">
        <v>1766</v>
      </c>
      <c r="I1645" s="4" t="s">
        <v>137</v>
      </c>
      <c r="J1645" s="4" t="s">
        <v>368</v>
      </c>
      <c r="K1645" s="17"/>
      <c r="L1645" s="4" t="s">
        <v>3183</v>
      </c>
      <c r="M1645" s="4"/>
      <c r="N1645" s="4" t="s">
        <v>144</v>
      </c>
      <c r="O1645" s="4"/>
      <c r="P1645" s="4" t="s">
        <v>13</v>
      </c>
      <c r="Q1645" s="4"/>
      <c r="R1645" s="4"/>
      <c r="S1645" s="4" t="s">
        <v>43</v>
      </c>
      <c r="T1645" s="4"/>
      <c r="U1645" s="4"/>
      <c r="V1645" s="4" t="s">
        <v>456</v>
      </c>
      <c r="W1645" s="4"/>
      <c r="X1645" s="4" t="s">
        <v>53</v>
      </c>
      <c r="Y1645" s="4" t="s">
        <v>3473</v>
      </c>
      <c r="Z1645" s="281"/>
    </row>
    <row r="1646" spans="3:26" ht="14.25" thickBot="1" x14ac:dyDescent="0.2"/>
    <row r="1647" spans="3:26" ht="14.25" thickBot="1" x14ac:dyDescent="0.2">
      <c r="D1647" s="400" t="s">
        <v>146</v>
      </c>
      <c r="E1647" s="401"/>
      <c r="F1647" s="9">
        <f>SUBTOTAL(102,F4:F1645)</f>
        <v>1642</v>
      </c>
      <c r="G1647" s="10"/>
      <c r="H1647" s="10"/>
      <c r="I1647" s="10"/>
      <c r="J1647" s="10"/>
      <c r="K1647" s="10"/>
      <c r="L1647" s="18"/>
      <c r="M1647" s="10"/>
      <c r="N1647" s="10"/>
      <c r="O1647" s="10"/>
      <c r="P1647" s="10"/>
      <c r="Q1647" s="10"/>
      <c r="R1647" s="10"/>
      <c r="S1647" s="10"/>
      <c r="T1647" s="10"/>
      <c r="U1647" s="10"/>
      <c r="V1647" s="10"/>
      <c r="W1647" s="10"/>
      <c r="X1647" s="11"/>
      <c r="Y1647" s="229"/>
      <c r="Z1647" s="11"/>
    </row>
  </sheetData>
  <autoFilter ref="D3:Z1645"/>
  <sortState ref="F1627:AA1645">
    <sortCondition ref="G1627:G1645"/>
    <sortCondition ref="H1627:H1645"/>
    <sortCondition ref="I1627:I1645"/>
  </sortState>
  <mergeCells count="2">
    <mergeCell ref="D1647:E1647"/>
    <mergeCell ref="F2:H2"/>
  </mergeCells>
  <phoneticPr fontId="3"/>
  <pageMargins left="0.23622047244094491" right="0.23622047244094491" top="0.74803149606299213" bottom="0.74803149606299213" header="0.31496062992125984" footer="0.31496062992125984"/>
  <pageSetup paperSize="9" scale="6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59</vt:i4>
      </vt:variant>
    </vt:vector>
  </HeadingPairs>
  <TitlesOfParts>
    <vt:vector size="71" baseType="lpstr">
      <vt:lpstr>入力シート</vt:lpstr>
      <vt:lpstr>年度別</vt:lpstr>
      <vt:lpstr>年度別 (2)</vt:lpstr>
      <vt:lpstr>事務所別</vt:lpstr>
      <vt:lpstr>市町村別</vt:lpstr>
      <vt:lpstr>H31_捕獲リスト（事務所提出分）</vt:lpstr>
      <vt:lpstr>ドロップダウンリスト項目（旧市町村）</vt:lpstr>
      <vt:lpstr>チェックシート</vt:lpstr>
      <vt:lpstr>参考（H28入力シート）</vt:lpstr>
      <vt:lpstr>参考（H28捕獲リスト）</vt:lpstr>
      <vt:lpstr>ドロップダウンリスト項目</vt:lpstr>
      <vt:lpstr>ドロップダウンリスト項目（市町村）</vt:lpstr>
      <vt:lpstr>'H31_捕獲リスト（事務所提出分）'!Print_Area</vt:lpstr>
      <vt:lpstr>'参考（H28入力シート）'!Print_Area</vt:lpstr>
      <vt:lpstr>市町村別!Print_Area</vt:lpstr>
      <vt:lpstr>事務所別!Print_Area</vt:lpstr>
      <vt:lpstr>入力シート!Print_Area</vt:lpstr>
      <vt:lpstr>年度別!Print_Area</vt:lpstr>
      <vt:lpstr>'年度別 (2)'!Print_Area</vt:lpstr>
      <vt:lpstr>'H31_捕獲リスト（事務所提出分）'!Print_Titles</vt:lpstr>
      <vt:lpstr>'参考（H28入力シート）'!Print_Titles</vt:lpstr>
      <vt:lpstr>市町村別!Print_Titles</vt:lpstr>
      <vt:lpstr>入力シート!Print_Titles</vt:lpstr>
      <vt:lpstr>'年度別 (2)'!Print_Titles</vt:lpstr>
      <vt:lpstr>'ドロップダウンリスト項目（旧市町村）'!メッシュ番号</vt:lpstr>
      <vt:lpstr>'ドロップダウンリスト項目（市町村）'!メッシュ番号</vt:lpstr>
      <vt:lpstr>メッシュ番号</vt:lpstr>
      <vt:lpstr>加美町</vt:lpstr>
      <vt:lpstr>'ドロップダウンリスト項目（旧市町村）'!気仙沼</vt:lpstr>
      <vt:lpstr>気仙沼</vt:lpstr>
      <vt:lpstr>気仙沼市</vt:lpstr>
      <vt:lpstr>旧市町</vt:lpstr>
      <vt:lpstr>'ドロップダウンリスト項目（旧市町村）'!旧市町村</vt:lpstr>
      <vt:lpstr>'ドロップダウンリスト項目（市町村）'!旧市町村</vt:lpstr>
      <vt:lpstr>旧市町村</vt:lpstr>
      <vt:lpstr>'ドロップダウンリスト項目（旧市町村）'!栗原</vt:lpstr>
      <vt:lpstr>栗原</vt:lpstr>
      <vt:lpstr>栗原市</vt:lpstr>
      <vt:lpstr>月</vt:lpstr>
      <vt:lpstr>現場の対応</vt:lpstr>
      <vt:lpstr>今後の措置</vt:lpstr>
      <vt:lpstr>痕跡</vt:lpstr>
      <vt:lpstr>'ドロップダウンリスト項目（旧市町村）'!市区町村</vt:lpstr>
      <vt:lpstr>'ドロップダウンリスト項目（市町村）'!市区町村</vt:lpstr>
      <vt:lpstr>市区町村</vt:lpstr>
      <vt:lpstr>'ドロップダウンリスト項目（市町村）'!事務所</vt:lpstr>
      <vt:lpstr>事務所</vt:lpstr>
      <vt:lpstr>性別</vt:lpstr>
      <vt:lpstr>石巻市</vt:lpstr>
      <vt:lpstr>'ドロップダウンリスト項目（旧市町村）'!仙台</vt:lpstr>
      <vt:lpstr>仙台</vt:lpstr>
      <vt:lpstr>'ドロップダウンリスト項目（旧市町村）'!大河原</vt:lpstr>
      <vt:lpstr>大河原</vt:lpstr>
      <vt:lpstr>大崎市</vt:lpstr>
      <vt:lpstr>'ドロップダウンリスト項目（旧市町村）'!登米</vt:lpstr>
      <vt:lpstr>登米</vt:lpstr>
      <vt:lpstr>登米市</vt:lpstr>
      <vt:lpstr>東松島市</vt:lpstr>
      <vt:lpstr>'ドロップダウンリスト項目（旧市町村）'!東部</vt:lpstr>
      <vt:lpstr>東部</vt:lpstr>
      <vt:lpstr>当面様子を見る</vt:lpstr>
      <vt:lpstr>南三陸町</vt:lpstr>
      <vt:lpstr>日</vt:lpstr>
      <vt:lpstr>発見場所の特徴</vt:lpstr>
      <vt:lpstr>発見頭数1頭</vt:lpstr>
      <vt:lpstr>発見頭数2頭</vt:lpstr>
      <vt:lpstr>備考1</vt:lpstr>
      <vt:lpstr>美里町</vt:lpstr>
      <vt:lpstr>'ドロップダウンリスト項目（旧市町村）'!北部</vt:lpstr>
      <vt:lpstr>北部</vt:lpstr>
      <vt:lpstr>目撃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2020-05-07T07:29:20Z</cp:lastPrinted>
  <dcterms:created xsi:type="dcterms:W3CDTF">2010-03-16T04:01:07Z</dcterms:created>
  <dcterms:modified xsi:type="dcterms:W3CDTF">2020-05-07T07:31:38Z</dcterms:modified>
</cp:coreProperties>
</file>