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31 加美町★☆\03 修正２\"/>
    </mc:Choice>
  </mc:AlternateContent>
  <workbookProtection workbookAlgorithmName="SHA-512" workbookHashValue="dkfb4ZbyyIW5ou/HYNb8QgVuHxoGVQDwI3arqCqn7uiIUhQ/yYBS4+/LI5o4+K7UdywI/QXTWVZAl/rGJTBPLw==" workbookSaltValue="HOYfaromrYUzyoGjMEaLug==" workbookSpinCount="100000" lockStructure="1"/>
  <bookViews>
    <workbookView xWindow="0" yWindow="0" windowWidth="20490" windowHeight="76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HJ51" i="4" l="1"/>
  <c r="MA30" i="4"/>
  <c r="MI76" i="4"/>
  <c r="IT76" i="4"/>
  <c r="CS51" i="4"/>
  <c r="HJ30" i="4"/>
  <c r="CS30" i="4"/>
  <c r="BZ76" i="4"/>
  <c r="MA51" i="4"/>
  <c r="C11" i="5"/>
  <c r="D11" i="5"/>
  <c r="E11" i="5"/>
  <c r="B11" i="5"/>
  <c r="BZ30" i="4" l="1"/>
  <c r="LH51" i="4"/>
  <c r="LT76" i="4"/>
  <c r="GQ51" i="4"/>
  <c r="LH30" i="4"/>
  <c r="BZ51" i="4"/>
  <c r="GQ30" i="4"/>
  <c r="IE76" i="4"/>
  <c r="BK76" i="4"/>
  <c r="AV76" i="4"/>
  <c r="KO51" i="4"/>
  <c r="LE76" i="4"/>
  <c r="KO30" i="4"/>
  <c r="BG51" i="4"/>
  <c r="FX51" i="4"/>
  <c r="HP76" i="4"/>
  <c r="FX30" i="4"/>
  <c r="BG30" i="4"/>
  <c r="AN30" i="4"/>
  <c r="JV51" i="4"/>
  <c r="KP76" i="4"/>
  <c r="JV30" i="4"/>
  <c r="HA76" i="4"/>
  <c r="AN51" i="4"/>
  <c r="FE30" i="4"/>
  <c r="AG76" i="4"/>
  <c r="FE51" i="4"/>
  <c r="JC51" i="4"/>
  <c r="JC30" i="4"/>
  <c r="GL76" i="4"/>
  <c r="U51" i="4"/>
  <c r="EL30" i="4"/>
  <c r="R76" i="4"/>
  <c r="U30" i="4"/>
  <c r="KA76" i="4"/>
  <c r="EL51"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<sst xmlns="http://schemas.openxmlformats.org/spreadsheetml/2006/main" count="278" uniqueCount="133">
  <si>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</si>
  <si>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</si>
  <si>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</si>
  <si>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</si>
  <si>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</si>
  <si>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</si>
  <si>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</si>
  <si>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</si>
  <si>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</si>
  <si>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</si>
  <si>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</si>
  <si>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</si>
  <si>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</si>
  <si>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</si>
  <si>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</si>
  <si>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</si>
  <si>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</si>
  <si>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</si>
  <si>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</si>
  <si>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</si>
  <si>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</si>
  <si>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</si>
  <si>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</si>
  <si>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</si>
  <si>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</si>
  <si>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</si>
  <si>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</si>
  <si>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</si>
  <si>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</si>
  <si>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</si>
  <si>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</si>
  <si>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</si>
  <si>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</si>
  <si>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</si>
  <si>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</si>
  <si>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</si>
  <si>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</si>
  <si>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</si>
  <si>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</si>
  <si>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</si>
  <si>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</si>
  <si>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</si>
  <si>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</si>
  <si>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</si>
  <si>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</si>
  <si>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</si>
  <si>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</si>
  <si>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</si>
  <si>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</si>
  <si>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</si>
  <si>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</si>
  <si>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</si>
  <si>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</si>
  <si>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</si>
  <si>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</si>
  <si>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</si>
  <si>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</si>
  <si>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</si>
  <si>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</si>
  <si>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</si>
  <si>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</si>
  <si>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</si>
  <si>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</si>
  <si>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</si>
  <si>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</si>
  <si>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</si>
  <si>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</si>
  <si>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</si>
  <si>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</si>
  <si>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</si>
  <si>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</si>
  <si>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</si>
  <si>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</si>
  <si>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</si>
  <si>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</si>
  <si>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</si>
  <si>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</si>
  <si>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</si>
  <si>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</si>
  <si>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</si>
  <si>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</si>
  <si>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</si>
  <si>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</si>
  <si>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</si>
  <si>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</si>
  <si>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</si>
  <si>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</si>
  <si>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</si>
  <si>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</si>
  <si>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</si>
  <si>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</si>
  <si>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</si>
  <si>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</si>
  <si>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</si>
  <si>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</si>
  <si>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</si>
  <si>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</si>
  <si>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</si>
  <si>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</si>
  <si>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</si>
  <si>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</si>
  <si>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</si>
  <si>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</si>
  <si>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</si>
  <si>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</si>
  <si>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</si>
  <si>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</si>
  <si>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</si>
  <si>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</si>
  <si>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</si>
  <si>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</si>
  <si>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宮城県　加美町</t>
  </si>
  <si>
    <t>町営南町駐車場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</si>
  <si>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</si>
  <si>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</si>
  <si>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</si>
  <si>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</si>
  <si>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</si>
  <si>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</si>
  <si>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</si>
  <si>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</si>
  <si>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</si>
  <si>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</si>
  <si>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</si>
  <si>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</si>
  <si>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</si>
  <si>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</si>
  <si>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</si>
  <si>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</si>
  <si>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敷地の地価は算出されているが有形固定資産減価償却や設備投資見込額を算出する数値が無いことから、資産全体の価値は不明である。　商店街利用者向けの駐車場の為、事業廃止や民間譲渡を行うことはできない。</t>
    <rPh sb="0" eb="2">
      <t>シキチ</t>
    </rPh>
    <rPh sb="3" eb="5">
      <t>チカ</t>
    </rPh>
    <rPh sb="6" eb="8">
      <t>サンシュツ</t>
    </rPh>
    <rPh sb="14" eb="16">
      <t>ユウケイ</t>
    </rPh>
    <rPh sb="16" eb="18">
      <t>コテイ</t>
    </rPh>
    <rPh sb="18" eb="20">
      <t>シサン</t>
    </rPh>
    <rPh sb="20" eb="22">
      <t>ゲンカ</t>
    </rPh>
    <rPh sb="22" eb="24">
      <t>ショウキャク</t>
    </rPh>
    <rPh sb="25" eb="27">
      <t>セツビ</t>
    </rPh>
    <rPh sb="27" eb="29">
      <t>トウシ</t>
    </rPh>
    <rPh sb="29" eb="31">
      <t>ミコミ</t>
    </rPh>
    <rPh sb="31" eb="32">
      <t>ガク</t>
    </rPh>
    <rPh sb="33" eb="35">
      <t>サンシュツ</t>
    </rPh>
    <rPh sb="37" eb="39">
      <t>スウチ</t>
    </rPh>
    <rPh sb="40" eb="41">
      <t>ナ</t>
    </rPh>
    <rPh sb="47" eb="49">
      <t>シサン</t>
    </rPh>
    <rPh sb="49" eb="51">
      <t>ゼンタイ</t>
    </rPh>
    <rPh sb="52" eb="54">
      <t>カチ</t>
    </rPh>
    <rPh sb="55" eb="57">
      <t>フメイ</t>
    </rPh>
    <rPh sb="62" eb="65">
      <t>ショウテンガイ</t>
    </rPh>
    <rPh sb="65" eb="67">
      <t>リヨウ</t>
    </rPh>
    <rPh sb="67" eb="68">
      <t>シャ</t>
    </rPh>
    <rPh sb="68" eb="69">
      <t>ム</t>
    </rPh>
    <rPh sb="71" eb="73">
      <t>チュウシャ</t>
    </rPh>
    <rPh sb="73" eb="74">
      <t>ジョウ</t>
    </rPh>
    <rPh sb="75" eb="76">
      <t>タメ</t>
    </rPh>
    <rPh sb="77" eb="79">
      <t>ジギョウ</t>
    </rPh>
    <rPh sb="79" eb="81">
      <t>ハイシ</t>
    </rPh>
    <rPh sb="82" eb="84">
      <t>ミンカン</t>
    </rPh>
    <rPh sb="84" eb="86">
      <t>ジョウト</t>
    </rPh>
    <rPh sb="87" eb="88">
      <t>オコナ</t>
    </rPh>
    <phoneticPr fontId="5"/>
  </si>
  <si>
    <t>商店街でも催し物や店舗利用のために駐車できる場所は商店内には少ないため、利用者数には大きな変動はない。</t>
    <rPh sb="0" eb="3">
      <t>ショウテンガイ</t>
    </rPh>
    <rPh sb="5" eb="6">
      <t>モヨオ</t>
    </rPh>
    <rPh sb="7" eb="8">
      <t>モノ</t>
    </rPh>
    <rPh sb="9" eb="11">
      <t>テンポ</t>
    </rPh>
    <rPh sb="11" eb="13">
      <t>リヨウ</t>
    </rPh>
    <rPh sb="17" eb="19">
      <t>チュウシャ</t>
    </rPh>
    <rPh sb="22" eb="24">
      <t>バショ</t>
    </rPh>
    <rPh sb="25" eb="27">
      <t>ショウテン</t>
    </rPh>
    <rPh sb="27" eb="28">
      <t>ナイ</t>
    </rPh>
    <rPh sb="30" eb="31">
      <t>スク</t>
    </rPh>
    <rPh sb="36" eb="39">
      <t>リヨウシャ</t>
    </rPh>
    <rPh sb="39" eb="40">
      <t>スウ</t>
    </rPh>
    <rPh sb="42" eb="43">
      <t>オオ</t>
    </rPh>
    <rPh sb="45" eb="47">
      <t>ヘンドウ</t>
    </rPh>
    <phoneticPr fontId="5"/>
  </si>
  <si>
    <t>駐車場設備の老朽化による更新や修繕料の増加、商店街店舗の減少などが懸念される。　商店街活性化の為に町営駐車場は必要であり、収益増加に向け、経営の見直しが必要である。</t>
    <rPh sb="0" eb="2">
      <t>チュウシャ</t>
    </rPh>
    <rPh sb="2" eb="3">
      <t>ジョウ</t>
    </rPh>
    <rPh sb="3" eb="5">
      <t>セツビ</t>
    </rPh>
    <rPh sb="6" eb="9">
      <t>ロウキュウカ</t>
    </rPh>
    <rPh sb="12" eb="14">
      <t>コウシン</t>
    </rPh>
    <rPh sb="15" eb="17">
      <t>シュウゼン</t>
    </rPh>
    <rPh sb="17" eb="18">
      <t>リョウ</t>
    </rPh>
    <rPh sb="19" eb="21">
      <t>ゾウカ</t>
    </rPh>
    <rPh sb="22" eb="25">
      <t>ショウテンガイ</t>
    </rPh>
    <rPh sb="25" eb="27">
      <t>テンポ</t>
    </rPh>
    <rPh sb="28" eb="30">
      <t>ゲンショウ</t>
    </rPh>
    <rPh sb="33" eb="35">
      <t>ケネン</t>
    </rPh>
    <rPh sb="40" eb="43">
      <t>ショウテンガイ</t>
    </rPh>
    <rPh sb="43" eb="46">
      <t>カッセイカ</t>
    </rPh>
    <rPh sb="47" eb="48">
      <t>タメ</t>
    </rPh>
    <rPh sb="49" eb="51">
      <t>チョウエイ</t>
    </rPh>
    <rPh sb="51" eb="54">
      <t>チュウシャジョウ</t>
    </rPh>
    <rPh sb="55" eb="57">
      <t>ヒツヨウ</t>
    </rPh>
    <rPh sb="61" eb="63">
      <t>シュウエキ</t>
    </rPh>
    <rPh sb="63" eb="65">
      <t>ゾウカ</t>
    </rPh>
    <rPh sb="66" eb="67">
      <t>ム</t>
    </rPh>
    <rPh sb="69" eb="71">
      <t>ケイエイ</t>
    </rPh>
    <rPh sb="72" eb="74">
      <t>ミナオ</t>
    </rPh>
    <rPh sb="76" eb="78">
      <t>ヒツヨウ</t>
    </rPh>
    <phoneticPr fontId="5"/>
  </si>
  <si>
    <t>令和元年度は前年度より増加傾向であり、収益的比率は１００％を下回っているが商店街使用者向けの駐車場である為に使用料改定なども難しい。</t>
    <rPh sb="0" eb="2">
      <t>レイワ</t>
    </rPh>
    <rPh sb="2" eb="3">
      <t>ガン</t>
    </rPh>
    <rPh sb="3" eb="4">
      <t>ネン</t>
    </rPh>
    <rPh sb="4" eb="5">
      <t>ド</t>
    </rPh>
    <rPh sb="6" eb="9">
      <t>ゼンネンド</t>
    </rPh>
    <rPh sb="11" eb="13">
      <t>ゾウカ</t>
    </rPh>
    <rPh sb="13" eb="15">
      <t>ケイコウ</t>
    </rPh>
    <rPh sb="19" eb="21">
      <t>シュウエキ</t>
    </rPh>
    <rPh sb="21" eb="22">
      <t>テキ</t>
    </rPh>
    <rPh sb="22" eb="24">
      <t>ヒリツ</t>
    </rPh>
    <rPh sb="30" eb="32">
      <t>シタマワ</t>
    </rPh>
    <rPh sb="37" eb="40">
      <t>ショウテンガイ</t>
    </rPh>
    <rPh sb="40" eb="43">
      <t>シヨウシャ</t>
    </rPh>
    <rPh sb="43" eb="44">
      <t>ム</t>
    </rPh>
    <rPh sb="46" eb="48">
      <t>チュウシャ</t>
    </rPh>
    <rPh sb="48" eb="49">
      <t>ジョウ</t>
    </rPh>
    <rPh sb="52" eb="53">
      <t>タメ</t>
    </rPh>
    <rPh sb="54" eb="57">
      <t>シヨウリョウ</t>
    </rPh>
    <rPh sb="57" eb="59">
      <t>カイテイ</t>
    </rPh>
    <rPh sb="62" eb="63">
      <t>ムズカ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</si>
</sst>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125.2</c:v>
                </c:pt>
                <c:pt idx="1">
                  <c:v>105.9</c:v>
                </c:pt>
                <c:pt idx="2">
                  <c:v>107.6</c:v>
                </c:pt>
                <c:pt idx="3">
                  <c:v>60</c:v>
                </c:pt>
                <c:pt idx="4">
                  <c:v>79.599999999999994</c:v>
                </c:pt>
              </c:numCache>
            </c:numRef>
          </c:val>
          <c:extLst>
            <c:ext xmlns:c16="http://schemas.microsoft.com/office/drawing/2014/chart" uri="{C3380CC4-5D6E-409C-BE32-E72D297353CC}">
              <c16:uniqueId val="{00000000-6E84-4C01-87CD-5904C5A4B4F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6E84-4C01-87CD-5904C5A4B4F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5E-46F1-A80A-1C9BB4D5B76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B35E-46F1-A80A-1C9BB4D5B76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A28-48F8-AEB5-DF8C96A9122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A28-48F8-AEB5-DF8C96A9122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5F0-4B53-8F01-AB29BB884A5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5F0-4B53-8F01-AB29BB884A5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72.900000000000006</c:v>
                </c:pt>
                <c:pt idx="1">
                  <c:v>67.7</c:v>
                </c:pt>
                <c:pt idx="2">
                  <c:v>63</c:v>
                </c:pt>
                <c:pt idx="3">
                  <c:v>0</c:v>
                </c:pt>
                <c:pt idx="4">
                  <c:v>29.9</c:v>
                </c:pt>
              </c:numCache>
            </c:numRef>
          </c:val>
          <c:extLst>
            <c:ext xmlns:c16="http://schemas.microsoft.com/office/drawing/2014/chart" uri="{C3380CC4-5D6E-409C-BE32-E72D297353CC}">
              <c16:uniqueId val="{00000000-6EAE-4A1F-879C-18FBD7187FD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6EAE-4A1F-879C-18FBD7187FD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131</c:v>
                </c:pt>
                <c:pt idx="1">
                  <c:v>147</c:v>
                </c:pt>
                <c:pt idx="2">
                  <c:v>139</c:v>
                </c:pt>
                <c:pt idx="3">
                  <c:v>0</c:v>
                </c:pt>
                <c:pt idx="4">
                  <c:v>48</c:v>
                </c:pt>
              </c:numCache>
            </c:numRef>
          </c:val>
          <c:extLst>
            <c:ext xmlns:c16="http://schemas.microsoft.com/office/drawing/2014/chart" uri="{C3380CC4-5D6E-409C-BE32-E72D297353CC}">
              <c16:uniqueId val="{00000000-994F-491F-8B1D-A9BDD443801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994F-491F-8B1D-A9BDD443801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60</c:v>
                </c:pt>
                <c:pt idx="1">
                  <c:v>53.3</c:v>
                </c:pt>
                <c:pt idx="2">
                  <c:v>56.7</c:v>
                </c:pt>
                <c:pt idx="3">
                  <c:v>56.7</c:v>
                </c:pt>
                <c:pt idx="4">
                  <c:v>56.7</c:v>
                </c:pt>
              </c:numCache>
            </c:numRef>
          </c:val>
          <c:extLst>
            <c:ext xmlns:c16="http://schemas.microsoft.com/office/drawing/2014/chart" uri="{C3380CC4-5D6E-409C-BE32-E72D297353CC}">
              <c16:uniqueId val="{00000000-7AE6-47C8-AD09-45D0943943A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AE6-47C8-AD09-45D0943943A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-90.9</c:v>
                </c:pt>
                <c:pt idx="1">
                  <c:v>-161.5</c:v>
                </c:pt>
                <c:pt idx="2">
                  <c:v>-124.1</c:v>
                </c:pt>
                <c:pt idx="3">
                  <c:v>-66.7</c:v>
                </c:pt>
                <c:pt idx="4">
                  <c:v>-25.7</c:v>
                </c:pt>
              </c:numCache>
            </c:numRef>
          </c:val>
          <c:extLst>
            <c:ext xmlns:c16="http://schemas.microsoft.com/office/drawing/2014/chart" uri="{C3380CC4-5D6E-409C-BE32-E72D297353CC}">
              <c16:uniqueId val="{00000000-C58F-435C-8222-DB602F19E3E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C58F-435C-8222-DB602F19E3E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-562</c:v>
                </c:pt>
                <c:pt idx="1">
                  <c:v>-785</c:v>
                </c:pt>
                <c:pt idx="2">
                  <c:v>-756</c:v>
                </c:pt>
                <c:pt idx="3">
                  <c:v>-421</c:v>
                </c:pt>
                <c:pt idx="4">
                  <c:v>-505</c:v>
                </c:pt>
              </c:numCache>
            </c:numRef>
          </c:val>
          <c:extLst>
            <c:ext xmlns:c16="http://schemas.microsoft.com/office/drawing/2014/chart" uri="{C3380CC4-5D6E-409C-BE32-E72D297353CC}">
              <c16:uniqueId val="{00000000-9F39-4D2D-A1D5-D8322F7C286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9F39-4D2D-A1D5-D8322F7C286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宮城県加美町　町営南町駐車場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883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125.2</v>
      </c>
      <c r="V31" s="118"/>
      <c r="W31" s="118"/>
      <c r="X31" s="118"/>
      <c r="Y31" s="118"/>
      <c r="Z31" s="118"/>
      <c r="AA31" s="118"/>
      <c r="AB31" s="118"/>
      <c r="AC31" s="118"/>
      <c r="AD31" s="118"/>
      <c r="AE31" s="118"/>
      <c r="AF31" s="118"/>
      <c r="AG31" s="118"/>
      <c r="AH31" s="118"/>
      <c r="AI31" s="118"/>
      <c r="AJ31" s="118"/>
      <c r="AK31" s="118"/>
      <c r="AL31" s="118"/>
      <c r="AM31" s="118"/>
      <c r="AN31" s="118">
        <f>データ!Z7</f>
        <v>105.9</v>
      </c>
      <c r="AO31" s="118"/>
      <c r="AP31" s="118"/>
      <c r="AQ31" s="118"/>
      <c r="AR31" s="118"/>
      <c r="AS31" s="118"/>
      <c r="AT31" s="118"/>
      <c r="AU31" s="118"/>
      <c r="AV31" s="118"/>
      <c r="AW31" s="118"/>
      <c r="AX31" s="118"/>
      <c r="AY31" s="118"/>
      <c r="AZ31" s="118"/>
      <c r="BA31" s="118"/>
      <c r="BB31" s="118"/>
      <c r="BC31" s="118"/>
      <c r="BD31" s="118"/>
      <c r="BE31" s="118"/>
      <c r="BF31" s="118"/>
      <c r="BG31" s="118">
        <f>データ!AA7</f>
        <v>107.6</v>
      </c>
      <c r="BH31" s="118"/>
      <c r="BI31" s="118"/>
      <c r="BJ31" s="118"/>
      <c r="BK31" s="118"/>
      <c r="BL31" s="118"/>
      <c r="BM31" s="118"/>
      <c r="BN31" s="118"/>
      <c r="BO31" s="118"/>
      <c r="BP31" s="118"/>
      <c r="BQ31" s="118"/>
      <c r="BR31" s="118"/>
      <c r="BS31" s="118"/>
      <c r="BT31" s="118"/>
      <c r="BU31" s="118"/>
      <c r="BV31" s="118"/>
      <c r="BW31" s="118"/>
      <c r="BX31" s="118"/>
      <c r="BY31" s="118"/>
      <c r="BZ31" s="118">
        <f>データ!AB7</f>
        <v>60</v>
      </c>
      <c r="CA31" s="118"/>
      <c r="CB31" s="118"/>
      <c r="CC31" s="118"/>
      <c r="CD31" s="118"/>
      <c r="CE31" s="118"/>
      <c r="CF31" s="118"/>
      <c r="CG31" s="118"/>
      <c r="CH31" s="118"/>
      <c r="CI31" s="118"/>
      <c r="CJ31" s="118"/>
      <c r="CK31" s="118"/>
      <c r="CL31" s="118"/>
      <c r="CM31" s="118"/>
      <c r="CN31" s="118"/>
      <c r="CO31" s="118"/>
      <c r="CP31" s="118"/>
      <c r="CQ31" s="118"/>
      <c r="CR31" s="118"/>
      <c r="CS31" s="118">
        <f>データ!AC7</f>
        <v>79.599999999999994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72.900000000000006</v>
      </c>
      <c r="EM31" s="118"/>
      <c r="EN31" s="118"/>
      <c r="EO31" s="118"/>
      <c r="EP31" s="118"/>
      <c r="EQ31" s="118"/>
      <c r="ER31" s="118"/>
      <c r="ES31" s="118"/>
      <c r="ET31" s="118"/>
      <c r="EU31" s="118"/>
      <c r="EV31" s="118"/>
      <c r="EW31" s="118"/>
      <c r="EX31" s="118"/>
      <c r="EY31" s="118"/>
      <c r="EZ31" s="118"/>
      <c r="FA31" s="118"/>
      <c r="FB31" s="118"/>
      <c r="FC31" s="118"/>
      <c r="FD31" s="118"/>
      <c r="FE31" s="118">
        <f>データ!AK7</f>
        <v>67.7</v>
      </c>
      <c r="FF31" s="118"/>
      <c r="FG31" s="118"/>
      <c r="FH31" s="118"/>
      <c r="FI31" s="118"/>
      <c r="FJ31" s="118"/>
      <c r="FK31" s="118"/>
      <c r="FL31" s="118"/>
      <c r="FM31" s="118"/>
      <c r="FN31" s="118"/>
      <c r="FO31" s="118"/>
      <c r="FP31" s="118"/>
      <c r="FQ31" s="118"/>
      <c r="FR31" s="118"/>
      <c r="FS31" s="118"/>
      <c r="FT31" s="118"/>
      <c r="FU31" s="118"/>
      <c r="FV31" s="118"/>
      <c r="FW31" s="118"/>
      <c r="FX31" s="118">
        <f>データ!AL7</f>
        <v>63</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29.9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60</v>
      </c>
      <c r="JD31" s="120"/>
      <c r="JE31" s="120"/>
      <c r="JF31" s="120"/>
      <c r="JG31" s="120"/>
      <c r="JH31" s="120"/>
      <c r="JI31" s="120"/>
      <c r="JJ31" s="120"/>
      <c r="JK31" s="120"/>
      <c r="JL31" s="120"/>
      <c r="JM31" s="120"/>
      <c r="JN31" s="120"/>
      <c r="JO31" s="120"/>
      <c r="JP31" s="120"/>
      <c r="JQ31" s="120"/>
      <c r="JR31" s="120"/>
      <c r="JS31" s="120"/>
      <c r="JT31" s="120"/>
      <c r="JU31" s="121"/>
      <c r="JV31" s="119">
        <f>データ!DL7</f>
        <v>53.3</v>
      </c>
      <c r="JW31" s="120"/>
      <c r="JX31" s="120"/>
      <c r="JY31" s="120"/>
      <c r="JZ31" s="120"/>
      <c r="KA31" s="120"/>
      <c r="KB31" s="120"/>
      <c r="KC31" s="120"/>
      <c r="KD31" s="120"/>
      <c r="KE31" s="120"/>
      <c r="KF31" s="120"/>
      <c r="KG31" s="120"/>
      <c r="KH31" s="120"/>
      <c r="KI31" s="120"/>
      <c r="KJ31" s="120"/>
      <c r="KK31" s="120"/>
      <c r="KL31" s="120"/>
      <c r="KM31" s="120"/>
      <c r="KN31" s="121"/>
      <c r="KO31" s="119">
        <f>データ!DM7</f>
        <v>56.7</v>
      </c>
      <c r="KP31" s="120"/>
      <c r="KQ31" s="120"/>
      <c r="KR31" s="120"/>
      <c r="KS31" s="120"/>
      <c r="KT31" s="120"/>
      <c r="KU31" s="120"/>
      <c r="KV31" s="120"/>
      <c r="KW31" s="120"/>
      <c r="KX31" s="120"/>
      <c r="KY31" s="120"/>
      <c r="KZ31" s="120"/>
      <c r="LA31" s="120"/>
      <c r="LB31" s="120"/>
      <c r="LC31" s="120"/>
      <c r="LD31" s="120"/>
      <c r="LE31" s="120"/>
      <c r="LF31" s="120"/>
      <c r="LG31" s="121"/>
      <c r="LH31" s="119">
        <f>データ!DN7</f>
        <v>56.7</v>
      </c>
      <c r="LI31" s="120"/>
      <c r="LJ31" s="120"/>
      <c r="LK31" s="120"/>
      <c r="LL31" s="120"/>
      <c r="LM31" s="120"/>
      <c r="LN31" s="120"/>
      <c r="LO31" s="120"/>
      <c r="LP31" s="120"/>
      <c r="LQ31" s="120"/>
      <c r="LR31" s="120"/>
      <c r="LS31" s="120"/>
      <c r="LT31" s="120"/>
      <c r="LU31" s="120"/>
      <c r="LV31" s="120"/>
      <c r="LW31" s="120"/>
      <c r="LX31" s="120"/>
      <c r="LY31" s="120"/>
      <c r="LZ31" s="121"/>
      <c r="MA31" s="119">
        <f>データ!DO7</f>
        <v>56.7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131</v>
      </c>
      <c r="V52" s="125"/>
      <c r="W52" s="125"/>
      <c r="X52" s="125"/>
      <c r="Y52" s="125"/>
      <c r="Z52" s="125"/>
      <c r="AA52" s="125"/>
      <c r="AB52" s="125"/>
      <c r="AC52" s="125"/>
      <c r="AD52" s="125"/>
      <c r="AE52" s="125"/>
      <c r="AF52" s="125"/>
      <c r="AG52" s="125"/>
      <c r="AH52" s="125"/>
      <c r="AI52" s="125"/>
      <c r="AJ52" s="125"/>
      <c r="AK52" s="125"/>
      <c r="AL52" s="125"/>
      <c r="AM52" s="125"/>
      <c r="AN52" s="125">
        <f>データ!AV7</f>
        <v>147</v>
      </c>
      <c r="AO52" s="125"/>
      <c r="AP52" s="125"/>
      <c r="AQ52" s="125"/>
      <c r="AR52" s="125"/>
      <c r="AS52" s="125"/>
      <c r="AT52" s="125"/>
      <c r="AU52" s="125"/>
      <c r="AV52" s="125"/>
      <c r="AW52" s="125"/>
      <c r="AX52" s="125"/>
      <c r="AY52" s="125"/>
      <c r="AZ52" s="125"/>
      <c r="BA52" s="125"/>
      <c r="BB52" s="125"/>
      <c r="BC52" s="125"/>
      <c r="BD52" s="125"/>
      <c r="BE52" s="125"/>
      <c r="BF52" s="125"/>
      <c r="BG52" s="125">
        <f>データ!AW7</f>
        <v>139</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48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-90.9</v>
      </c>
      <c r="EM52" s="118"/>
      <c r="EN52" s="118"/>
      <c r="EO52" s="118"/>
      <c r="EP52" s="118"/>
      <c r="EQ52" s="118"/>
      <c r="ER52" s="118"/>
      <c r="ES52" s="118"/>
      <c r="ET52" s="118"/>
      <c r="EU52" s="118"/>
      <c r="EV52" s="118"/>
      <c r="EW52" s="118"/>
      <c r="EX52" s="118"/>
      <c r="EY52" s="118"/>
      <c r="EZ52" s="118"/>
      <c r="FA52" s="118"/>
      <c r="FB52" s="118"/>
      <c r="FC52" s="118"/>
      <c r="FD52" s="118"/>
      <c r="FE52" s="118">
        <f>データ!BG7</f>
        <v>-161.5</v>
      </c>
      <c r="FF52" s="118"/>
      <c r="FG52" s="118"/>
      <c r="FH52" s="118"/>
      <c r="FI52" s="118"/>
      <c r="FJ52" s="118"/>
      <c r="FK52" s="118"/>
      <c r="FL52" s="118"/>
      <c r="FM52" s="118"/>
      <c r="FN52" s="118"/>
      <c r="FO52" s="118"/>
      <c r="FP52" s="118"/>
      <c r="FQ52" s="118"/>
      <c r="FR52" s="118"/>
      <c r="FS52" s="118"/>
      <c r="FT52" s="118"/>
      <c r="FU52" s="118"/>
      <c r="FV52" s="118"/>
      <c r="FW52" s="118"/>
      <c r="FX52" s="118">
        <f>データ!BH7</f>
        <v>-124.1</v>
      </c>
      <c r="FY52" s="118"/>
      <c r="FZ52" s="118"/>
      <c r="GA52" s="118"/>
      <c r="GB52" s="118"/>
      <c r="GC52" s="118"/>
      <c r="GD52" s="118"/>
      <c r="GE52" s="118"/>
      <c r="GF52" s="118"/>
      <c r="GG52" s="118"/>
      <c r="GH52" s="118"/>
      <c r="GI52" s="118"/>
      <c r="GJ52" s="118"/>
      <c r="GK52" s="118"/>
      <c r="GL52" s="118"/>
      <c r="GM52" s="118"/>
      <c r="GN52" s="118"/>
      <c r="GO52" s="118"/>
      <c r="GP52" s="118"/>
      <c r="GQ52" s="118">
        <f>データ!BI7</f>
        <v>-66.7</v>
      </c>
      <c r="GR52" s="118"/>
      <c r="GS52" s="118"/>
      <c r="GT52" s="118"/>
      <c r="GU52" s="118"/>
      <c r="GV52" s="118"/>
      <c r="GW52" s="118"/>
      <c r="GX52" s="118"/>
      <c r="GY52" s="118"/>
      <c r="GZ52" s="118"/>
      <c r="HA52" s="118"/>
      <c r="HB52" s="118"/>
      <c r="HC52" s="118"/>
      <c r="HD52" s="118"/>
      <c r="HE52" s="118"/>
      <c r="HF52" s="118"/>
      <c r="HG52" s="118"/>
      <c r="HH52" s="118"/>
      <c r="HI52" s="118"/>
      <c r="HJ52" s="118">
        <f>データ!BJ7</f>
        <v>-25.7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-562</v>
      </c>
      <c r="JD52" s="125"/>
      <c r="JE52" s="125"/>
      <c r="JF52" s="125"/>
      <c r="JG52" s="125"/>
      <c r="JH52" s="125"/>
      <c r="JI52" s="125"/>
      <c r="JJ52" s="125"/>
      <c r="JK52" s="125"/>
      <c r="JL52" s="125"/>
      <c r="JM52" s="125"/>
      <c r="JN52" s="125"/>
      <c r="JO52" s="125"/>
      <c r="JP52" s="125"/>
      <c r="JQ52" s="125"/>
      <c r="JR52" s="125"/>
      <c r="JS52" s="125"/>
      <c r="JT52" s="125"/>
      <c r="JU52" s="125"/>
      <c r="JV52" s="125">
        <f>データ!BR7</f>
        <v>-785</v>
      </c>
      <c r="JW52" s="125"/>
      <c r="JX52" s="125"/>
      <c r="JY52" s="125"/>
      <c r="JZ52" s="125"/>
      <c r="KA52" s="125"/>
      <c r="KB52" s="125"/>
      <c r="KC52" s="125"/>
      <c r="KD52" s="125"/>
      <c r="KE52" s="125"/>
      <c r="KF52" s="125"/>
      <c r="KG52" s="125"/>
      <c r="KH52" s="125"/>
      <c r="KI52" s="125"/>
      <c r="KJ52" s="125"/>
      <c r="KK52" s="125"/>
      <c r="KL52" s="125"/>
      <c r="KM52" s="125"/>
      <c r="KN52" s="125"/>
      <c r="KO52" s="125">
        <f>データ!BS7</f>
        <v>-756</v>
      </c>
      <c r="KP52" s="125"/>
      <c r="KQ52" s="125"/>
      <c r="KR52" s="125"/>
      <c r="KS52" s="125"/>
      <c r="KT52" s="125"/>
      <c r="KU52" s="125"/>
      <c r="KV52" s="125"/>
      <c r="KW52" s="125"/>
      <c r="KX52" s="125"/>
      <c r="KY52" s="125"/>
      <c r="KZ52" s="125"/>
      <c r="LA52" s="125"/>
      <c r="LB52" s="125"/>
      <c r="LC52" s="125"/>
      <c r="LD52" s="125"/>
      <c r="LE52" s="125"/>
      <c r="LF52" s="125"/>
      <c r="LG52" s="125"/>
      <c r="LH52" s="125">
        <f>データ!BT7</f>
        <v>-421</v>
      </c>
      <c r="LI52" s="125"/>
      <c r="LJ52" s="125"/>
      <c r="LK52" s="125"/>
      <c r="LL52" s="125"/>
      <c r="LM52" s="125"/>
      <c r="LN52" s="125"/>
      <c r="LO52" s="125"/>
      <c r="LP52" s="125"/>
      <c r="LQ52" s="125"/>
      <c r="LR52" s="125"/>
      <c r="LS52" s="125"/>
      <c r="LT52" s="125"/>
      <c r="LU52" s="125"/>
      <c r="LV52" s="125"/>
      <c r="LW52" s="125"/>
      <c r="LX52" s="125"/>
      <c r="LY52" s="125"/>
      <c r="LZ52" s="125"/>
      <c r="MA52" s="125">
        <f>データ!BU7</f>
        <v>-505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16846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D1WFdO37OnAsW6sv7tQDR0UXDmhDsTfXmd4rAo6BRmKcu3jw0GkIk1rtFHNK2j/2W/o8Gk4M1GfEIROSpu07uw==" saltValue="oBIiByftsSvlBwr6VJU+g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102</v>
      </c>
      <c r="AO5" s="59" t="s">
        <v>94</v>
      </c>
      <c r="AP5" s="59" t="s">
        <v>95</v>
      </c>
      <c r="AQ5" s="59" t="s">
        <v>96</v>
      </c>
      <c r="AR5" s="59" t="s">
        <v>97</v>
      </c>
      <c r="AS5" s="59" t="s">
        <v>98</v>
      </c>
      <c r="AT5" s="59" t="s">
        <v>99</v>
      </c>
      <c r="AU5" s="59" t="s">
        <v>89</v>
      </c>
      <c r="AV5" s="59" t="s">
        <v>90</v>
      </c>
      <c r="AW5" s="59" t="s">
        <v>91</v>
      </c>
      <c r="AX5" s="59" t="s">
        <v>103</v>
      </c>
      <c r="AY5" s="59" t="s">
        <v>93</v>
      </c>
      <c r="AZ5" s="59" t="s">
        <v>94</v>
      </c>
      <c r="BA5" s="59" t="s">
        <v>95</v>
      </c>
      <c r="BB5" s="59" t="s">
        <v>96</v>
      </c>
      <c r="BC5" s="59" t="s">
        <v>97</v>
      </c>
      <c r="BD5" s="59" t="s">
        <v>98</v>
      </c>
      <c r="BE5" s="59" t="s">
        <v>99</v>
      </c>
      <c r="BF5" s="59" t="s">
        <v>89</v>
      </c>
      <c r="BG5" s="59" t="s">
        <v>90</v>
      </c>
      <c r="BH5" s="59" t="s">
        <v>91</v>
      </c>
      <c r="BI5" s="59" t="s">
        <v>103</v>
      </c>
      <c r="BJ5" s="59" t="s">
        <v>102</v>
      </c>
      <c r="BK5" s="59" t="s">
        <v>94</v>
      </c>
      <c r="BL5" s="59" t="s">
        <v>95</v>
      </c>
      <c r="BM5" s="59" t="s">
        <v>96</v>
      </c>
      <c r="BN5" s="59" t="s">
        <v>97</v>
      </c>
      <c r="BO5" s="59" t="s">
        <v>98</v>
      </c>
      <c r="BP5" s="59" t="s">
        <v>99</v>
      </c>
      <c r="BQ5" s="59" t="s">
        <v>89</v>
      </c>
      <c r="BR5" s="59" t="s">
        <v>100</v>
      </c>
      <c r="BS5" s="59" t="s">
        <v>91</v>
      </c>
      <c r="BT5" s="59" t="s">
        <v>92</v>
      </c>
      <c r="BU5" s="59" t="s">
        <v>102</v>
      </c>
      <c r="BV5" s="59" t="s">
        <v>94</v>
      </c>
      <c r="BW5" s="59" t="s">
        <v>95</v>
      </c>
      <c r="BX5" s="59" t="s">
        <v>96</v>
      </c>
      <c r="BY5" s="59" t="s">
        <v>97</v>
      </c>
      <c r="BZ5" s="59" t="s">
        <v>98</v>
      </c>
      <c r="CA5" s="59" t="s">
        <v>99</v>
      </c>
      <c r="CB5" s="59" t="s">
        <v>104</v>
      </c>
      <c r="CC5" s="59" t="s">
        <v>90</v>
      </c>
      <c r="CD5" s="59" t="s">
        <v>91</v>
      </c>
      <c r="CE5" s="59" t="s">
        <v>92</v>
      </c>
      <c r="CF5" s="59" t="s">
        <v>102</v>
      </c>
      <c r="CG5" s="59" t="s">
        <v>94</v>
      </c>
      <c r="CH5" s="59" t="s">
        <v>95</v>
      </c>
      <c r="CI5" s="59" t="s">
        <v>96</v>
      </c>
      <c r="CJ5" s="59" t="s">
        <v>97</v>
      </c>
      <c r="CK5" s="59" t="s">
        <v>98</v>
      </c>
      <c r="CL5" s="59" t="s">
        <v>99</v>
      </c>
      <c r="CM5" s="150"/>
      <c r="CN5" s="150"/>
      <c r="CO5" s="59" t="s">
        <v>89</v>
      </c>
      <c r="CP5" s="59" t="s">
        <v>100</v>
      </c>
      <c r="CQ5" s="59" t="s">
        <v>91</v>
      </c>
      <c r="CR5" s="59" t="s">
        <v>92</v>
      </c>
      <c r="CS5" s="59" t="s">
        <v>93</v>
      </c>
      <c r="CT5" s="59" t="s">
        <v>94</v>
      </c>
      <c r="CU5" s="59" t="s">
        <v>95</v>
      </c>
      <c r="CV5" s="59" t="s">
        <v>96</v>
      </c>
      <c r="CW5" s="59" t="s">
        <v>97</v>
      </c>
      <c r="CX5" s="59" t="s">
        <v>98</v>
      </c>
      <c r="CY5" s="59" t="s">
        <v>99</v>
      </c>
      <c r="CZ5" s="59" t="s">
        <v>89</v>
      </c>
      <c r="DA5" s="59" t="s">
        <v>90</v>
      </c>
      <c r="DB5" s="59" t="s">
        <v>101</v>
      </c>
      <c r="DC5" s="59" t="s">
        <v>103</v>
      </c>
      <c r="DD5" s="59" t="s">
        <v>93</v>
      </c>
      <c r="DE5" s="59" t="s">
        <v>94</v>
      </c>
      <c r="DF5" s="59" t="s">
        <v>95</v>
      </c>
      <c r="DG5" s="59" t="s">
        <v>96</v>
      </c>
      <c r="DH5" s="59" t="s">
        <v>97</v>
      </c>
      <c r="DI5" s="59" t="s">
        <v>98</v>
      </c>
      <c r="DJ5" s="59" t="s">
        <v>35</v>
      </c>
      <c r="DK5" s="59" t="s">
        <v>104</v>
      </c>
      <c r="DL5" s="59" t="s">
        <v>100</v>
      </c>
      <c r="DM5" s="59" t="s">
        <v>101</v>
      </c>
      <c r="DN5" s="59" t="s">
        <v>92</v>
      </c>
      <c r="DO5" s="59" t="s">
        <v>102</v>
      </c>
      <c r="DP5" s="59" t="s">
        <v>94</v>
      </c>
      <c r="DQ5" s="59" t="s">
        <v>95</v>
      </c>
      <c r="DR5" s="59" t="s">
        <v>96</v>
      </c>
      <c r="DS5" s="59" t="s">
        <v>97</v>
      </c>
      <c r="DT5" s="59" t="s">
        <v>98</v>
      </c>
      <c r="DU5" s="59" t="s">
        <v>99</v>
      </c>
    </row>
    <row r="6" spans="1:125" s="66" customFormat="1" x14ac:dyDescent="0.15">
      <c r="A6" s="49" t="s">
        <v>105</v>
      </c>
      <c r="B6" s="60">
        <f>B8</f>
        <v>2019</v>
      </c>
      <c r="C6" s="60">
        <f t="shared" ref="C6:X6" si="1">C8</f>
        <v>44458</v>
      </c>
      <c r="D6" s="60">
        <f t="shared" si="1"/>
        <v>47</v>
      </c>
      <c r="E6" s="60">
        <f t="shared" si="1"/>
        <v>14</v>
      </c>
      <c r="F6" s="60">
        <f t="shared" si="1"/>
        <v>0</v>
      </c>
      <c r="G6" s="60">
        <f t="shared" si="1"/>
        <v>2</v>
      </c>
      <c r="H6" s="60" t="str">
        <f>SUBSTITUTE(H8,"　","")</f>
        <v>宮城県加美町</v>
      </c>
      <c r="I6" s="60" t="str">
        <f t="shared" si="1"/>
        <v>町営南町駐車場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商業施設</v>
      </c>
      <c r="T6" s="62" t="str">
        <f t="shared" si="1"/>
        <v>無</v>
      </c>
      <c r="U6" s="63">
        <f t="shared" si="1"/>
        <v>883</v>
      </c>
      <c r="V6" s="63">
        <f t="shared" si="1"/>
        <v>30</v>
      </c>
      <c r="W6" s="63">
        <f t="shared" si="1"/>
        <v>0</v>
      </c>
      <c r="X6" s="62" t="str">
        <f t="shared" si="1"/>
        <v>導入なし</v>
      </c>
      <c r="Y6" s="64">
        <f>IF(Y8="-",NA(),Y8)</f>
        <v>125.2</v>
      </c>
      <c r="Z6" s="64">
        <f t="shared" ref="Z6:AH6" si="2">IF(Z8="-",NA(),Z8)</f>
        <v>105.9</v>
      </c>
      <c r="AA6" s="64">
        <f t="shared" si="2"/>
        <v>107.6</v>
      </c>
      <c r="AB6" s="64">
        <f t="shared" si="2"/>
        <v>60</v>
      </c>
      <c r="AC6" s="64">
        <f t="shared" si="2"/>
        <v>79.599999999999994</v>
      </c>
      <c r="AD6" s="64">
        <f t="shared" si="2"/>
        <v>419.4</v>
      </c>
      <c r="AE6" s="64">
        <f t="shared" si="2"/>
        <v>371</v>
      </c>
      <c r="AF6" s="64">
        <f t="shared" si="2"/>
        <v>509.2</v>
      </c>
      <c r="AG6" s="64">
        <f t="shared" si="2"/>
        <v>378.1</v>
      </c>
      <c r="AH6" s="64">
        <f t="shared" si="2"/>
        <v>756.6</v>
      </c>
      <c r="AI6" s="61" t="str">
        <f>IF(AI8="-","",IF(AI8="-","【-】","【"&amp;SUBSTITUTE(TEXT(AI8,"#,##0.0"),"-","△")&amp;"】"))</f>
        <v>【619.1】</v>
      </c>
      <c r="AJ6" s="64">
        <f>IF(AJ8="-",NA(),AJ8)</f>
        <v>72.900000000000006</v>
      </c>
      <c r="AK6" s="64">
        <f t="shared" ref="AK6:AS6" si="3">IF(AK8="-",NA(),AK8)</f>
        <v>67.7</v>
      </c>
      <c r="AL6" s="64">
        <f t="shared" si="3"/>
        <v>63</v>
      </c>
      <c r="AM6" s="64">
        <f t="shared" si="3"/>
        <v>0</v>
      </c>
      <c r="AN6" s="64">
        <f t="shared" si="3"/>
        <v>29.9</v>
      </c>
      <c r="AO6" s="64">
        <f t="shared" si="3"/>
        <v>3.2</v>
      </c>
      <c r="AP6" s="64">
        <f t="shared" si="3"/>
        <v>2.9</v>
      </c>
      <c r="AQ6" s="64">
        <f t="shared" si="3"/>
        <v>6</v>
      </c>
      <c r="AR6" s="64">
        <f t="shared" si="3"/>
        <v>3.8</v>
      </c>
      <c r="AS6" s="64">
        <f t="shared" si="3"/>
        <v>2</v>
      </c>
      <c r="AT6" s="61" t="str">
        <f>IF(AT8="-","",IF(AT8="-","【-】","【"&amp;SUBSTITUTE(TEXT(AT8,"#,##0.0"),"-","△")&amp;"】"))</f>
        <v>【2.3】</v>
      </c>
      <c r="AU6" s="65">
        <f>IF(AU8="-",NA(),AU8)</f>
        <v>131</v>
      </c>
      <c r="AV6" s="65">
        <f t="shared" ref="AV6:BD6" si="4">IF(AV8="-",NA(),AV8)</f>
        <v>147</v>
      </c>
      <c r="AW6" s="65">
        <f t="shared" si="4"/>
        <v>139</v>
      </c>
      <c r="AX6" s="65">
        <f t="shared" si="4"/>
        <v>0</v>
      </c>
      <c r="AY6" s="65">
        <f t="shared" si="4"/>
        <v>48</v>
      </c>
      <c r="AZ6" s="65">
        <f t="shared" si="4"/>
        <v>22</v>
      </c>
      <c r="BA6" s="65">
        <f t="shared" si="4"/>
        <v>16</v>
      </c>
      <c r="BB6" s="65">
        <f t="shared" si="4"/>
        <v>21</v>
      </c>
      <c r="BC6" s="65">
        <f t="shared" si="4"/>
        <v>17</v>
      </c>
      <c r="BD6" s="65">
        <f t="shared" si="4"/>
        <v>15</v>
      </c>
      <c r="BE6" s="63" t="str">
        <f>IF(BE8="-","",IF(BE8="-","【-】","【"&amp;SUBSTITUTE(TEXT(BE8,"#,##0"),"-","△")&amp;"】"))</f>
        <v>【17】</v>
      </c>
      <c r="BF6" s="64">
        <f>IF(BF8="-",NA(),BF8)</f>
        <v>-90.9</v>
      </c>
      <c r="BG6" s="64">
        <f t="shared" ref="BG6:BO6" si="5">IF(BG8="-",NA(),BG8)</f>
        <v>-161.5</v>
      </c>
      <c r="BH6" s="64">
        <f t="shared" si="5"/>
        <v>-124.1</v>
      </c>
      <c r="BI6" s="64">
        <f t="shared" si="5"/>
        <v>-66.7</v>
      </c>
      <c r="BJ6" s="64">
        <f t="shared" si="5"/>
        <v>-25.7</v>
      </c>
      <c r="BK6" s="64">
        <f t="shared" si="5"/>
        <v>38.200000000000003</v>
      </c>
      <c r="BL6" s="64">
        <f t="shared" si="5"/>
        <v>34.6</v>
      </c>
      <c r="BM6" s="64">
        <f t="shared" si="5"/>
        <v>37.6</v>
      </c>
      <c r="BN6" s="64">
        <f t="shared" si="5"/>
        <v>30.2</v>
      </c>
      <c r="BO6" s="64">
        <f t="shared" si="5"/>
        <v>33.9</v>
      </c>
      <c r="BP6" s="61" t="str">
        <f>IF(BP8="-","",IF(BP8="-","【-】","【"&amp;SUBSTITUTE(TEXT(BP8,"#,##0.0"),"-","△")&amp;"】"))</f>
        <v>【20.8】</v>
      </c>
      <c r="BQ6" s="65">
        <f>IF(BQ8="-",NA(),BQ8)</f>
        <v>-562</v>
      </c>
      <c r="BR6" s="65">
        <f t="shared" ref="BR6:BZ6" si="6">IF(BR8="-",NA(),BR8)</f>
        <v>-785</v>
      </c>
      <c r="BS6" s="65">
        <f t="shared" si="6"/>
        <v>-756</v>
      </c>
      <c r="BT6" s="65">
        <f t="shared" si="6"/>
        <v>-421</v>
      </c>
      <c r="BU6" s="65">
        <f t="shared" si="6"/>
        <v>-505</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16846</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60</v>
      </c>
      <c r="DL6" s="64">
        <f t="shared" ref="DL6:DT6" si="9">IF(DL8="-",NA(),DL8)</f>
        <v>53.3</v>
      </c>
      <c r="DM6" s="64">
        <f t="shared" si="9"/>
        <v>56.7</v>
      </c>
      <c r="DN6" s="64">
        <f t="shared" si="9"/>
        <v>56.7</v>
      </c>
      <c r="DO6" s="64">
        <f t="shared" si="9"/>
        <v>56.7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108</v>
      </c>
      <c r="B7" s="60">
        <f t="shared" ref="B7:X7" si="10">B8</f>
        <v>2019</v>
      </c>
      <c r="C7" s="60">
        <f t="shared" si="10"/>
        <v>44458</v>
      </c>
      <c r="D7" s="60">
        <f t="shared" si="10"/>
        <v>47</v>
      </c>
      <c r="E7" s="60">
        <f t="shared" si="10"/>
        <v>14</v>
      </c>
      <c r="F7" s="60">
        <f t="shared" si="10"/>
        <v>0</v>
      </c>
      <c r="G7" s="60">
        <f t="shared" si="10"/>
        <v>2</v>
      </c>
      <c r="H7" s="60" t="str">
        <f t="shared" si="10"/>
        <v>宮城県　加美町</v>
      </c>
      <c r="I7" s="60" t="str">
        <f t="shared" si="10"/>
        <v>町営南町駐車場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商業施設</v>
      </c>
      <c r="T7" s="62" t="str">
        <f t="shared" si="10"/>
        <v>無</v>
      </c>
      <c r="U7" s="63">
        <f t="shared" si="10"/>
        <v>883</v>
      </c>
      <c r="V7" s="63">
        <f t="shared" si="10"/>
        <v>30</v>
      </c>
      <c r="W7" s="63">
        <f t="shared" si="10"/>
        <v>0</v>
      </c>
      <c r="X7" s="62" t="str">
        <f t="shared" si="10"/>
        <v>導入なし</v>
      </c>
      <c r="Y7" s="64">
        <f>Y8</f>
        <v>125.2</v>
      </c>
      <c r="Z7" s="64">
        <f t="shared" ref="Z7:AH7" si="11">Z8</f>
        <v>105.9</v>
      </c>
      <c r="AA7" s="64">
        <f t="shared" si="11"/>
        <v>107.6</v>
      </c>
      <c r="AB7" s="64">
        <f t="shared" si="11"/>
        <v>60</v>
      </c>
      <c r="AC7" s="64">
        <f t="shared" si="11"/>
        <v>79.599999999999994</v>
      </c>
      <c r="AD7" s="64">
        <f t="shared" si="11"/>
        <v>419.4</v>
      </c>
      <c r="AE7" s="64">
        <f t="shared" si="11"/>
        <v>371</v>
      </c>
      <c r="AF7" s="64">
        <f t="shared" si="11"/>
        <v>509.2</v>
      </c>
      <c r="AG7" s="64">
        <f t="shared" si="11"/>
        <v>378.1</v>
      </c>
      <c r="AH7" s="64">
        <f t="shared" si="11"/>
        <v>756.6</v>
      </c>
      <c r="AI7" s="61"/>
      <c r="AJ7" s="64">
        <f>AJ8</f>
        <v>72.900000000000006</v>
      </c>
      <c r="AK7" s="64">
        <f t="shared" ref="AK7:AS7" si="12">AK8</f>
        <v>67.7</v>
      </c>
      <c r="AL7" s="64">
        <f t="shared" si="12"/>
        <v>63</v>
      </c>
      <c r="AM7" s="64">
        <f t="shared" si="12"/>
        <v>0</v>
      </c>
      <c r="AN7" s="64">
        <f t="shared" si="12"/>
        <v>29.9</v>
      </c>
      <c r="AO7" s="64">
        <f t="shared" si="12"/>
        <v>3.2</v>
      </c>
      <c r="AP7" s="64">
        <f t="shared" si="12"/>
        <v>2.9</v>
      </c>
      <c r="AQ7" s="64">
        <f t="shared" si="12"/>
        <v>6</v>
      </c>
      <c r="AR7" s="64">
        <f t="shared" si="12"/>
        <v>3.8</v>
      </c>
      <c r="AS7" s="64">
        <f t="shared" si="12"/>
        <v>2</v>
      </c>
      <c r="AT7" s="61"/>
      <c r="AU7" s="65">
        <f>AU8</f>
        <v>131</v>
      </c>
      <c r="AV7" s="65">
        <f t="shared" ref="AV7:BD7" si="13">AV8</f>
        <v>147</v>
      </c>
      <c r="AW7" s="65">
        <f t="shared" si="13"/>
        <v>139</v>
      </c>
      <c r="AX7" s="65">
        <f t="shared" si="13"/>
        <v>0</v>
      </c>
      <c r="AY7" s="65">
        <f t="shared" si="13"/>
        <v>48</v>
      </c>
      <c r="AZ7" s="65">
        <f t="shared" si="13"/>
        <v>22</v>
      </c>
      <c r="BA7" s="65">
        <f t="shared" si="13"/>
        <v>16</v>
      </c>
      <c r="BB7" s="65">
        <f t="shared" si="13"/>
        <v>21</v>
      </c>
      <c r="BC7" s="65">
        <f t="shared" si="13"/>
        <v>17</v>
      </c>
      <c r="BD7" s="65">
        <f t="shared" si="13"/>
        <v>15</v>
      </c>
      <c r="BE7" s="63"/>
      <c r="BF7" s="64">
        <f>BF8</f>
        <v>-90.9</v>
      </c>
      <c r="BG7" s="64">
        <f t="shared" ref="BG7:BO7" si="14">BG8</f>
        <v>-161.5</v>
      </c>
      <c r="BH7" s="64">
        <f t="shared" si="14"/>
        <v>-124.1</v>
      </c>
      <c r="BI7" s="64">
        <f t="shared" si="14"/>
        <v>-66.7</v>
      </c>
      <c r="BJ7" s="64">
        <f t="shared" si="14"/>
        <v>-25.7</v>
      </c>
      <c r="BK7" s="64">
        <f t="shared" si="14"/>
        <v>38.200000000000003</v>
      </c>
      <c r="BL7" s="64">
        <f t="shared" si="14"/>
        <v>34.6</v>
      </c>
      <c r="BM7" s="64">
        <f t="shared" si="14"/>
        <v>37.6</v>
      </c>
      <c r="BN7" s="64">
        <f t="shared" si="14"/>
        <v>30.2</v>
      </c>
      <c r="BO7" s="64">
        <f t="shared" si="14"/>
        <v>33.9</v>
      </c>
      <c r="BP7" s="61"/>
      <c r="BQ7" s="65">
        <f>BQ8</f>
        <v>-562</v>
      </c>
      <c r="BR7" s="65">
        <f t="shared" ref="BR7:BZ7" si="15">BR8</f>
        <v>-785</v>
      </c>
      <c r="BS7" s="65">
        <f t="shared" si="15"/>
        <v>-756</v>
      </c>
      <c r="BT7" s="65">
        <f t="shared" si="15"/>
        <v>-421</v>
      </c>
      <c r="BU7" s="65">
        <f t="shared" si="15"/>
        <v>-505</v>
      </c>
      <c r="BV7" s="65">
        <f t="shared" si="15"/>
        <v>6967</v>
      </c>
      <c r="BW7" s="65">
        <f t="shared" si="15"/>
        <v>7138</v>
      </c>
      <c r="BX7" s="65">
        <f t="shared" si="15"/>
        <v>8131</v>
      </c>
      <c r="BY7" s="65">
        <f t="shared" si="15"/>
        <v>8076</v>
      </c>
      <c r="BZ7" s="65">
        <f t="shared" si="15"/>
        <v>8265</v>
      </c>
      <c r="CA7" s="63"/>
      <c r="CB7" s="64" t="s">
        <v>109</v>
      </c>
      <c r="CC7" s="64" t="s">
        <v>109</v>
      </c>
      <c r="CD7" s="64" t="s">
        <v>109</v>
      </c>
      <c r="CE7" s="64" t="s">
        <v>109</v>
      </c>
      <c r="CF7" s="64" t="s">
        <v>109</v>
      </c>
      <c r="CG7" s="64" t="s">
        <v>109</v>
      </c>
      <c r="CH7" s="64" t="s">
        <v>109</v>
      </c>
      <c r="CI7" s="64" t="s">
        <v>109</v>
      </c>
      <c r="CJ7" s="64" t="s">
        <v>109</v>
      </c>
      <c r="CK7" s="64" t="s">
        <v>107</v>
      </c>
      <c r="CL7" s="61"/>
      <c r="CM7" s="63">
        <f>CM8</f>
        <v>16846</v>
      </c>
      <c r="CN7" s="63">
        <f>CN8</f>
        <v>0</v>
      </c>
      <c r="CO7" s="64" t="s">
        <v>109</v>
      </c>
      <c r="CP7" s="64" t="s">
        <v>109</v>
      </c>
      <c r="CQ7" s="64" t="s">
        <v>109</v>
      </c>
      <c r="CR7" s="64" t="s">
        <v>109</v>
      </c>
      <c r="CS7" s="64" t="s">
        <v>109</v>
      </c>
      <c r="CT7" s="64" t="s">
        <v>109</v>
      </c>
      <c r="CU7" s="64" t="s">
        <v>109</v>
      </c>
      <c r="CV7" s="64" t="s">
        <v>109</v>
      </c>
      <c r="CW7" s="64" t="s">
        <v>109</v>
      </c>
      <c r="CX7" s="64" t="s">
        <v>110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60</v>
      </c>
      <c r="DL7" s="64">
        <f t="shared" ref="DL7:DT7" si="17">DL8</f>
        <v>53.3</v>
      </c>
      <c r="DM7" s="64">
        <f t="shared" si="17"/>
        <v>56.7</v>
      </c>
      <c r="DN7" s="64">
        <f t="shared" si="17"/>
        <v>56.7</v>
      </c>
      <c r="DO7" s="64">
        <f t="shared" si="17"/>
        <v>56.7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44458</v>
      </c>
      <c r="D8" s="67">
        <v>47</v>
      </c>
      <c r="E8" s="67">
        <v>14</v>
      </c>
      <c r="F8" s="67">
        <v>0</v>
      </c>
      <c r="G8" s="67">
        <v>2</v>
      </c>
      <c r="H8" s="67" t="s">
        <v>111</v>
      </c>
      <c r="I8" s="67" t="s">
        <v>112</v>
      </c>
      <c r="J8" s="67" t="s">
        <v>113</v>
      </c>
      <c r="K8" s="67" t="s">
        <v>114</v>
      </c>
      <c r="L8" s="67" t="s">
        <v>115</v>
      </c>
      <c r="M8" s="67" t="s">
        <v>116</v>
      </c>
      <c r="N8" s="67" t="s">
        <v>117</v>
      </c>
      <c r="O8" s="68" t="s">
        <v>118</v>
      </c>
      <c r="P8" s="69" t="s">
        <v>119</v>
      </c>
      <c r="Q8" s="69" t="s">
        <v>120</v>
      </c>
      <c r="R8" s="70">
        <v>26</v>
      </c>
      <c r="S8" s="69" t="s">
        <v>121</v>
      </c>
      <c r="T8" s="69" t="s">
        <v>122</v>
      </c>
      <c r="U8" s="70">
        <v>883</v>
      </c>
      <c r="V8" s="70">
        <v>30</v>
      </c>
      <c r="W8" s="70">
        <v>0</v>
      </c>
      <c r="X8" s="69" t="s">
        <v>123</v>
      </c>
      <c r="Y8" s="71">
        <v>125.2</v>
      </c>
      <c r="Z8" s="71">
        <v>105.9</v>
      </c>
      <c r="AA8" s="71">
        <v>107.6</v>
      </c>
      <c r="AB8" s="71">
        <v>60</v>
      </c>
      <c r="AC8" s="71">
        <v>79.599999999999994</v>
      </c>
      <c r="AD8" s="71">
        <v>419.4</v>
      </c>
      <c r="AE8" s="71">
        <v>371</v>
      </c>
      <c r="AF8" s="71">
        <v>509.2</v>
      </c>
      <c r="AG8" s="71">
        <v>378.1</v>
      </c>
      <c r="AH8" s="71">
        <v>756.6</v>
      </c>
      <c r="AI8" s="68">
        <v>619.1</v>
      </c>
      <c r="AJ8" s="71">
        <v>72.900000000000006</v>
      </c>
      <c r="AK8" s="71">
        <v>67.7</v>
      </c>
      <c r="AL8" s="71">
        <v>63</v>
      </c>
      <c r="AM8" s="71">
        <v>0</v>
      </c>
      <c r="AN8" s="71">
        <v>29.9</v>
      </c>
      <c r="AO8" s="71">
        <v>3.2</v>
      </c>
      <c r="AP8" s="71">
        <v>2.9</v>
      </c>
      <c r="AQ8" s="71">
        <v>6</v>
      </c>
      <c r="AR8" s="71">
        <v>3.8</v>
      </c>
      <c r="AS8" s="71">
        <v>2</v>
      </c>
      <c r="AT8" s="68">
        <v>2.2999999999999998</v>
      </c>
      <c r="AU8" s="72">
        <v>131</v>
      </c>
      <c r="AV8" s="72">
        <v>147</v>
      </c>
      <c r="AW8" s="72">
        <v>139</v>
      </c>
      <c r="AX8" s="72">
        <v>0</v>
      </c>
      <c r="AY8" s="72">
        <v>48</v>
      </c>
      <c r="AZ8" s="72">
        <v>22</v>
      </c>
      <c r="BA8" s="72">
        <v>16</v>
      </c>
      <c r="BB8" s="72">
        <v>21</v>
      </c>
      <c r="BC8" s="72">
        <v>17</v>
      </c>
      <c r="BD8" s="72">
        <v>15</v>
      </c>
      <c r="BE8" s="72">
        <v>17</v>
      </c>
      <c r="BF8" s="71">
        <v>-90.9</v>
      </c>
      <c r="BG8" s="71">
        <v>-161.5</v>
      </c>
      <c r="BH8" s="71">
        <v>-124.1</v>
      </c>
      <c r="BI8" s="71">
        <v>-66.7</v>
      </c>
      <c r="BJ8" s="71">
        <v>-25.7</v>
      </c>
      <c r="BK8" s="71">
        <v>38.200000000000003</v>
      </c>
      <c r="BL8" s="71">
        <v>34.6</v>
      </c>
      <c r="BM8" s="71">
        <v>37.6</v>
      </c>
      <c r="BN8" s="71">
        <v>30.2</v>
      </c>
      <c r="BO8" s="71">
        <v>33.9</v>
      </c>
      <c r="BP8" s="68">
        <v>20.8</v>
      </c>
      <c r="BQ8" s="72">
        <v>-562</v>
      </c>
      <c r="BR8" s="72">
        <v>-785</v>
      </c>
      <c r="BS8" s="72">
        <v>-756</v>
      </c>
      <c r="BT8" s="73">
        <v>-421</v>
      </c>
      <c r="BU8" s="73">
        <v>-505</v>
      </c>
      <c r="BV8" s="72">
        <v>6967</v>
      </c>
      <c r="BW8" s="72">
        <v>7138</v>
      </c>
      <c r="BX8" s="72">
        <v>8131</v>
      </c>
      <c r="BY8" s="72">
        <v>8076</v>
      </c>
      <c r="BZ8" s="72">
        <v>8265</v>
      </c>
      <c r="CA8" s="70">
        <v>14290</v>
      </c>
      <c r="CB8" s="71" t="s">
        <v>115</v>
      </c>
      <c r="CC8" s="71" t="s">
        <v>115</v>
      </c>
      <c r="CD8" s="71" t="s">
        <v>115</v>
      </c>
      <c r="CE8" s="71" t="s">
        <v>115</v>
      </c>
      <c r="CF8" s="71" t="s">
        <v>115</v>
      </c>
      <c r="CG8" s="71" t="s">
        <v>115</v>
      </c>
      <c r="CH8" s="71" t="s">
        <v>115</v>
      </c>
      <c r="CI8" s="71" t="s">
        <v>115</v>
      </c>
      <c r="CJ8" s="71" t="s">
        <v>115</v>
      </c>
      <c r="CK8" s="71" t="s">
        <v>115</v>
      </c>
      <c r="CL8" s="68" t="s">
        <v>115</v>
      </c>
      <c r="CM8" s="70">
        <v>16846</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70.5</v>
      </c>
      <c r="DF8" s="71">
        <v>59.2</v>
      </c>
      <c r="DG8" s="71">
        <v>62.4</v>
      </c>
      <c r="DH8" s="71">
        <v>83.1</v>
      </c>
      <c r="DI8" s="71">
        <v>54.7</v>
      </c>
      <c r="DJ8" s="68">
        <v>425.4</v>
      </c>
      <c r="DK8" s="71">
        <v>60</v>
      </c>
      <c r="DL8" s="71">
        <v>53.3</v>
      </c>
      <c r="DM8" s="71">
        <v>56.7</v>
      </c>
      <c r="DN8" s="71">
        <v>56.7</v>
      </c>
      <c r="DO8" s="71">
        <v>56.7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2021-02-16T07:36:06Z</cp:lastPrinted>
  <dcterms:created xsi:type="dcterms:W3CDTF">2020-12-04T03:26:56Z</dcterms:created>
  <dcterms:modified xsi:type="dcterms:W3CDTF">2021-02-16T07:36:40Z</dcterms:modified>
  <cp:category/>
</cp:coreProperties>
</file>