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6"/>
  <workbookPr/>
  <mc:AlternateContent xmlns:mc="http://schemas.openxmlformats.org/markup-compatibility/2006">
    <mc:Choice Requires="x15">
      <x15ac:absPath xmlns:x15ac="http://schemas.microsoft.com/office/spreadsheetml/2010/11/ac" url="S:\総合振興課\財政係\●未処理●\佐々木担当\（R3.1.29〆切）公営企業に係る「経営比較分析表」の分析等について\03_建設水道課→財政係\"/>
    </mc:Choice>
  </mc:AlternateContent>
  <xr:revisionPtr revIDLastSave="0" documentId="13_ncr:1_{56A4CF18-D97C-4A82-AF53-A1CCA6496328}" xr6:coauthVersionLast="36" xr6:coauthVersionMax="36" xr10:uidLastSave="{00000000-0000-0000-0000-000000000000}"/>
  <workbookProtection workbookAlgorithmName="SHA-512" workbookHashValue="NZsIIVdFg6814HJ8XAl5wdu5lS0wvQtOZ9qAFcztZHN1fv9X52XmpMZxLMedkC6aokSfTsIeYsYXr2wWQpDw7g==" workbookSaltValue="AbaU12iVUXENTyNgEPNBeg==" workbookSpinCount="100000" lockStructure="1"/>
  <bookViews>
    <workbookView xWindow="0" yWindow="0" windowWidth="16410" windowHeight="6975"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AL10" i="4" s="1"/>
  <c r="U6" i="5"/>
  <c r="T6" i="5"/>
  <c r="AT8" i="4" s="1"/>
  <c r="S6" i="5"/>
  <c r="R6" i="5"/>
  <c r="Q6" i="5"/>
  <c r="P6" i="5"/>
  <c r="P10" i="4" s="1"/>
  <c r="O6" i="5"/>
  <c r="I10" i="4" s="1"/>
  <c r="N6" i="5"/>
  <c r="M6" i="5"/>
  <c r="L6" i="5"/>
  <c r="W8" i="4" s="1"/>
  <c r="K6" i="5"/>
  <c r="P8" i="4" s="1"/>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H86" i="4"/>
  <c r="E86" i="4"/>
  <c r="AD10" i="4"/>
  <c r="W10" i="4"/>
  <c r="B10" i="4"/>
  <c r="BB8" i="4"/>
  <c r="AL8" i="4"/>
  <c r="AD8" i="4"/>
  <c r="I8" i="4"/>
  <c r="B8" i="4"/>
</calcChain>
</file>

<file path=xl/sharedStrings.xml><?xml version="1.0" encoding="utf-8"?>
<sst xmlns="http://schemas.openxmlformats.org/spreadsheetml/2006/main" count="247" uniqueCount="120">
  <si>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</si>
  <si>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</si>
  <si>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</si>
  <si>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</si>
  <si>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</si>
  <si>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</si>
  <si>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</si>
  <si>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</si>
  <si>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</si>
  <si>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</si>
  <si>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</si>
  <si>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</si>
  <si>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</si>
  <si>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</si>
  <si>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</si>
  <si>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</si>
  <si>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</si>
  <si>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</si>
  <si>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</si>
  <si>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</si>
  <si>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</si>
  <si>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</si>
  <si>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</si>
  <si>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</si>
  <si>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</si>
  <si>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</si>
  <si>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</si>
  <si>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</si>
  <si>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</si>
  <si>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</si>
  <si>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</si>
  <si>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</si>
  <si>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</si>
  <si>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</si>
  <si>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</si>
  <si>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</si>
  <si>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</si>
  <si>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</si>
  <si>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</si>
  <si>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</si>
  <si>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</si>
  <si>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</si>
  <si>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</si>
  <si>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</si>
  <si>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</si>
  <si>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</si>
  <si>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</si>
  <si>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</si>
  <si>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</si>
  <si>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</si>
  <si>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</si>
  <si>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</si>
  <si>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</si>
  <si>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</si>
  <si>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</si>
  <si>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</si>
  <si>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</si>
  <si>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</si>
  <si>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</si>
  <si>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</si>
  <si>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</si>
  <si>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</si>
  <si>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</si>
  <si>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</si>
  <si>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</si>
  <si>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</si>
  <si>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</si>
  <si>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</si>
  <si>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</si>
  <si>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</si>
  <si>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</si>
  <si>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</si>
  <si>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</si>
  <si>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</si>
  <si>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</si>
  <si>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</si>
  <si>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</si>
  <si>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</si>
  <si>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</si>
  <si>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</si>
  <si>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</si>
  <si>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</si>
  <si>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</si>
  <si>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</si>
  <si>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</si>
  <si>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</si>
  <si>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</si>
  <si>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</si>
  <si>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</si>
  <si>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</si>
  <si>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</si>
  <si>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</si>
  <si>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</si>
  <si>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</si>
  <si>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</si>
  <si>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</si>
  <si>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</si>
  <si>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色麻町</t>
  </si>
  <si>
    <t>法非適用</t>
  </si>
  <si>
    <t>下水道事業</t>
  </si>
  <si>
    <t>個別排水処理</t>
  </si>
  <si>
    <t>L2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</si>
  <si>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</si>
  <si>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</si>
  <si>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</si>
  <si>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</si>
  <si>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</si>
  <si>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</si>
  <si>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</si>
  <si>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</si>
  <si>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</si>
  <si>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</si>
  <si>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</si>
  <si>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</si>
  <si>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</si>
  <si>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</si>
  <si>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←書式設定</t>
    <rPh sb="1" eb="3">
      <t>ショシキ</t>
    </rPh>
    <rPh sb="3" eb="5">
      <t>セッテイ</t>
    </rPh>
    <phoneticPr fontId="4"/>
  </si>
  <si>
    <t>浄化槽本体の耐用年数が近づいており、新規設置工事と併せ、今後計画的な更新が必要となってくる。
特環地区、農集地区以外の地域においては浄化槽設置のＰＲ活動により水洗化を推進する。
また、策定した経営戦略に基づき、計画的・効率的な事業運営を推進する。</t>
    <rPh sb="0" eb="3">
      <t>ジョウカソウ</t>
    </rPh>
    <rPh sb="3" eb="5">
      <t>ホンタイ</t>
    </rPh>
    <rPh sb="6" eb="8">
      <t>タイヨウ</t>
    </rPh>
    <rPh sb="8" eb="10">
      <t>ネンスウ</t>
    </rPh>
    <rPh sb="11" eb="13">
      <t>チカズ</t>
    </rPh>
    <rPh sb="18" eb="20">
      <t>シンキ</t>
    </rPh>
    <rPh sb="20" eb="22">
      <t>セッチ</t>
    </rPh>
    <rPh sb="22" eb="24">
      <t>コウジ</t>
    </rPh>
    <rPh sb="25" eb="26">
      <t>アワ</t>
    </rPh>
    <rPh sb="28" eb="30">
      <t>コンゴ</t>
    </rPh>
    <rPh sb="30" eb="33">
      <t>ケイカクテキ</t>
    </rPh>
    <rPh sb="34" eb="36">
      <t>コウシン</t>
    </rPh>
    <rPh sb="37" eb="39">
      <t>ヒツヨウ</t>
    </rPh>
    <rPh sb="47" eb="48">
      <t>トク</t>
    </rPh>
    <rPh sb="48" eb="49">
      <t>カン</t>
    </rPh>
    <rPh sb="49" eb="51">
      <t>チク</t>
    </rPh>
    <rPh sb="52" eb="54">
      <t>ノウシュウ</t>
    </rPh>
    <rPh sb="54" eb="56">
      <t>チク</t>
    </rPh>
    <rPh sb="56" eb="58">
      <t>イガイ</t>
    </rPh>
    <rPh sb="59" eb="61">
      <t>チイキ</t>
    </rPh>
    <rPh sb="66" eb="69">
      <t>ジョウカソウ</t>
    </rPh>
    <rPh sb="69" eb="71">
      <t>セッチ</t>
    </rPh>
    <rPh sb="74" eb="76">
      <t>カツドウ</t>
    </rPh>
    <rPh sb="79" eb="82">
      <t>スイセンカ</t>
    </rPh>
    <rPh sb="83" eb="84">
      <t>オ</t>
    </rPh>
    <rPh sb="84" eb="85">
      <t>スス</t>
    </rPh>
    <rPh sb="92" eb="94">
      <t>サクテイ</t>
    </rPh>
    <rPh sb="96" eb="98">
      <t>ケイエイ</t>
    </rPh>
    <rPh sb="98" eb="100">
      <t>センリャク</t>
    </rPh>
    <rPh sb="101" eb="102">
      <t>モト</t>
    </rPh>
    <rPh sb="105" eb="108">
      <t>ケイカクテキ</t>
    </rPh>
    <rPh sb="109" eb="112">
      <t>コウリツテキ</t>
    </rPh>
    <rPh sb="113" eb="115">
      <t>ジギョウ</t>
    </rPh>
    <rPh sb="115" eb="117">
      <t>ウンエイ</t>
    </rPh>
    <rPh sb="118" eb="120">
      <t>スイシン</t>
    </rPh>
    <phoneticPr fontId="4"/>
  </si>
  <si>
    <t>平成10年から使用を開始している浄化槽があり、耐用年数も29年となっており、今後10年程度で更新時期を迎えることになる。
現在はブロワー及び放流ポンプ等に故障が発生した場合、交換・修繕を行っている。</t>
    <rPh sb="0" eb="2">
      <t>ヘイセイ</t>
    </rPh>
    <rPh sb="4" eb="5">
      <t>ネン</t>
    </rPh>
    <rPh sb="7" eb="9">
      <t>シヨウ</t>
    </rPh>
    <rPh sb="10" eb="12">
      <t>カイシ</t>
    </rPh>
    <rPh sb="16" eb="19">
      <t>ジョウカソウ</t>
    </rPh>
    <rPh sb="23" eb="25">
      <t>タイヨウ</t>
    </rPh>
    <rPh sb="25" eb="27">
      <t>ネンスウ</t>
    </rPh>
    <rPh sb="30" eb="31">
      <t>ネン</t>
    </rPh>
    <rPh sb="38" eb="40">
      <t>コンゴ</t>
    </rPh>
    <rPh sb="42" eb="43">
      <t>ネン</t>
    </rPh>
    <rPh sb="43" eb="45">
      <t>テイド</t>
    </rPh>
    <rPh sb="46" eb="48">
      <t>コウシン</t>
    </rPh>
    <rPh sb="48" eb="50">
      <t>ジキ</t>
    </rPh>
    <rPh sb="51" eb="52">
      <t>ムカ</t>
    </rPh>
    <rPh sb="61" eb="63">
      <t>ゲンザイ</t>
    </rPh>
    <rPh sb="68" eb="69">
      <t>オヨ</t>
    </rPh>
    <rPh sb="70" eb="72">
      <t>ホウリュウ</t>
    </rPh>
    <rPh sb="75" eb="76">
      <t>トウ</t>
    </rPh>
    <rPh sb="77" eb="79">
      <t>コショウ</t>
    </rPh>
    <rPh sb="80" eb="82">
      <t>ハッセイ</t>
    </rPh>
    <rPh sb="84" eb="86">
      <t>バアイ</t>
    </rPh>
    <rPh sb="87" eb="89">
      <t>コウカン</t>
    </rPh>
    <rPh sb="90" eb="92">
      <t>シュウゼン</t>
    </rPh>
    <rPh sb="93" eb="94">
      <t>オコナ</t>
    </rPh>
    <phoneticPr fontId="4"/>
  </si>
  <si>
    <t>①について、料金収入に加え、一般会計からの繰入を行っている。
④について企業債残高対事業規模比率は、新規の起債はあるものの、全額一般会計繰入金（基準内繰入）を財源としているため低水準となっている。　　　　　　　　　　　　　　　　
⑤について、回収率が50％程度で推移しているが、今後他の事業と併せ料金の見直しを行う。
⑥について、１戸当たりの使用人数が比較的多いため平均値を下回っていると思われる。　　　　　　　
⑦について、浄化槽設置希望者が対象で有り稼働率は71.52％である。　　　　　　　
⑧について、浄化槽設置希望者が対象であるため水洗化率は100％である。</t>
    <rPh sb="6" eb="8">
      <t>リョウキン</t>
    </rPh>
    <rPh sb="8" eb="10">
      <t>シュウニュウ</t>
    </rPh>
    <rPh sb="11" eb="12">
      <t>クワ</t>
    </rPh>
    <rPh sb="14" eb="16">
      <t>イッパン</t>
    </rPh>
    <rPh sb="16" eb="18">
      <t>カイケイ</t>
    </rPh>
    <rPh sb="21" eb="23">
      <t>クリイレ</t>
    </rPh>
    <rPh sb="24" eb="25">
      <t>オコナ</t>
    </rPh>
    <rPh sb="36" eb="39">
      <t>キギョウサイ</t>
    </rPh>
    <rPh sb="39" eb="40">
      <t>ザン</t>
    </rPh>
    <rPh sb="40" eb="41">
      <t>タカ</t>
    </rPh>
    <rPh sb="41" eb="42">
      <t>タイ</t>
    </rPh>
    <rPh sb="42" eb="44">
      <t>ジギョウ</t>
    </rPh>
    <rPh sb="44" eb="46">
      <t>キボ</t>
    </rPh>
    <rPh sb="46" eb="48">
      <t>ヒリツ</t>
    </rPh>
    <rPh sb="50" eb="52">
      <t>シンキ</t>
    </rPh>
    <rPh sb="53" eb="55">
      <t>キサイ</t>
    </rPh>
    <rPh sb="62" eb="64">
      <t>ゼンガク</t>
    </rPh>
    <rPh sb="64" eb="66">
      <t>イッパン</t>
    </rPh>
    <rPh sb="66" eb="68">
      <t>カイケイ</t>
    </rPh>
    <rPh sb="68" eb="71">
      <t>クリイレキン</t>
    </rPh>
    <rPh sb="72" eb="75">
      <t>キジュンナイ</t>
    </rPh>
    <rPh sb="75" eb="77">
      <t>クリイレ</t>
    </rPh>
    <rPh sb="79" eb="81">
      <t>ザイゲン</t>
    </rPh>
    <rPh sb="88" eb="89">
      <t>テイ</t>
    </rPh>
    <rPh sb="89" eb="91">
      <t>スイジュン</t>
    </rPh>
    <rPh sb="121" eb="124">
      <t>カイシュウリツ</t>
    </rPh>
    <rPh sb="128" eb="130">
      <t>テイド</t>
    </rPh>
    <rPh sb="131" eb="133">
      <t>スイイ</t>
    </rPh>
    <rPh sb="139" eb="141">
      <t>コンゴ</t>
    </rPh>
    <rPh sb="141" eb="142">
      <t>タ</t>
    </rPh>
    <rPh sb="143" eb="145">
      <t>ジギョウ</t>
    </rPh>
    <rPh sb="146" eb="147">
      <t>アワ</t>
    </rPh>
    <rPh sb="148" eb="150">
      <t>リョウキン</t>
    </rPh>
    <rPh sb="151" eb="153">
      <t>ミナオ</t>
    </rPh>
    <rPh sb="155" eb="156">
      <t>オコナ</t>
    </rPh>
    <rPh sb="213" eb="216">
      <t>ジョウカソウ</t>
    </rPh>
    <rPh sb="216" eb="218">
      <t>セッチ</t>
    </rPh>
    <rPh sb="218" eb="221">
      <t>キボウシャ</t>
    </rPh>
    <rPh sb="222" eb="224">
      <t>タイショウ</t>
    </rPh>
    <rPh sb="225" eb="226">
      <t>ア</t>
    </rPh>
    <rPh sb="227" eb="230">
      <t>カドウリツ</t>
    </rPh>
    <rPh sb="255" eb="258">
      <t>ジョウカソウ</t>
    </rPh>
    <rPh sb="258" eb="260">
      <t>セッチ</t>
    </rPh>
    <rPh sb="260" eb="263">
      <t>キボウシャ</t>
    </rPh>
    <rPh sb="264" eb="266">
      <t>タイショウ</t>
    </rPh>
    <rPh sb="271" eb="274">
      <t>スイセンカ</t>
    </rPh>
    <rPh sb="274" eb="275">
      <t>リツ</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</si>
</sst>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AD1-4D2F-AF1D-EE7B90058D5D}"/>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8AD1-4D2F-AF1D-EE7B90058D5D}"/>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59.39</c:v>
                </c:pt>
                <c:pt idx="1">
                  <c:v>64.239999999999995</c:v>
                </c:pt>
                <c:pt idx="2">
                  <c:v>66.06</c:v>
                </c:pt>
                <c:pt idx="3">
                  <c:v>68.48</c:v>
                </c:pt>
                <c:pt idx="4">
                  <c:v>71.52</c:v>
                </c:pt>
              </c:numCache>
            </c:numRef>
          </c:val>
          <c:extLst>
            <c:ext xmlns:c16="http://schemas.microsoft.com/office/drawing/2014/chart" uri="{C3380CC4-5D6E-409C-BE32-E72D297353CC}">
              <c16:uniqueId val="{00000000-C9CB-46E7-B895-2A117D2577F7}"/>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54.14</c:v>
                </c:pt>
                <c:pt idx="1">
                  <c:v>132.99</c:v>
                </c:pt>
                <c:pt idx="2">
                  <c:v>51.71</c:v>
                </c:pt>
                <c:pt idx="3">
                  <c:v>50.56</c:v>
                </c:pt>
                <c:pt idx="4">
                  <c:v>47.35</c:v>
                </c:pt>
              </c:numCache>
            </c:numRef>
          </c:val>
          <c:smooth val="0"/>
          <c:extLst>
            <c:ext xmlns:c16="http://schemas.microsoft.com/office/drawing/2014/chart" uri="{C3380CC4-5D6E-409C-BE32-E72D297353CC}">
              <c16:uniqueId val="{00000001-C9CB-46E7-B895-2A117D2577F7}"/>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376E-48AB-9D79-C059B6859D62}"/>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84.69</c:v>
                </c:pt>
                <c:pt idx="1">
                  <c:v>82.94</c:v>
                </c:pt>
                <c:pt idx="2">
                  <c:v>82.91</c:v>
                </c:pt>
                <c:pt idx="3">
                  <c:v>83.85</c:v>
                </c:pt>
                <c:pt idx="4">
                  <c:v>81.209999999999994</c:v>
                </c:pt>
              </c:numCache>
            </c:numRef>
          </c:val>
          <c:smooth val="0"/>
          <c:extLst>
            <c:ext xmlns:c16="http://schemas.microsoft.com/office/drawing/2014/chart" uri="{C3380CC4-5D6E-409C-BE32-E72D297353CC}">
              <c16:uniqueId val="{00000001-376E-48AB-9D79-C059B6859D62}"/>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131.18</c:v>
                </c:pt>
                <c:pt idx="1">
                  <c:v>113.98</c:v>
                </c:pt>
                <c:pt idx="2">
                  <c:v>109.97</c:v>
                </c:pt>
                <c:pt idx="3">
                  <c:v>113.13</c:v>
                </c:pt>
                <c:pt idx="4">
                  <c:v>99.79</c:v>
                </c:pt>
              </c:numCache>
            </c:numRef>
          </c:val>
          <c:extLst>
            <c:ext xmlns:c16="http://schemas.microsoft.com/office/drawing/2014/chart" uri="{C3380CC4-5D6E-409C-BE32-E72D297353CC}">
              <c16:uniqueId val="{00000000-D187-49B5-AF8A-AD389D37920A}"/>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187-49B5-AF8A-AD389D37920A}"/>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F0A-4E8C-A1E0-3E052C96E966}"/>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F0A-4E8C-A1E0-3E052C96E966}"/>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F31-4D0B-BF5A-1725DF96C27F}"/>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F31-4D0B-BF5A-1725DF96C27F}"/>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32A-4A81-8213-C2E2641F4407}"/>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32A-4A81-8213-C2E2641F4407}"/>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F72-4F5F-A43B-0A754EB83513}"/>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F72-4F5F-A43B-0A754EB83513}"/>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AD0-4394-80A0-053C57FAEB50}"/>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663.76</c:v>
                </c:pt>
                <c:pt idx="1">
                  <c:v>566.35</c:v>
                </c:pt>
                <c:pt idx="2">
                  <c:v>888.8</c:v>
                </c:pt>
                <c:pt idx="3">
                  <c:v>855.65</c:v>
                </c:pt>
                <c:pt idx="4">
                  <c:v>862.99</c:v>
                </c:pt>
              </c:numCache>
            </c:numRef>
          </c:val>
          <c:smooth val="0"/>
          <c:extLst>
            <c:ext xmlns:c16="http://schemas.microsoft.com/office/drawing/2014/chart" uri="{C3380CC4-5D6E-409C-BE32-E72D297353CC}">
              <c16:uniqueId val="{00000001-8AD0-4394-80A0-053C57FAEB50}"/>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53.02</c:v>
                </c:pt>
                <c:pt idx="1">
                  <c:v>52.87</c:v>
                </c:pt>
                <c:pt idx="2">
                  <c:v>52.17</c:v>
                </c:pt>
                <c:pt idx="3">
                  <c:v>48.89</c:v>
                </c:pt>
                <c:pt idx="4">
                  <c:v>55.1</c:v>
                </c:pt>
              </c:numCache>
            </c:numRef>
          </c:val>
          <c:extLst>
            <c:ext xmlns:c16="http://schemas.microsoft.com/office/drawing/2014/chart" uri="{C3380CC4-5D6E-409C-BE32-E72D297353CC}">
              <c16:uniqueId val="{00000000-01AD-40DA-A65F-1119438CB354}"/>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53.76</c:v>
                </c:pt>
                <c:pt idx="1">
                  <c:v>52.27</c:v>
                </c:pt>
                <c:pt idx="2">
                  <c:v>52.55</c:v>
                </c:pt>
                <c:pt idx="3">
                  <c:v>52.23</c:v>
                </c:pt>
                <c:pt idx="4">
                  <c:v>50.06</c:v>
                </c:pt>
              </c:numCache>
            </c:numRef>
          </c:val>
          <c:smooth val="0"/>
          <c:extLst>
            <c:ext xmlns:c16="http://schemas.microsoft.com/office/drawing/2014/chart" uri="{C3380CC4-5D6E-409C-BE32-E72D297353CC}">
              <c16:uniqueId val="{00000001-01AD-40DA-A65F-1119438CB354}"/>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210.31</c:v>
                </c:pt>
                <c:pt idx="1">
                  <c:v>210.25</c:v>
                </c:pt>
                <c:pt idx="2">
                  <c:v>211.4</c:v>
                </c:pt>
                <c:pt idx="3">
                  <c:v>224.11</c:v>
                </c:pt>
                <c:pt idx="4">
                  <c:v>201.71</c:v>
                </c:pt>
              </c:numCache>
            </c:numRef>
          </c:val>
          <c:extLst>
            <c:ext xmlns:c16="http://schemas.microsoft.com/office/drawing/2014/chart" uri="{C3380CC4-5D6E-409C-BE32-E72D297353CC}">
              <c16:uniqueId val="{00000000-E682-4084-83D4-B775C69FD5D8}"/>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275.25</c:v>
                </c:pt>
                <c:pt idx="1">
                  <c:v>291.01</c:v>
                </c:pt>
                <c:pt idx="2">
                  <c:v>292.45</c:v>
                </c:pt>
                <c:pt idx="3">
                  <c:v>294.05</c:v>
                </c:pt>
                <c:pt idx="4">
                  <c:v>309.22000000000003</c:v>
                </c:pt>
              </c:numCache>
            </c:numRef>
          </c:val>
          <c:smooth val="0"/>
          <c:extLst>
            <c:ext xmlns:c16="http://schemas.microsoft.com/office/drawing/2014/chart" uri="{C3380CC4-5D6E-409C-BE32-E72D297353CC}">
              <c16:uniqueId val="{00000001-E682-4084-83D4-B775C69FD5D8}"/>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【79.30】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【317.18】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AG1" zoomScaleNormal="10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宮城県　色麻町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個別排水処理</v>
      </c>
      <c r="Q8" s="49"/>
      <c r="R8" s="49"/>
      <c r="S8" s="49"/>
      <c r="T8" s="49"/>
      <c r="U8" s="49"/>
      <c r="V8" s="49"/>
      <c r="W8" s="49" t="str">
        <f>データ!L6</f>
        <v>L2</v>
      </c>
      <c r="X8" s="49"/>
      <c r="Y8" s="49"/>
      <c r="Z8" s="49"/>
      <c r="AA8" s="49"/>
      <c r="AB8" s="49"/>
      <c r="AC8" s="49"/>
      <c r="AD8" s="50" t="str">
        <f>データ!$M$6</f>
        <v>非設置</v>
      </c>
      <c r="AE8" s="50"/>
      <c r="AF8" s="50"/>
      <c r="AG8" s="50"/>
      <c r="AH8" s="50"/>
      <c r="AI8" s="50"/>
      <c r="AJ8" s="50"/>
      <c r="AK8" s="3"/>
      <c r="AL8" s="51">
        <f>データ!S6</f>
        <v>6779</v>
      </c>
      <c r="AM8" s="51"/>
      <c r="AN8" s="51"/>
      <c r="AO8" s="51"/>
      <c r="AP8" s="51"/>
      <c r="AQ8" s="51"/>
      <c r="AR8" s="51"/>
      <c r="AS8" s="51"/>
      <c r="AT8" s="46">
        <f>データ!T6</f>
        <v>109.28</v>
      </c>
      <c r="AU8" s="46"/>
      <c r="AV8" s="46"/>
      <c r="AW8" s="46"/>
      <c r="AX8" s="46"/>
      <c r="AY8" s="46"/>
      <c r="AZ8" s="46"/>
      <c r="BA8" s="46"/>
      <c r="BB8" s="46">
        <f>データ!U6</f>
        <v>62.03</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9.07</v>
      </c>
      <c r="Q10" s="46"/>
      <c r="R10" s="46"/>
      <c r="S10" s="46"/>
      <c r="T10" s="46"/>
      <c r="U10" s="46"/>
      <c r="V10" s="46"/>
      <c r="W10" s="46">
        <f>データ!Q6</f>
        <v>100</v>
      </c>
      <c r="X10" s="46"/>
      <c r="Y10" s="46"/>
      <c r="Z10" s="46"/>
      <c r="AA10" s="46"/>
      <c r="AB10" s="46"/>
      <c r="AC10" s="46"/>
      <c r="AD10" s="51">
        <f>データ!R6</f>
        <v>2855</v>
      </c>
      <c r="AE10" s="51"/>
      <c r="AF10" s="51"/>
      <c r="AG10" s="51"/>
      <c r="AH10" s="51"/>
      <c r="AI10" s="51"/>
      <c r="AJ10" s="51"/>
      <c r="AK10" s="2"/>
      <c r="AL10" s="51">
        <f>データ!V6</f>
        <v>611</v>
      </c>
      <c r="AM10" s="51"/>
      <c r="AN10" s="51"/>
      <c r="AO10" s="51"/>
      <c r="AP10" s="51"/>
      <c r="AQ10" s="51"/>
      <c r="AR10" s="51"/>
      <c r="AS10" s="51"/>
      <c r="AT10" s="46">
        <f>データ!W6</f>
        <v>0.19</v>
      </c>
      <c r="AU10" s="46"/>
      <c r="AV10" s="46"/>
      <c r="AW10" s="46"/>
      <c r="AX10" s="46"/>
      <c r="AY10" s="46"/>
      <c r="AZ10" s="46"/>
      <c r="BA10" s="46"/>
      <c r="BB10" s="46">
        <f>データ!X6</f>
        <v>3215.79</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119</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118</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117</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【862.82】</v>
      </c>
      <c r="I86" s="26" t="str">
        <f>データ!CA6</f>
        <v>【49.71】</v>
      </c>
      <c r="J86" s="26" t="str">
        <f>データ!CL6</f>
        <v>【317.18】</v>
      </c>
      <c r="K86" s="26" t="str">
        <f>データ!CW6</f>
        <v>【47.67】</v>
      </c>
      <c r="L86" s="26" t="str">
        <f>データ!DH6</f>
        <v>【79.30】</v>
      </c>
      <c r="M86" s="26" t="s">
        <v>44</v>
      </c>
      <c r="N86" s="26" t="s">
        <v>43</v>
      </c>
      <c r="O86" s="26" t="str">
        <f>データ!EO6</f>
        <v>【-】</v>
      </c>
    </row>
  </sheetData>
  <sheetProtection algorithmName="SHA-512" hashValue="EYM717qNnZZ6KlP3rqw5wWM/ICe/v9hjEX6N/BkpPEiU7ee4eJrR0/+lxs9zbesTopfhyw7F0+bAtkdLYCkxgw==" saltValue="PpRE6qD3EQOTE6GTLJprN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28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56</v>
      </c>
      <c r="B4" s="30"/>
      <c r="C4" s="30"/>
      <c r="D4" s="30"/>
      <c r="E4" s="30"/>
      <c r="F4" s="30"/>
      <c r="G4" s="30"/>
      <c r="H4" s="80"/>
      <c r="I4" s="81"/>
      <c r="J4" s="81"/>
      <c r="K4" s="81"/>
      <c r="L4" s="81"/>
      <c r="M4" s="81"/>
      <c r="N4" s="81"/>
      <c r="O4" s="81"/>
      <c r="P4" s="81"/>
      <c r="Q4" s="81"/>
      <c r="R4" s="81"/>
      <c r="S4" s="81"/>
      <c r="T4" s="81"/>
      <c r="U4" s="81"/>
      <c r="V4" s="81"/>
      <c r="W4" s="81"/>
      <c r="X4" s="82"/>
      <c r="Y4" s="76" t="s">
        <v>57</v>
      </c>
      <c r="Z4" s="76"/>
      <c r="AA4" s="76"/>
      <c r="AB4" s="76"/>
      <c r="AC4" s="76"/>
      <c r="AD4" s="76"/>
      <c r="AE4" s="76"/>
      <c r="AF4" s="76"/>
      <c r="AG4" s="76"/>
      <c r="AH4" s="76"/>
      <c r="AI4" s="76"/>
      <c r="AJ4" s="76" t="s">
        <v>58</v>
      </c>
      <c r="AK4" s="76"/>
      <c r="AL4" s="76"/>
      <c r="AM4" s="76"/>
      <c r="AN4" s="76"/>
      <c r="AO4" s="76"/>
      <c r="AP4" s="76"/>
      <c r="AQ4" s="76"/>
      <c r="AR4" s="76"/>
      <c r="AS4" s="76"/>
      <c r="AT4" s="76"/>
      <c r="AU4" s="76" t="s">
        <v>59</v>
      </c>
      <c r="AV4" s="76"/>
      <c r="AW4" s="76"/>
      <c r="AX4" s="76"/>
      <c r="AY4" s="76"/>
      <c r="AZ4" s="76"/>
      <c r="BA4" s="76"/>
      <c r="BB4" s="76"/>
      <c r="BC4" s="76"/>
      <c r="BD4" s="76"/>
      <c r="BE4" s="76"/>
      <c r="BF4" s="76" t="s">
        <v>60</v>
      </c>
      <c r="BG4" s="76"/>
      <c r="BH4" s="76"/>
      <c r="BI4" s="76"/>
      <c r="BJ4" s="76"/>
      <c r="BK4" s="76"/>
      <c r="BL4" s="76"/>
      <c r="BM4" s="76"/>
      <c r="BN4" s="76"/>
      <c r="BO4" s="76"/>
      <c r="BP4" s="76"/>
      <c r="BQ4" s="76" t="s">
        <v>61</v>
      </c>
      <c r="BR4" s="76"/>
      <c r="BS4" s="76"/>
      <c r="BT4" s="76"/>
      <c r="BU4" s="76"/>
      <c r="BV4" s="76"/>
      <c r="BW4" s="76"/>
      <c r="BX4" s="76"/>
      <c r="BY4" s="76"/>
      <c r="BZ4" s="76"/>
      <c r="CA4" s="76"/>
      <c r="CB4" s="76" t="s">
        <v>62</v>
      </c>
      <c r="CC4" s="76"/>
      <c r="CD4" s="76"/>
      <c r="CE4" s="76"/>
      <c r="CF4" s="76"/>
      <c r="CG4" s="76"/>
      <c r="CH4" s="76"/>
      <c r="CI4" s="76"/>
      <c r="CJ4" s="76"/>
      <c r="CK4" s="76"/>
      <c r="CL4" s="76"/>
      <c r="CM4" s="76" t="s">
        <v>63</v>
      </c>
      <c r="CN4" s="76"/>
      <c r="CO4" s="76"/>
      <c r="CP4" s="76"/>
      <c r="CQ4" s="76"/>
      <c r="CR4" s="76"/>
      <c r="CS4" s="76"/>
      <c r="CT4" s="76"/>
      <c r="CU4" s="76"/>
      <c r="CV4" s="76"/>
      <c r="CW4" s="76"/>
      <c r="CX4" s="76" t="s">
        <v>64</v>
      </c>
      <c r="CY4" s="76"/>
      <c r="CZ4" s="76"/>
      <c r="DA4" s="76"/>
      <c r="DB4" s="76"/>
      <c r="DC4" s="76"/>
      <c r="DD4" s="76"/>
      <c r="DE4" s="76"/>
      <c r="DF4" s="76"/>
      <c r="DG4" s="76"/>
      <c r="DH4" s="76"/>
      <c r="DI4" s="76" t="s">
        <v>65</v>
      </c>
      <c r="DJ4" s="76"/>
      <c r="DK4" s="76"/>
      <c r="DL4" s="76"/>
      <c r="DM4" s="76"/>
      <c r="DN4" s="76"/>
      <c r="DO4" s="76"/>
      <c r="DP4" s="76"/>
      <c r="DQ4" s="76"/>
      <c r="DR4" s="76"/>
      <c r="DS4" s="76"/>
      <c r="DT4" s="76" t="s">
        <v>66</v>
      </c>
      <c r="DU4" s="76"/>
      <c r="DV4" s="76"/>
      <c r="DW4" s="76"/>
      <c r="DX4" s="76"/>
      <c r="DY4" s="76"/>
      <c r="DZ4" s="76"/>
      <c r="EA4" s="76"/>
      <c r="EB4" s="76"/>
      <c r="EC4" s="76"/>
      <c r="ED4" s="76"/>
      <c r="EE4" s="76" t="s">
        <v>67</v>
      </c>
      <c r="EF4" s="76"/>
      <c r="EG4" s="76"/>
      <c r="EH4" s="76"/>
      <c r="EI4" s="76"/>
      <c r="EJ4" s="76"/>
      <c r="EK4" s="76"/>
      <c r="EL4" s="76"/>
      <c r="EM4" s="76"/>
      <c r="EN4" s="76"/>
      <c r="EO4" s="76"/>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2019</v>
      </c>
      <c r="C6" s="33">
        <f t="shared" ref="C6:X6" si="3">C7</f>
        <v>44440</v>
      </c>
      <c r="D6" s="33">
        <f t="shared" si="3"/>
        <v>47</v>
      </c>
      <c r="E6" s="33">
        <f t="shared" si="3"/>
        <v>18</v>
      </c>
      <c r="F6" s="33">
        <f t="shared" si="3"/>
        <v>1</v>
      </c>
      <c r="G6" s="33">
        <f t="shared" si="3"/>
        <v>0</v>
      </c>
      <c r="H6" s="33" t="str">
        <f t="shared" si="3"/>
        <v>宮城県　色麻町</v>
      </c>
      <c r="I6" s="33" t="str">
        <f t="shared" si="3"/>
        <v>法非適用</v>
      </c>
      <c r="J6" s="33" t="str">
        <f t="shared" si="3"/>
        <v>下水道事業</v>
      </c>
      <c r="K6" s="33" t="str">
        <f t="shared" si="3"/>
        <v>個別排水処理</v>
      </c>
      <c r="L6" s="33" t="str">
        <f t="shared" si="3"/>
        <v>L2</v>
      </c>
      <c r="M6" s="33" t="str">
        <f t="shared" si="3"/>
        <v>非設置</v>
      </c>
      <c r="N6" s="34" t="str">
        <f t="shared" si="3"/>
        <v>-</v>
      </c>
      <c r="O6" s="34" t="str">
        <f t="shared" si="3"/>
        <v>該当数値なし</v>
      </c>
      <c r="P6" s="34">
        <f t="shared" si="3"/>
        <v>9.07</v>
      </c>
      <c r="Q6" s="34">
        <f t="shared" si="3"/>
        <v>100</v>
      </c>
      <c r="R6" s="34">
        <f t="shared" si="3"/>
        <v>2855</v>
      </c>
      <c r="S6" s="34">
        <f t="shared" si="3"/>
        <v>6779</v>
      </c>
      <c r="T6" s="34">
        <f t="shared" si="3"/>
        <v>109.28</v>
      </c>
      <c r="U6" s="34">
        <f t="shared" si="3"/>
        <v>62.03</v>
      </c>
      <c r="V6" s="34">
        <f t="shared" si="3"/>
        <v>611</v>
      </c>
      <c r="W6" s="34">
        <f t="shared" si="3"/>
        <v>0.19</v>
      </c>
      <c r="X6" s="34">
        <f t="shared" si="3"/>
        <v>3215.79</v>
      </c>
      <c r="Y6" s="35">
        <f>IF(Y7="",NA(),Y7)</f>
        <v>131.18</v>
      </c>
      <c r="Z6" s="35">
        <f t="shared" ref="Z6:AH6" si="4">IF(Z7="",NA(),Z7)</f>
        <v>113.98</v>
      </c>
      <c r="AA6" s="35">
        <f t="shared" si="4"/>
        <v>109.97</v>
      </c>
      <c r="AB6" s="35">
        <f t="shared" si="4"/>
        <v>113.13</v>
      </c>
      <c r="AC6" s="35">
        <f t="shared" si="4"/>
        <v>99.79</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663.76</v>
      </c>
      <c r="BL6" s="35">
        <f t="shared" si="7"/>
        <v>566.35</v>
      </c>
      <c r="BM6" s="35">
        <f t="shared" si="7"/>
        <v>888.8</v>
      </c>
      <c r="BN6" s="35">
        <f t="shared" si="7"/>
        <v>855.65</v>
      </c>
      <c r="BO6" s="35">
        <f t="shared" si="7"/>
        <v>862.99</v>
      </c>
      <c r="BP6" s="34" t="str">
        <f>IF(BP7="","",IF(BP7="-","【-】","【"&amp;SUBSTITUTE(TEXT(BP7,"#,##0.00"),"-","△")&amp;"】"))</f>
        <v>【862.82】</v>
      </c>
      <c r="BQ6" s="35">
        <f>IF(BQ7="",NA(),BQ7)</f>
        <v>53.02</v>
      </c>
      <c r="BR6" s="35">
        <f t="shared" ref="BR6:BZ6" si="8">IF(BR7="",NA(),BR7)</f>
        <v>52.87</v>
      </c>
      <c r="BS6" s="35">
        <f t="shared" si="8"/>
        <v>52.17</v>
      </c>
      <c r="BT6" s="35">
        <f t="shared" si="8"/>
        <v>48.89</v>
      </c>
      <c r="BU6" s="35">
        <f t="shared" si="8"/>
        <v>55.1</v>
      </c>
      <c r="BV6" s="35">
        <f t="shared" si="8"/>
        <v>53.76</v>
      </c>
      <c r="BW6" s="35">
        <f t="shared" si="8"/>
        <v>52.27</v>
      </c>
      <c r="BX6" s="35">
        <f t="shared" si="8"/>
        <v>52.55</v>
      </c>
      <c r="BY6" s="35">
        <f t="shared" si="8"/>
        <v>52.23</v>
      </c>
      <c r="BZ6" s="35">
        <f t="shared" si="8"/>
        <v>50.06</v>
      </c>
      <c r="CA6" s="34" t="str">
        <f>IF(CA7="","",IF(CA7="-","【-】","【"&amp;SUBSTITUTE(TEXT(CA7,"#,##0.00"),"-","△")&amp;"】"))</f>
        <v>【49.71】</v>
      </c>
      <c r="CB6" s="35">
        <f>IF(CB7="",NA(),CB7)</f>
        <v>210.31</v>
      </c>
      <c r="CC6" s="35">
        <f t="shared" ref="CC6:CK6" si="9">IF(CC7="",NA(),CC7)</f>
        <v>210.25</v>
      </c>
      <c r="CD6" s="35">
        <f t="shared" si="9"/>
        <v>211.4</v>
      </c>
      <c r="CE6" s="35">
        <f t="shared" si="9"/>
        <v>224.11</v>
      </c>
      <c r="CF6" s="35">
        <f t="shared" si="9"/>
        <v>201.71</v>
      </c>
      <c r="CG6" s="35">
        <f t="shared" si="9"/>
        <v>275.25</v>
      </c>
      <c r="CH6" s="35">
        <f t="shared" si="9"/>
        <v>291.01</v>
      </c>
      <c r="CI6" s="35">
        <f t="shared" si="9"/>
        <v>292.45</v>
      </c>
      <c r="CJ6" s="35">
        <f t="shared" si="9"/>
        <v>294.05</v>
      </c>
      <c r="CK6" s="35">
        <f t="shared" si="9"/>
        <v>309.22000000000003</v>
      </c>
      <c r="CL6" s="34" t="str">
        <f>IF(CL7="","",IF(CL7="-","【-】","【"&amp;SUBSTITUTE(TEXT(CL7,"#,##0.00"),"-","△")&amp;"】"))</f>
        <v>【317.18】</v>
      </c>
      <c r="CM6" s="35">
        <f>IF(CM7="",NA(),CM7)</f>
        <v>59.39</v>
      </c>
      <c r="CN6" s="35">
        <f t="shared" ref="CN6:CV6" si="10">IF(CN7="",NA(),CN7)</f>
        <v>64.239999999999995</v>
      </c>
      <c r="CO6" s="35">
        <f t="shared" si="10"/>
        <v>66.06</v>
      </c>
      <c r="CP6" s="35">
        <f t="shared" si="10"/>
        <v>68.48</v>
      </c>
      <c r="CQ6" s="35">
        <f t="shared" si="10"/>
        <v>71.52</v>
      </c>
      <c r="CR6" s="35">
        <f t="shared" si="10"/>
        <v>54.14</v>
      </c>
      <c r="CS6" s="35">
        <f t="shared" si="10"/>
        <v>132.99</v>
      </c>
      <c r="CT6" s="35">
        <f t="shared" si="10"/>
        <v>51.71</v>
      </c>
      <c r="CU6" s="35">
        <f t="shared" si="10"/>
        <v>50.56</v>
      </c>
      <c r="CV6" s="35">
        <f t="shared" si="10"/>
        <v>47.35</v>
      </c>
      <c r="CW6" s="34" t="str">
        <f>IF(CW7="","",IF(CW7="-","【-】","【"&amp;SUBSTITUTE(TEXT(CW7,"#,##0.00"),"-","△")&amp;"】"))</f>
        <v>【47.67】</v>
      </c>
      <c r="CX6" s="35">
        <f>IF(CX7="",NA(),CX7)</f>
        <v>100</v>
      </c>
      <c r="CY6" s="35">
        <f t="shared" ref="CY6:DG6" si="11">IF(CY7="",NA(),CY7)</f>
        <v>100</v>
      </c>
      <c r="CZ6" s="35">
        <f t="shared" si="11"/>
        <v>100</v>
      </c>
      <c r="DA6" s="35">
        <f t="shared" si="11"/>
        <v>100</v>
      </c>
      <c r="DB6" s="35">
        <f t="shared" si="11"/>
        <v>100</v>
      </c>
      <c r="DC6" s="35">
        <f t="shared" si="11"/>
        <v>84.69</v>
      </c>
      <c r="DD6" s="35">
        <f t="shared" si="11"/>
        <v>82.94</v>
      </c>
      <c r="DE6" s="35">
        <f t="shared" si="11"/>
        <v>82.91</v>
      </c>
      <c r="DF6" s="35">
        <f t="shared" si="11"/>
        <v>83.85</v>
      </c>
      <c r="DG6" s="35">
        <f t="shared" si="11"/>
        <v>81.209999999999994</v>
      </c>
      <c r="DH6" s="34" t="str">
        <f>IF(DH7="","",IF(DH7="-","【-】","【"&amp;SUBSTITUTE(TEXT(DH7,"#,##0.00"),"-","△")&amp;"】"))</f>
        <v>【79.30】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x14ac:dyDescent="0.15">
      <c r="A7" s="28"/>
      <c r="B7" s="37">
        <v>2019</v>
      </c>
      <c r="C7" s="37">
        <v>44440</v>
      </c>
      <c r="D7" s="37">
        <v>47</v>
      </c>
      <c r="E7" s="37">
        <v>18</v>
      </c>
      <c r="F7" s="37">
        <v>1</v>
      </c>
      <c r="G7" s="37">
        <v>0</v>
      </c>
      <c r="H7" s="37" t="s">
        <v>97</v>
      </c>
      <c r="I7" s="37" t="s">
        <v>98</v>
      </c>
      <c r="J7" s="37" t="s">
        <v>99</v>
      </c>
      <c r="K7" s="37" t="s">
        <v>100</v>
      </c>
      <c r="L7" s="37" t="s">
        <v>101</v>
      </c>
      <c r="M7" s="37" t="s">
        <v>102</v>
      </c>
      <c r="N7" s="38" t="s">
        <v>103</v>
      </c>
      <c r="O7" s="38" t="s">
        <v>104</v>
      </c>
      <c r="P7" s="38">
        <v>9.07</v>
      </c>
      <c r="Q7" s="38">
        <v>100</v>
      </c>
      <c r="R7" s="38">
        <v>2855</v>
      </c>
      <c r="S7" s="38">
        <v>6779</v>
      </c>
      <c r="T7" s="38">
        <v>109.28</v>
      </c>
      <c r="U7" s="38">
        <v>62.03</v>
      </c>
      <c r="V7" s="38">
        <v>611</v>
      </c>
      <c r="W7" s="38">
        <v>0.19</v>
      </c>
      <c r="X7" s="38">
        <v>3215.79</v>
      </c>
      <c r="Y7" s="38">
        <v>131.18</v>
      </c>
      <c r="Z7" s="38">
        <v>113.98</v>
      </c>
      <c r="AA7" s="38">
        <v>109.97</v>
      </c>
      <c r="AB7" s="38">
        <v>113.13</v>
      </c>
      <c r="AC7" s="38">
        <v>99.79</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663.76</v>
      </c>
      <c r="BL7" s="38">
        <v>566.35</v>
      </c>
      <c r="BM7" s="38">
        <v>888.8</v>
      </c>
      <c r="BN7" s="38">
        <v>855.65</v>
      </c>
      <c r="BO7" s="38">
        <v>862.99</v>
      </c>
      <c r="BP7" s="38">
        <v>862.82</v>
      </c>
      <c r="BQ7" s="38">
        <v>53.02</v>
      </c>
      <c r="BR7" s="38">
        <v>52.87</v>
      </c>
      <c r="BS7" s="38">
        <v>52.17</v>
      </c>
      <c r="BT7" s="38">
        <v>48.89</v>
      </c>
      <c r="BU7" s="38">
        <v>55.1</v>
      </c>
      <c r="BV7" s="38">
        <v>53.76</v>
      </c>
      <c r="BW7" s="38">
        <v>52.27</v>
      </c>
      <c r="BX7" s="38">
        <v>52.55</v>
      </c>
      <c r="BY7" s="38">
        <v>52.23</v>
      </c>
      <c r="BZ7" s="38">
        <v>50.06</v>
      </c>
      <c r="CA7" s="38">
        <v>49.71</v>
      </c>
      <c r="CB7" s="38">
        <v>210.31</v>
      </c>
      <c r="CC7" s="38">
        <v>210.25</v>
      </c>
      <c r="CD7" s="38">
        <v>211.4</v>
      </c>
      <c r="CE7" s="38">
        <v>224.11</v>
      </c>
      <c r="CF7" s="38">
        <v>201.71</v>
      </c>
      <c r="CG7" s="38">
        <v>275.25</v>
      </c>
      <c r="CH7" s="38">
        <v>291.01</v>
      </c>
      <c r="CI7" s="38">
        <v>292.45</v>
      </c>
      <c r="CJ7" s="38">
        <v>294.05</v>
      </c>
      <c r="CK7" s="38">
        <v>309.22000000000003</v>
      </c>
      <c r="CL7" s="38">
        <v>317.18</v>
      </c>
      <c r="CM7" s="38">
        <v>59.39</v>
      </c>
      <c r="CN7" s="38">
        <v>64.239999999999995</v>
      </c>
      <c r="CO7" s="38">
        <v>66.06</v>
      </c>
      <c r="CP7" s="38">
        <v>68.48</v>
      </c>
      <c r="CQ7" s="38">
        <v>71.52</v>
      </c>
      <c r="CR7" s="38">
        <v>54.14</v>
      </c>
      <c r="CS7" s="38">
        <v>132.99</v>
      </c>
      <c r="CT7" s="38">
        <v>51.71</v>
      </c>
      <c r="CU7" s="38">
        <v>50.56</v>
      </c>
      <c r="CV7" s="38">
        <v>47.35</v>
      </c>
      <c r="CW7" s="38">
        <v>47.67</v>
      </c>
      <c r="CX7" s="38">
        <v>100</v>
      </c>
      <c r="CY7" s="38">
        <v>100</v>
      </c>
      <c r="CZ7" s="38">
        <v>100</v>
      </c>
      <c r="DA7" s="38">
        <v>100</v>
      </c>
      <c r="DB7" s="38">
        <v>100</v>
      </c>
      <c r="DC7" s="38">
        <v>84.69</v>
      </c>
      <c r="DD7" s="38">
        <v>82.94</v>
      </c>
      <c r="DE7" s="38">
        <v>82.91</v>
      </c>
      <c r="DF7" s="38">
        <v>83.85</v>
      </c>
      <c r="DG7" s="38">
        <v>81.209999999999994</v>
      </c>
      <c r="DH7" s="38">
        <v>79.3</v>
      </c>
      <c r="DI7" s="38"/>
      <c r="DJ7" s="38"/>
      <c r="DK7" s="38"/>
      <c r="DL7" s="38"/>
      <c r="DM7" s="38"/>
      <c r="DN7" s="38"/>
      <c r="DO7" s="38"/>
      <c r="DP7" s="38"/>
      <c r="DQ7" s="38"/>
      <c r="DR7" s="38"/>
      <c r="DS7" s="38"/>
      <c r="DT7" s="38"/>
      <c r="DU7" s="38"/>
      <c r="DV7" s="38"/>
      <c r="DW7" s="38"/>
      <c r="DX7" s="38"/>
      <c r="DY7" s="38"/>
      <c r="DZ7" s="38"/>
      <c r="EA7" s="38"/>
      <c r="EB7" s="38"/>
      <c r="EC7" s="38"/>
      <c r="ED7" s="38"/>
      <c r="EE7" s="38" t="s">
        <v>103</v>
      </c>
      <c r="EF7" s="38" t="s">
        <v>103</v>
      </c>
      <c r="EG7" s="38" t="s">
        <v>103</v>
      </c>
      <c r="EH7" s="38" t="s">
        <v>103</v>
      </c>
      <c r="EI7" s="38" t="s">
        <v>103</v>
      </c>
      <c r="EJ7" s="38" t="s">
        <v>103</v>
      </c>
      <c r="EK7" s="38" t="s">
        <v>103</v>
      </c>
      <c r="EL7" s="38" t="s">
        <v>103</v>
      </c>
      <c r="EM7" s="38" t="s">
        <v>103</v>
      </c>
      <c r="EN7" s="38" t="s">
        <v>103</v>
      </c>
      <c r="EO7" s="38" t="s">
        <v>103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110</v>
      </c>
    </row>
    <row r="12" spans="1:145" x14ac:dyDescent="0.15">
      <c r="B12">
        <v>1</v>
      </c>
      <c r="C12">
        <v>1</v>
      </c>
      <c r="D12">
        <v>1</v>
      </c>
      <c r="E12">
        <v>1</v>
      </c>
      <c r="F12">
        <v>1</v>
      </c>
      <c r="G12" t="s">
        <v>111</v>
      </c>
    </row>
    <row r="13" spans="1:145" x14ac:dyDescent="0.15">
      <c r="B13" t="s">
        <v>112</v>
      </c>
      <c r="C13" t="s">
        <v>113</v>
      </c>
      <c r="D13" t="s">
        <v>114</v>
      </c>
      <c r="E13" t="s">
        <v>112</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2020-12-04T03:20:22Z</dcterms:created>
  <dcterms:modified xsi:type="dcterms:W3CDTF">2021-01-21T02:16:28Z</dcterms:modified>
  <cp:category/>
</cp:coreProperties>
</file>