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150上下水道部\000上下水道部共有\旧ファイルサーバーデータ\05経営課\04_下水道経営係\03_照会回答関係\03_財政課（財政課経由県含む）\R02\R03.01.25 公営企業に係る経営比較分析表の分析等について\02回答\"/>
    </mc:Choice>
  </mc:AlternateContent>
  <xr:revisionPtr revIDLastSave="0" documentId="13_ncr:1_{BB0B6F5C-C15F-43E4-96C3-85179AFA2166}" xr6:coauthVersionLast="41" xr6:coauthVersionMax="41" xr10:uidLastSave="{00000000-0000-0000-0000-000000000000}"/>
  <workbookProtection workbookAlgorithmName="SHA-512" workbookHashValue="syfEMNAo7rlIUXjOxOC83B+j7NiiyOKLMsUx+TmtAGxeypFGBvLzpCAHnkYeFwr2KeZZWx6pWIaW0aVpJvUpew==" workbookSaltValue="Uwv6izuXeI8ITVOAKvpNKg==" workbookSpinCount="100000" lockStructure="1"/>
  <bookViews>
    <workbookView xWindow="1245" yWindow="240" windowWidth="24825" windowHeight="1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<sst xmlns="http://schemas.openxmlformats.org/spreadsheetml/2006/main" count="247" uniqueCount="123">
  <si>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</si>
  <si>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</si>
  <si>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</si>
  <si>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</si>
  <si>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</si>
  <si>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</si>
  <si>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</si>
  <si>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</si>
  <si>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</si>
  <si>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</si>
  <si>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</si>
  <si>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</si>
  <si>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</si>
  <si>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</si>
  <si>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</si>
  <si>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</si>
  <si>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</si>
  <si>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</si>
  <si>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</si>
  <si>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</si>
  <si>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</si>
  <si>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</si>
  <si>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</si>
  <si>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</si>
  <si>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</si>
  <si>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</si>
  <si>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</si>
  <si>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</si>
  <si>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</si>
  <si>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</si>
  <si>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</si>
  <si>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</si>
  <si>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</si>
  <si>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</si>
  <si>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</si>
  <si>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</si>
  <si>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</si>
  <si>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</si>
  <si>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</si>
  <si>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</si>
  <si>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</si>
  <si>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</si>
  <si>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</si>
  <si>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</si>
  <si>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</si>
  <si>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</si>
  <si>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</si>
  <si>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</si>
  <si>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</si>
  <si>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</si>
  <si>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</si>
  <si>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</si>
  <si>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</si>
  <si>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</si>
  <si>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</si>
  <si>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</si>
  <si>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</si>
  <si>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</si>
  <si>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</si>
  <si>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</si>
  <si>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</si>
  <si>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</si>
  <si>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</si>
  <si>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</si>
  <si>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</si>
  <si>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</si>
  <si>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</si>
  <si>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</si>
  <si>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</si>
  <si>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</si>
  <si>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</si>
  <si>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</si>
  <si>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</si>
  <si>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</si>
  <si>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</si>
  <si>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</si>
  <si>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</si>
  <si>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</si>
  <si>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</si>
  <si>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</si>
  <si>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</si>
  <si>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</si>
  <si>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</si>
  <si>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</si>
  <si>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</si>
  <si>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</si>
  <si>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</si>
  <si>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</si>
  <si>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</si>
  <si>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</si>
  <si>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</si>
  <si>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</si>
  <si>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</si>
  <si>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</si>
  <si>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</si>
  <si>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</si>
  <si>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</si>
  <si>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</si>
  <si>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</si>
  <si>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</si>
  <si>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</si>
  <si>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</si>
  <si>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</si>
  <si>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</si>
  <si>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</si>
  <si>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</si>
  <si>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</si>
  <si>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</si>
  <si>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</si>
  <si>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</si>
  <si>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</si>
  <si>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</si>
  <si>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</si>
  <si>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</si>
  <si>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</si>
  <si>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</si>
  <si>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</si>
  <si>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</si>
  <si>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</si>
  <si>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</si>
  <si>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
　前年比較で43.34ポイントの増。
　使用料収入で維持管理費用を賄えていることから、高い水準と捉えている。
【企業債残高対事業規模比率】
　企業債残高は減少傾向にあるが、事業費の増減により毎年度変動している。
【経費回収率】
　前年度と比較して11.57ポイントの減。
　汚水処理費の増加によるものであり、使用料収入で賄えるよう、汚水処理費の節減、削減の努力が必要である。
【汚水処理原価】
　前年度と比較して11.8円増加。
　汚水処理費の増加によるものであるが、類似団体と比べ低い単価にある。
【施設利用率】
　有収水量の減少などに伴い、前年度と比較して0.85ポイントの減となっている。
【水洗化率】
　水洗化促進策により増加傾向にあり、類似団体と比べ高い水準にある。</t>
    <rPh sb="33" eb="35">
      <t>シュウニュウ</t>
    </rPh>
    <rPh sb="36" eb="38">
      <t>イジ</t>
    </rPh>
    <rPh sb="38" eb="40">
      <t>カンリ</t>
    </rPh>
    <rPh sb="40" eb="42">
      <t>ヒヨウ</t>
    </rPh>
    <rPh sb="43" eb="44">
      <t>マカナ</t>
    </rPh>
    <rPh sb="53" eb="54">
      <t>タカ</t>
    </rPh>
    <rPh sb="55" eb="57">
      <t>スイジュン</t>
    </rPh>
    <rPh sb="58" eb="59">
      <t>トラ</t>
    </rPh>
    <rPh sb="87" eb="89">
      <t>ゲンショウ</t>
    </rPh>
    <rPh sb="89" eb="91">
      <t>ケイコウ</t>
    </rPh>
    <rPh sb="96" eb="99">
      <t>ジギョウヒ</t>
    </rPh>
    <rPh sb="100" eb="102">
      <t>ゾウゲン</t>
    </rPh>
    <rPh sb="105" eb="108">
      <t>マイネンド</t>
    </rPh>
    <rPh sb="108" eb="110">
      <t>ヘンドウ</t>
    </rPh>
    <rPh sb="143" eb="144">
      <t>ゲン</t>
    </rPh>
    <rPh sb="221" eb="223">
      <t>ゾウカ</t>
    </rPh>
    <phoneticPr fontId="4"/>
  </si>
  <si>
    <t>　個別排水処理事業は、公共下水道区域又は農業集落排水処理区域以外の区域を対象にしている事業で、平成11年3月から供用開始し、最も古い市設置型浄化槽は20年が経過している。
　浄化槽の耐用年数は30年以上とされ、これまで施設の更新又は老朽化対策等を行っていないが、適正な管理を行い、一度に多額の修繕や更新の経費の負担が生じないよう、長寿命化的な管理が必要である。</t>
    <phoneticPr fontId="4"/>
  </si>
  <si>
    <t>　個別排水処理事業の持続可能な健全経営の確保のためには、浄化槽の維持管理経費及び更新費用を使用料収入で賄えることが必須である。
　今後は、浄化槽の維持管理形態の見直しを行いながら、更なる経費削減や適正な料金設定を検討していく必要がある。
　なお、国から要請されている公営企業会計の適用を令和2年度から適用したことで、企業性と公共性を両立させた安定的な事業運営が求められることから、引き続き施設の効率化、財源確保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</si>
</sst>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3-4916-B9E4-AC0F16B739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D3-4916-B9E4-AC0F16B739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49.15</c:v>
                </c:pt>
                <c:pt idx="1">
                  <c:v>45.9</c:v>
                </c:pt>
                <c:pt idx="2">
                  <c:v>50</c:v>
                </c:pt>
                <c:pt idx="3">
                  <c:v>49.15</c:v>
                </c:pt>
                <c:pt idx="4">
                  <c:v>49.15</c:v>
                </c:pt>
              </c:numCache>
            </c:numRef>
          </c:val>
          <c:extLst>
            <c:ext xmlns:c16="http://schemas.microsoft.com/office/drawing/2014/chart" uri="{C3380CC4-5D6E-409C-BE32-E72D297353CC}">
              <c16:uniqueId val="{00000000-F458-43BC-AE90-05DD26183F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F458-43BC-AE90-05DD26183F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97.24</c:v>
                </c:pt>
                <c:pt idx="1">
                  <c:v>97.18</c:v>
                </c:pt>
                <c:pt idx="2">
                  <c:v>97.08</c:v>
                </c:pt>
                <c:pt idx="3">
                  <c:v>100</c:v>
                </c:pt>
                <c:pt idx="4">
                  <c:v>100</c:v>
                </c:pt>
              </c:numCache>
            </c:numRef>
          </c:val>
          <c:extLst>
            <c:ext xmlns:c16="http://schemas.microsoft.com/office/drawing/2014/chart" uri="{C3380CC4-5D6E-409C-BE32-E72D297353CC}">
              <c16:uniqueId val="{00000000-83B3-46CC-B346-44F63464E5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83B3-46CC-B346-44F63464E5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87.7</c:v>
                </c:pt>
                <c:pt idx="1">
                  <c:v>86.88</c:v>
                </c:pt>
                <c:pt idx="2">
                  <c:v>83.09</c:v>
                </c:pt>
                <c:pt idx="3">
                  <c:v>84.49</c:v>
                </c:pt>
                <c:pt idx="4">
                  <c:v>127.83</c:v>
                </c:pt>
              </c:numCache>
            </c:numRef>
          </c:val>
          <c:extLst>
            <c:ext xmlns:c16="http://schemas.microsoft.com/office/drawing/2014/chart" uri="{C3380CC4-5D6E-409C-BE32-E72D297353CC}">
              <c16:uniqueId val="{00000000-9D95-4F58-BBB2-1665BEC30E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5-4F58-BBB2-1665BEC30E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0-4F23-BCFF-E8EA9E1292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0-4F23-BCFF-E8EA9E1292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8-45C8-ABDA-6A3554E865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8-45C8-ABDA-6A3554E865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91-4E86-B7F4-643AE48CCF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91-4E86-B7F4-643AE48CCF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E-4623-8D62-105D2AA944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E-4623-8D62-105D2AA944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611.75</c:v>
                </c:pt>
                <c:pt idx="1">
                  <c:v>391.21</c:v>
                </c:pt>
                <c:pt idx="2">
                  <c:v>353.26</c:v>
                </c:pt>
                <c:pt idx="3">
                  <c:v>189.6</c:v>
                </c:pt>
                <c:pt idx="4">
                  <c:v>322.63</c:v>
                </c:pt>
              </c:numCache>
            </c:numRef>
          </c:val>
          <c:extLst>
            <c:ext xmlns:c16="http://schemas.microsoft.com/office/drawing/2014/chart" uri="{C3380CC4-5D6E-409C-BE32-E72D297353CC}">
              <c16:uniqueId val="{00000000-5E0A-484D-8FE5-BD0854B6A7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5E0A-484D-8FE5-BD0854B6A7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75.930000000000007</c:v>
                </c:pt>
                <c:pt idx="1">
                  <c:v>75.19</c:v>
                </c:pt>
                <c:pt idx="2">
                  <c:v>90.32</c:v>
                </c:pt>
                <c:pt idx="3">
                  <c:v>94.44</c:v>
                </c:pt>
                <c:pt idx="4">
                  <c:v>82.87</c:v>
                </c:pt>
              </c:numCache>
            </c:numRef>
          </c:val>
          <c:extLst>
            <c:ext xmlns:c16="http://schemas.microsoft.com/office/drawing/2014/chart" uri="{C3380CC4-5D6E-409C-BE32-E72D297353CC}">
              <c16:uniqueId val="{00000000-147C-4C4A-B722-1E49C6082CB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147C-4C4A-B722-1E49C6082CB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292.74</c:v>
                </c:pt>
                <c:pt idx="1">
                  <c:v>293.69</c:v>
                </c:pt>
                <c:pt idx="2">
                  <c:v>249.32</c:v>
                </c:pt>
                <c:pt idx="3">
                  <c:v>238.32</c:v>
                </c:pt>
                <c:pt idx="4">
                  <c:v>250.12</c:v>
                </c:pt>
              </c:numCache>
            </c:numRef>
          </c:val>
          <c:extLst>
            <c:ext xmlns:c16="http://schemas.microsoft.com/office/drawing/2014/chart" uri="{C3380CC4-5D6E-409C-BE32-E72D297353CC}">
              <c16:uniqueId val="{00000000-CCCE-421B-B613-06A8BFFC9C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CCCE-421B-B613-06A8BFFC9C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J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栗原市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t="str">
        <f>データ!$M$6</f>
        <v>非設置</v>
      </c>
      <c r="AE8" s="79"/>
      <c r="AF8" s="79"/>
      <c r="AG8" s="79"/>
      <c r="AH8" s="79"/>
      <c r="AI8" s="79"/>
      <c r="AJ8" s="79"/>
      <c r="AK8" s="3"/>
      <c r="AL8" s="75">
        <f>データ!S6</f>
        <v>67117</v>
      </c>
      <c r="AM8" s="75"/>
      <c r="AN8" s="75"/>
      <c r="AO8" s="75"/>
      <c r="AP8" s="75"/>
      <c r="AQ8" s="75"/>
      <c r="AR8" s="75"/>
      <c r="AS8" s="75"/>
      <c r="AT8" s="74">
        <f>データ!T6</f>
        <v>804.97</v>
      </c>
      <c r="AU8" s="74"/>
      <c r="AV8" s="74"/>
      <c r="AW8" s="74"/>
      <c r="AX8" s="74"/>
      <c r="AY8" s="74"/>
      <c r="AZ8" s="74"/>
      <c r="BA8" s="74"/>
      <c r="BB8" s="74">
        <f>データ!U6</f>
        <v>83.38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0.2</v>
      </c>
      <c r="Q10" s="74"/>
      <c r="R10" s="74"/>
      <c r="S10" s="74"/>
      <c r="T10" s="74"/>
      <c r="U10" s="74"/>
      <c r="V10" s="74"/>
      <c r="W10" s="74">
        <f>データ!Q6</f>
        <v>100</v>
      </c>
      <c r="X10" s="74"/>
      <c r="Y10" s="74"/>
      <c r="Z10" s="74"/>
      <c r="AA10" s="74"/>
      <c r="AB10" s="74"/>
      <c r="AC10" s="74"/>
      <c r="AD10" s="75">
        <f>データ!R6</f>
        <v>4070</v>
      </c>
      <c r="AE10" s="75"/>
      <c r="AF10" s="75"/>
      <c r="AG10" s="75"/>
      <c r="AH10" s="75"/>
      <c r="AI10" s="75"/>
      <c r="AJ10" s="75"/>
      <c r="AK10" s="2"/>
      <c r="AL10" s="75">
        <f>データ!V6</f>
        <v>134</v>
      </c>
      <c r="AM10" s="75"/>
      <c r="AN10" s="75"/>
      <c r="AO10" s="75"/>
      <c r="AP10" s="75"/>
      <c r="AQ10" s="75"/>
      <c r="AR10" s="75"/>
      <c r="AS10" s="75"/>
      <c r="AT10" s="74">
        <f>データ!W6</f>
        <v>0.02</v>
      </c>
      <c r="AU10" s="74"/>
      <c r="AV10" s="74"/>
      <c r="AW10" s="74"/>
      <c r="AX10" s="74"/>
      <c r="AY10" s="74"/>
      <c r="AZ10" s="74"/>
      <c r="BA10" s="74"/>
      <c r="BB10" s="74">
        <f>データ!X6</f>
        <v>6700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45</v>
      </c>
      <c r="N86" s="26" t="s">
        <v>46</v>
      </c>
      <c r="O86" s="26" t="str">
        <f>データ!EO6</f>
        <v>【-】</v>
      </c>
    </row>
  </sheetData>
  <sheetProtection algorithmName="SHA-512" hashValue="eI7eC5J62PJLUMTbDSi+qZjProXJNCYkXLT3AJXgcRnypDf+yg5C+A4W/OX73bqtZHCZOG53sYlK2Bo9huLibQ==" saltValue="rIBfJ/bHei9oU0FpyaoG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3" t="s">
        <v>56</v>
      </c>
      <c r="I3" s="84"/>
      <c r="J3" s="84"/>
      <c r="K3" s="84"/>
      <c r="L3" s="84"/>
      <c r="M3" s="84"/>
      <c r="N3" s="84"/>
      <c r="O3" s="84"/>
      <c r="P3" s="84"/>
      <c r="Q3" s="84"/>
      <c r="R3" s="84"/>
      <c r="S3" s="84"/>
      <c r="T3" s="84"/>
      <c r="U3" s="84"/>
      <c r="V3" s="84"/>
      <c r="W3" s="84"/>
      <c r="X3" s="85"/>
      <c r="Y3" s="89" t="s">
        <v>57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59</v>
      </c>
      <c r="B4" s="30"/>
      <c r="C4" s="30"/>
      <c r="D4" s="30"/>
      <c r="E4" s="30"/>
      <c r="F4" s="30"/>
      <c r="G4" s="30"/>
      <c r="H4" s="86"/>
      <c r="I4" s="87"/>
      <c r="J4" s="87"/>
      <c r="K4" s="87"/>
      <c r="L4" s="87"/>
      <c r="M4" s="87"/>
      <c r="N4" s="87"/>
      <c r="O4" s="87"/>
      <c r="P4" s="87"/>
      <c r="Q4" s="87"/>
      <c r="R4" s="87"/>
      <c r="S4" s="87"/>
      <c r="T4" s="87"/>
      <c r="U4" s="87"/>
      <c r="V4" s="87"/>
      <c r="W4" s="87"/>
      <c r="X4" s="88"/>
      <c r="Y4" s="82" t="s">
        <v>60</v>
      </c>
      <c r="Z4" s="82"/>
      <c r="AA4" s="82"/>
      <c r="AB4" s="82"/>
      <c r="AC4" s="82"/>
      <c r="AD4" s="82"/>
      <c r="AE4" s="82"/>
      <c r="AF4" s="82"/>
      <c r="AG4" s="82"/>
      <c r="AH4" s="82"/>
      <c r="AI4" s="82"/>
      <c r="AJ4" s="82" t="s">
        <v>61</v>
      </c>
      <c r="AK4" s="82"/>
      <c r="AL4" s="82"/>
      <c r="AM4" s="82"/>
      <c r="AN4" s="82"/>
      <c r="AO4" s="82"/>
      <c r="AP4" s="82"/>
      <c r="AQ4" s="82"/>
      <c r="AR4" s="82"/>
      <c r="AS4" s="82"/>
      <c r="AT4" s="82"/>
      <c r="AU4" s="82" t="s">
        <v>62</v>
      </c>
      <c r="AV4" s="82"/>
      <c r="AW4" s="82"/>
      <c r="AX4" s="82"/>
      <c r="AY4" s="82"/>
      <c r="AZ4" s="82"/>
      <c r="BA4" s="82"/>
      <c r="BB4" s="82"/>
      <c r="BC4" s="82"/>
      <c r="BD4" s="82"/>
      <c r="BE4" s="82"/>
      <c r="BF4" s="82" t="s">
        <v>63</v>
      </c>
      <c r="BG4" s="82"/>
      <c r="BH4" s="82"/>
      <c r="BI4" s="82"/>
      <c r="BJ4" s="82"/>
      <c r="BK4" s="82"/>
      <c r="BL4" s="82"/>
      <c r="BM4" s="82"/>
      <c r="BN4" s="82"/>
      <c r="BO4" s="82"/>
      <c r="BP4" s="82"/>
      <c r="BQ4" s="82" t="s">
        <v>64</v>
      </c>
      <c r="BR4" s="82"/>
      <c r="BS4" s="82"/>
      <c r="BT4" s="82"/>
      <c r="BU4" s="82"/>
      <c r="BV4" s="82"/>
      <c r="BW4" s="82"/>
      <c r="BX4" s="82"/>
      <c r="BY4" s="82"/>
      <c r="BZ4" s="82"/>
      <c r="CA4" s="82"/>
      <c r="CB4" s="82" t="s">
        <v>65</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42137</v>
      </c>
      <c r="D6" s="33">
        <f t="shared" si="3"/>
        <v>47</v>
      </c>
      <c r="E6" s="33">
        <f t="shared" si="3"/>
        <v>18</v>
      </c>
      <c r="F6" s="33">
        <f t="shared" si="3"/>
        <v>1</v>
      </c>
      <c r="G6" s="33">
        <f t="shared" si="3"/>
        <v>0</v>
      </c>
      <c r="H6" s="33" t="str">
        <f t="shared" si="3"/>
        <v>宮城県　栗原市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0.2</v>
      </c>
      <c r="Q6" s="34">
        <f t="shared" si="3"/>
        <v>100</v>
      </c>
      <c r="R6" s="34">
        <f t="shared" si="3"/>
        <v>4070</v>
      </c>
      <c r="S6" s="34">
        <f t="shared" si="3"/>
        <v>67117</v>
      </c>
      <c r="T6" s="34">
        <f t="shared" si="3"/>
        <v>804.97</v>
      </c>
      <c r="U6" s="34">
        <f t="shared" si="3"/>
        <v>83.38</v>
      </c>
      <c r="V6" s="34">
        <f t="shared" si="3"/>
        <v>134</v>
      </c>
      <c r="W6" s="34">
        <f t="shared" si="3"/>
        <v>0.02</v>
      </c>
      <c r="X6" s="34">
        <f t="shared" si="3"/>
        <v>6700</v>
      </c>
      <c r="Y6" s="35">
        <f>IF(Y7="",NA(),Y7)</f>
        <v>87.7</v>
      </c>
      <c r="Z6" s="35">
        <f t="shared" ref="Z6:AH6" si="4">IF(Z7="",NA(),Z7)</f>
        <v>86.88</v>
      </c>
      <c r="AA6" s="35">
        <f t="shared" si="4"/>
        <v>83.09</v>
      </c>
      <c r="AB6" s="35">
        <f t="shared" si="4"/>
        <v>84.49</v>
      </c>
      <c r="AC6" s="35">
        <f t="shared" si="4"/>
        <v>127.83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611.75</v>
      </c>
      <c r="BG6" s="35">
        <f t="shared" ref="BG6:BO6" si="7">IF(BG7="",NA(),BG7)</f>
        <v>391.21</v>
      </c>
      <c r="BH6" s="35">
        <f t="shared" si="7"/>
        <v>353.26</v>
      </c>
      <c r="BI6" s="35">
        <f t="shared" si="7"/>
        <v>189.6</v>
      </c>
      <c r="BJ6" s="35">
        <f t="shared" si="7"/>
        <v>322.63</v>
      </c>
      <c r="BK6" s="35">
        <f t="shared" si="7"/>
        <v>663.76</v>
      </c>
      <c r="BL6" s="35">
        <f t="shared" si="7"/>
        <v>566.35</v>
      </c>
      <c r="BM6" s="35">
        <f t="shared" si="7"/>
        <v>888.8</v>
      </c>
      <c r="BN6" s="35">
        <f t="shared" si="7"/>
        <v>855.65</v>
      </c>
      <c r="BO6" s="35">
        <f t="shared" si="7"/>
        <v>862.99</v>
      </c>
      <c r="BP6" s="34" t="str">
        <f>IF(BP7="","",IF(BP7="-","【-】","【"&amp;SUBSTITUTE(TEXT(BP7,"#,##0.00"),"-","△")&amp;"】"))</f>
        <v>【862.82】</v>
      </c>
      <c r="BQ6" s="35">
        <f>IF(BQ7="",NA(),BQ7)</f>
        <v>75.930000000000007</v>
      </c>
      <c r="BR6" s="35">
        <f t="shared" ref="BR6:BZ6" si="8">IF(BR7="",NA(),BR7)</f>
        <v>75.19</v>
      </c>
      <c r="BS6" s="35">
        <f t="shared" si="8"/>
        <v>90.32</v>
      </c>
      <c r="BT6" s="35">
        <f t="shared" si="8"/>
        <v>94.44</v>
      </c>
      <c r="BU6" s="35">
        <f t="shared" si="8"/>
        <v>82.87</v>
      </c>
      <c r="BV6" s="35">
        <f t="shared" si="8"/>
        <v>53.76</v>
      </c>
      <c r="BW6" s="35">
        <f t="shared" si="8"/>
        <v>52.27</v>
      </c>
      <c r="BX6" s="35">
        <f t="shared" si="8"/>
        <v>52.55</v>
      </c>
      <c r="BY6" s="35">
        <f t="shared" si="8"/>
        <v>52.23</v>
      </c>
      <c r="BZ6" s="35">
        <f t="shared" si="8"/>
        <v>50.06</v>
      </c>
      <c r="CA6" s="34" t="str">
        <f>IF(CA7="","",IF(CA7="-","【-】","【"&amp;SUBSTITUTE(TEXT(CA7,"#,##0.00"),"-","△")&amp;"】"))</f>
        <v>【49.71】</v>
      </c>
      <c r="CB6" s="35">
        <f>IF(CB7="",NA(),CB7)</f>
        <v>292.74</v>
      </c>
      <c r="CC6" s="35">
        <f t="shared" ref="CC6:CK6" si="9">IF(CC7="",NA(),CC7)</f>
        <v>293.69</v>
      </c>
      <c r="CD6" s="35">
        <f t="shared" si="9"/>
        <v>249.32</v>
      </c>
      <c r="CE6" s="35">
        <f t="shared" si="9"/>
        <v>238.32</v>
      </c>
      <c r="CF6" s="35">
        <f t="shared" si="9"/>
        <v>250.12</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49.15</v>
      </c>
      <c r="CN6" s="35">
        <f t="shared" ref="CN6:CV6" si="10">IF(CN7="",NA(),CN7)</f>
        <v>45.9</v>
      </c>
      <c r="CO6" s="35">
        <f t="shared" si="10"/>
        <v>50</v>
      </c>
      <c r="CP6" s="35">
        <f t="shared" si="10"/>
        <v>49.15</v>
      </c>
      <c r="CQ6" s="35">
        <f t="shared" si="10"/>
        <v>49.15</v>
      </c>
      <c r="CR6" s="35">
        <f t="shared" si="10"/>
        <v>54.14</v>
      </c>
      <c r="CS6" s="35">
        <f t="shared" si="10"/>
        <v>132.99</v>
      </c>
      <c r="CT6" s="35">
        <f t="shared" si="10"/>
        <v>51.71</v>
      </c>
      <c r="CU6" s="35">
        <f t="shared" si="10"/>
        <v>50.56</v>
      </c>
      <c r="CV6" s="35">
        <f t="shared" si="10"/>
        <v>47.35</v>
      </c>
      <c r="CW6" s="34" t="str">
        <f>IF(CW7="","",IF(CW7="-","【-】","【"&amp;SUBSTITUTE(TEXT(CW7,"#,##0.00"),"-","△")&amp;"】"))</f>
        <v>【47.67】</v>
      </c>
      <c r="CX6" s="35">
        <f>IF(CX7="",NA(),CX7)</f>
        <v>97.24</v>
      </c>
      <c r="CY6" s="35">
        <f t="shared" ref="CY6:DG6" si="11">IF(CY7="",NA(),CY7)</f>
        <v>97.18</v>
      </c>
      <c r="CZ6" s="35">
        <f t="shared" si="11"/>
        <v>97.08</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42137</v>
      </c>
      <c r="D7" s="37">
        <v>47</v>
      </c>
      <c r="E7" s="37">
        <v>18</v>
      </c>
      <c r="F7" s="37">
        <v>1</v>
      </c>
      <c r="G7" s="37">
        <v>0</v>
      </c>
      <c r="H7" s="37" t="s">
        <v>100</v>
      </c>
      <c r="I7" s="37" t="s">
        <v>101</v>
      </c>
      <c r="J7" s="37" t="s">
        <v>102</v>
      </c>
      <c r="K7" s="37" t="s">
        <v>103</v>
      </c>
      <c r="L7" s="37" t="s">
        <v>104</v>
      </c>
      <c r="M7" s="37" t="s">
        <v>105</v>
      </c>
      <c r="N7" s="38" t="s">
        <v>106</v>
      </c>
      <c r="O7" s="38" t="s">
        <v>107</v>
      </c>
      <c r="P7" s="38">
        <v>0.2</v>
      </c>
      <c r="Q7" s="38">
        <v>100</v>
      </c>
      <c r="R7" s="38">
        <v>4070</v>
      </c>
      <c r="S7" s="38">
        <v>67117</v>
      </c>
      <c r="T7" s="38">
        <v>804.97</v>
      </c>
      <c r="U7" s="38">
        <v>83.38</v>
      </c>
      <c r="V7" s="38">
        <v>134</v>
      </c>
      <c r="W7" s="38">
        <v>0.02</v>
      </c>
      <c r="X7" s="38">
        <v>6700</v>
      </c>
      <c r="Y7" s="38">
        <v>87.7</v>
      </c>
      <c r="Z7" s="38">
        <v>86.88</v>
      </c>
      <c r="AA7" s="38">
        <v>83.09</v>
      </c>
      <c r="AB7" s="38">
        <v>84.49</v>
      </c>
      <c r="AC7" s="38">
        <v>127.83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611.75</v>
      </c>
      <c r="BG7" s="38">
        <v>391.21</v>
      </c>
      <c r="BH7" s="38">
        <v>353.26</v>
      </c>
      <c r="BI7" s="38">
        <v>189.6</v>
      </c>
      <c r="BJ7" s="38">
        <v>322.63</v>
      </c>
      <c r="BK7" s="38">
        <v>663.76</v>
      </c>
      <c r="BL7" s="38">
        <v>566.35</v>
      </c>
      <c r="BM7" s="38">
        <v>888.8</v>
      </c>
      <c r="BN7" s="38">
        <v>855.65</v>
      </c>
      <c r="BO7" s="38">
        <v>862.99</v>
      </c>
      <c r="BP7" s="38">
        <v>862.82</v>
      </c>
      <c r="BQ7" s="38">
        <v>75.930000000000007</v>
      </c>
      <c r="BR7" s="38">
        <v>75.19</v>
      </c>
      <c r="BS7" s="38">
        <v>90.32</v>
      </c>
      <c r="BT7" s="38">
        <v>94.44</v>
      </c>
      <c r="BU7" s="38">
        <v>82.87</v>
      </c>
      <c r="BV7" s="38">
        <v>53.76</v>
      </c>
      <c r="BW7" s="38">
        <v>52.27</v>
      </c>
      <c r="BX7" s="38">
        <v>52.55</v>
      </c>
      <c r="BY7" s="38">
        <v>52.23</v>
      </c>
      <c r="BZ7" s="38">
        <v>50.06</v>
      </c>
      <c r="CA7" s="38">
        <v>49.71</v>
      </c>
      <c r="CB7" s="38">
        <v>292.74</v>
      </c>
      <c r="CC7" s="38">
        <v>293.69</v>
      </c>
      <c r="CD7" s="38">
        <v>249.32</v>
      </c>
      <c r="CE7" s="38">
        <v>238.32</v>
      </c>
      <c r="CF7" s="38">
        <v>250.12</v>
      </c>
      <c r="CG7" s="38">
        <v>275.25</v>
      </c>
      <c r="CH7" s="38">
        <v>291.01</v>
      </c>
      <c r="CI7" s="38">
        <v>292.45</v>
      </c>
      <c r="CJ7" s="38">
        <v>294.05</v>
      </c>
      <c r="CK7" s="38">
        <v>309.22000000000003</v>
      </c>
      <c r="CL7" s="38">
        <v>317.18</v>
      </c>
      <c r="CM7" s="38">
        <v>49.15</v>
      </c>
      <c r="CN7" s="38">
        <v>45.9</v>
      </c>
      <c r="CO7" s="38">
        <v>50</v>
      </c>
      <c r="CP7" s="38">
        <v>49.15</v>
      </c>
      <c r="CQ7" s="38">
        <v>49.15</v>
      </c>
      <c r="CR7" s="38">
        <v>54.14</v>
      </c>
      <c r="CS7" s="38">
        <v>132.99</v>
      </c>
      <c r="CT7" s="38">
        <v>51.71</v>
      </c>
      <c r="CU7" s="38">
        <v>50.56</v>
      </c>
      <c r="CV7" s="38">
        <v>47.35</v>
      </c>
      <c r="CW7" s="38">
        <v>47.67</v>
      </c>
      <c r="CX7" s="38">
        <v>97.24</v>
      </c>
      <c r="CY7" s="38">
        <v>97.18</v>
      </c>
      <c r="CZ7" s="38">
        <v>97.08</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106</v>
      </c>
      <c r="EF7" s="38" t="s">
        <v>106</v>
      </c>
      <c r="EG7" s="38" t="s">
        <v>106</v>
      </c>
      <c r="EH7" s="38" t="s">
        <v>106</v>
      </c>
      <c r="EI7" s="38" t="s">
        <v>106</v>
      </c>
      <c r="EJ7" s="38" t="s">
        <v>106</v>
      </c>
      <c r="EK7" s="38" t="s">
        <v>106</v>
      </c>
      <c r="EL7" s="38" t="s">
        <v>106</v>
      </c>
      <c r="EM7" s="38" t="s">
        <v>106</v>
      </c>
      <c r="EN7" s="38" t="s">
        <v>106</v>
      </c>
      <c r="EO7" s="38" t="s">
        <v>106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116</v>
      </c>
      <c r="D13" t="s">
        <v>117</v>
      </c>
      <c r="E13" t="s">
        <v>115</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2021-01-28T07:36:15Z</cp:lastPrinted>
  <dcterms:created xsi:type="dcterms:W3CDTF">2020-12-04T03:20:21Z</dcterms:created>
  <dcterms:modified xsi:type="dcterms:W3CDTF">2021-01-29T08:05:51Z</dcterms:modified>
  <cp:category/>
</cp:coreProperties>
</file>