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ilesv02\150上下水道部\000上下水道部共有\旧ファイルサーバーデータ\05経営課\04_下水道経営係\03_照会回答関係\03_財政課（財政課経由県含む）\R02\R03.01.25 公営企業に係る経営比較分析表の分析等について\02回答\"/>
    </mc:Choice>
  </mc:AlternateContent>
  <xr:revisionPtr revIDLastSave="0" documentId="13_ncr:1_{FC925D6C-3062-4A85-BFD1-6CAADD4BE3F0}" xr6:coauthVersionLast="41" xr6:coauthVersionMax="43" xr10:uidLastSave="{00000000-0000-0000-0000-000000000000}"/>
  <workbookProtection workbookAlgorithmName="SHA-512" workbookHashValue="Hsq5js5JOPtCxUiQBcJHuA2b46IiyR2CRHXRJtaQ8KwYSzieIqgaZketTbL7D8CAbAlG8B2/VwcY4FWXAzLgdg==" workbookSaltValue="X4ugdZ3MhxfXDjBx4fWjrg==" workbookSpinCount="100000" lockStructure="1"/>
  <bookViews>
    <workbookView xWindow="390" yWindow="645" windowWidth="24825" windowHeight="144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10" i="4"/>
  <c r="AL8" i="4"/>
  <c r="P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<sst xmlns="http://schemas.openxmlformats.org/spreadsheetml/2006/main" count="247" uniqueCount="120">
  <si>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</si>
  <si>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</si>
  <si>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</si>
  <si>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</si>
  <si>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</si>
  <si>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</si>
  <si>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</si>
  <si>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</si>
  <si>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</si>
  <si>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</si>
  <si>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</si>
  <si>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</si>
  <si>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</si>
  <si>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</si>
  <si>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</si>
  <si>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</si>
  <si>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</si>
  <si>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</si>
  <si>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</si>
  <si>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</si>
  <si>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</si>
  <si>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</si>
  <si>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</si>
  <si>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</si>
  <si>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</si>
  <si>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</si>
  <si>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</si>
  <si>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</si>
  <si>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</si>
  <si>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</si>
  <si>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</si>
  <si>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</si>
  <si>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</si>
  <si>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</si>
  <si>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</si>
  <si>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</si>
  <si>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</si>
  <si>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</si>
  <si>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</si>
  <si>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</si>
  <si>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</si>
  <si>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</si>
  <si>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</si>
  <si>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</si>
  <si>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</si>
  <si>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</si>
  <si>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</si>
  <si>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</si>
  <si>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</si>
  <si>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</si>
  <si>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</si>
  <si>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</si>
  <si>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</si>
  <si>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</si>
  <si>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</si>
  <si>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</si>
  <si>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</si>
  <si>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</si>
  <si>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</si>
  <si>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</si>
  <si>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</si>
  <si>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</si>
  <si>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</si>
  <si>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</si>
  <si>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</si>
  <si>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</si>
  <si>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</si>
  <si>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</si>
  <si>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</si>
  <si>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</si>
  <si>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</si>
  <si>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</si>
  <si>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</si>
  <si>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</si>
  <si>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</si>
  <si>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</si>
  <si>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</si>
  <si>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</si>
  <si>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</si>
  <si>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</si>
  <si>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</si>
  <si>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</si>
  <si>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</si>
  <si>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</si>
  <si>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</si>
  <si>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</si>
  <si>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</si>
  <si>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</si>
  <si>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</si>
  <si>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</si>
  <si>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</si>
  <si>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</si>
  <si>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</si>
  <si>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</si>
  <si>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</si>
  <si>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</si>
  <si>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</si>
  <si>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</si>
  <si>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</si>
  <si>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</si>
  <si>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</si>
  <si>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</si>
  <si>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</si>
  <si>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</si>
  <si>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</si>
  <si>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</si>
  <si>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</si>
  <si>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</si>
  <si>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</si>
  <si>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</si>
  <si>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</si>
  <si>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</si>
  <si>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</si>
  <si>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</si>
  <si>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</si>
  <si>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</si>
  <si>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</si>
  <si>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
　前年比較で3.63ポイントの減。
　単年度における使用料収入は、新規設置等により増加しているものの、維持管理経費も比例して増加することから、維持管理経費の節減、コスト削減に努め、使用料で賄えるよう努力が必要である。
【企業債残高対事業規模比率】
　企業債残高の増加により前年度と比較して57.8ポイントの増となり、類似団体と比べても同程度の状況にある。
【経費回収率】
　前年度と比較して9.92ポイントの減。
　汚水処理費の増加によるものであり、使用料収入で賄えるよう、汚水処理費の節減、削減の努力が必要である。
【汚水処理原価】
　前年度と比較して6.94円増加。
　汚水処理費の増加によるものであるが、類似団体と比べ低い単価にある。
【施設利用率】
　浄化槽設置基数の増加に伴う施設能力の増加に対し、有収水量が伸び悩んだため、前年度と比較して0.54ポイントの減となっている。
【水洗化率】
　前年比較で0.02ポイントの増。
　水洗化促進策により増加傾向にあり、類似団体と比べ高い水準にある。</t>
    <rPh sb="25" eb="26">
      <t>ゲン</t>
    </rPh>
    <rPh sb="45" eb="47">
      <t>セッチ</t>
    </rPh>
    <rPh sb="68" eb="70">
      <t>ヒレイ</t>
    </rPh>
    <rPh sb="141" eb="143">
      <t>ゾウカ</t>
    </rPh>
    <rPh sb="167" eb="168">
      <t>ゾウ</t>
    </rPh>
    <rPh sb="173" eb="174">
      <t>クラ</t>
    </rPh>
    <rPh sb="181" eb="184">
      <t>ドウテイド</t>
    </rPh>
    <rPh sb="301" eb="303">
      <t>オスイ</t>
    </rPh>
    <rPh sb="303" eb="305">
      <t>ショリ</t>
    </rPh>
    <rPh sb="320" eb="321">
      <t>クラ</t>
    </rPh>
    <rPh sb="451" eb="452">
      <t>クラ</t>
    </rPh>
    <phoneticPr fontId="4"/>
  </si>
  <si>
    <t>　特定地域生活排水処理事業は、公共下水道区域又は農業集落排水処理区域以外の区域を対象にしている事業で、平成11年12月から供用開始し、最も古い市設置型浄化槽は19年が経過してる。
　浄化槽の耐用年数は30年以上とされ、これまで施設の更新又は老朽化対策等を行っていないが、適正な管理を行い、一度に多額の修繕や更新の経費の負担が生じないよう、長寿命化的な管理が必要である。</t>
    <rPh sb="169" eb="173">
      <t>チョウジュミョウカ</t>
    </rPh>
    <rPh sb="173" eb="174">
      <t>テキ</t>
    </rPh>
    <rPh sb="178" eb="180">
      <t>ヒツヨウ</t>
    </rPh>
    <phoneticPr fontId="4"/>
  </si>
  <si>
    <t>　特定地域生活排水処理事業の持続可能な健全経営の確保のためには、浄化槽の維持管理経費及び更新費用を使用料収入で賄えることが必須である。
　今後は、浄化槽の維持管理形態の見直しを行いながら、更なる経費削減や適正な料金設定を検討していく必要がある。
　なお、国から要請されている公営企業会計の適用を令和2年度から適用したことで、企業性と公共性を両立させた安定的な事業運営が求められることから、引き続き施設の効率化、財源確保に努めていく必要がある。</t>
    <rPh sb="110" eb="112">
      <t>ケントウ</t>
    </rPh>
    <rPh sb="116" eb="1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</si>
</sst>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F5-4275-8633-177DE4DE1F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3F5-4275-8633-177DE4DE1F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48.98</c:v>
                </c:pt>
                <c:pt idx="1">
                  <c:v>48.06</c:v>
                </c:pt>
                <c:pt idx="2">
                  <c:v>47.6</c:v>
                </c:pt>
                <c:pt idx="3">
                  <c:v>46.78</c:v>
                </c:pt>
                <c:pt idx="4">
                  <c:v>46.24</c:v>
                </c:pt>
              </c:numCache>
            </c:numRef>
          </c:val>
          <c:extLst>
            <c:ext xmlns:c16="http://schemas.microsoft.com/office/drawing/2014/chart" uri="{C3380CC4-5D6E-409C-BE32-E72D297353CC}">
              <c16:uniqueId val="{00000000-C1AE-4F5E-AD9C-77911507EA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c:ext xmlns:c16="http://schemas.microsoft.com/office/drawing/2014/chart" uri="{C3380CC4-5D6E-409C-BE32-E72D297353CC}">
              <c16:uniqueId val="{00000001-C1AE-4F5E-AD9C-77911507EA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99.76</c:v>
                </c:pt>
                <c:pt idx="1">
                  <c:v>99.83</c:v>
                </c:pt>
                <c:pt idx="2">
                  <c:v>99.74</c:v>
                </c:pt>
                <c:pt idx="3">
                  <c:v>99.81</c:v>
                </c:pt>
                <c:pt idx="4">
                  <c:v>99.83</c:v>
                </c:pt>
              </c:numCache>
            </c:numRef>
          </c:val>
          <c:extLst>
            <c:ext xmlns:c16="http://schemas.microsoft.com/office/drawing/2014/chart" uri="{C3380CC4-5D6E-409C-BE32-E72D297353CC}">
              <c16:uniqueId val="{00000000-C644-4E26-98FE-4F6C83F53F3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c:ext xmlns:c16="http://schemas.microsoft.com/office/drawing/2014/chart" uri="{C3380CC4-5D6E-409C-BE32-E72D297353CC}">
              <c16:uniqueId val="{00000001-C644-4E26-98FE-4F6C83F53F3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84.85</c:v>
                </c:pt>
                <c:pt idx="1">
                  <c:v>91.29</c:v>
                </c:pt>
                <c:pt idx="2">
                  <c:v>87.79</c:v>
                </c:pt>
                <c:pt idx="3">
                  <c:v>90.7</c:v>
                </c:pt>
                <c:pt idx="4">
                  <c:v>87.07</c:v>
                </c:pt>
              </c:numCache>
            </c:numRef>
          </c:val>
          <c:extLst>
            <c:ext xmlns:c16="http://schemas.microsoft.com/office/drawing/2014/chart" uri="{C3380CC4-5D6E-409C-BE32-E72D297353CC}">
              <c16:uniqueId val="{00000000-B9D8-4EDE-9963-49EAF7840C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D8-4EDE-9963-49EAF7840C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56-44B5-BD0E-82361D98DF0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56-44B5-BD0E-82361D98DF0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25-4795-BA27-B60CFF78AE2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25-4795-BA27-B60CFF78AE2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78-4A67-BE5F-17CDA065753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78-4A67-BE5F-17CDA065753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6F-4F31-A043-01ADA75772C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6F-4F31-A043-01ADA75772C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618.07000000000005</c:v>
                </c:pt>
                <c:pt idx="1">
                  <c:v>387.33</c:v>
                </c:pt>
                <c:pt idx="2">
                  <c:v>401.47</c:v>
                </c:pt>
                <c:pt idx="3">
                  <c:v>224.51</c:v>
                </c:pt>
                <c:pt idx="4">
                  <c:v>282.31</c:v>
                </c:pt>
              </c:numCache>
            </c:numRef>
          </c:val>
          <c:extLst>
            <c:ext xmlns:c16="http://schemas.microsoft.com/office/drawing/2014/chart" uri="{C3380CC4-5D6E-409C-BE32-E72D297353CC}">
              <c16:uniqueId val="{00000000-824D-4D3A-B5F6-0EE815227E7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c:ext xmlns:c16="http://schemas.microsoft.com/office/drawing/2014/chart" uri="{C3380CC4-5D6E-409C-BE32-E72D297353CC}">
              <c16:uniqueId val="{00000001-824D-4D3A-B5F6-0EE815227E7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78.66</c:v>
                </c:pt>
                <c:pt idx="1">
                  <c:v>85.99</c:v>
                </c:pt>
                <c:pt idx="2">
                  <c:v>81.790000000000006</c:v>
                </c:pt>
                <c:pt idx="3">
                  <c:v>83.45</c:v>
                </c:pt>
                <c:pt idx="4">
                  <c:v>73.53</c:v>
                </c:pt>
              </c:numCache>
            </c:numRef>
          </c:val>
          <c:extLst>
            <c:ext xmlns:c16="http://schemas.microsoft.com/office/drawing/2014/chart" uri="{C3380CC4-5D6E-409C-BE32-E72D297353CC}">
              <c16:uniqueId val="{00000000-9D92-4B43-B312-09959C8C958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c:ext xmlns:c16="http://schemas.microsoft.com/office/drawing/2014/chart" uri="{C3380CC4-5D6E-409C-BE32-E72D297353CC}">
              <c16:uniqueId val="{00000001-9D92-4B43-B312-09959C8C958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265.33</c:v>
                </c:pt>
                <c:pt idx="1">
                  <c:v>247.29</c:v>
                </c:pt>
                <c:pt idx="2">
                  <c:v>258.04000000000002</c:v>
                </c:pt>
                <c:pt idx="3">
                  <c:v>254.02</c:v>
                </c:pt>
                <c:pt idx="4">
                  <c:v>260.95999999999998</c:v>
                </c:pt>
              </c:numCache>
            </c:numRef>
          </c:val>
          <c:extLst>
            <c:ext xmlns:c16="http://schemas.microsoft.com/office/drawing/2014/chart" uri="{C3380CC4-5D6E-409C-BE32-E72D297353CC}">
              <c16:uniqueId val="{00000000-A7C7-4C50-863A-F2A4D360BD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c:ext xmlns:c16="http://schemas.microsoft.com/office/drawing/2014/chart" uri="{C3380CC4-5D6E-409C-BE32-E72D297353CC}">
              <c16:uniqueId val="{00000001-A7C7-4C50-863A-F2A4D360BD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J36"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栗原市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67117</v>
      </c>
      <c r="AM8" s="51"/>
      <c r="AN8" s="51"/>
      <c r="AO8" s="51"/>
      <c r="AP8" s="51"/>
      <c r="AQ8" s="51"/>
      <c r="AR8" s="51"/>
      <c r="AS8" s="51"/>
      <c r="AT8" s="46">
        <f>データ!T6</f>
        <v>804.97</v>
      </c>
      <c r="AU8" s="46"/>
      <c r="AV8" s="46"/>
      <c r="AW8" s="46"/>
      <c r="AX8" s="46"/>
      <c r="AY8" s="46"/>
      <c r="AZ8" s="46"/>
      <c r="BA8" s="46"/>
      <c r="BB8" s="46">
        <f>データ!U6</f>
        <v>83.38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11.65</v>
      </c>
      <c r="Q10" s="46"/>
      <c r="R10" s="46"/>
      <c r="S10" s="46"/>
      <c r="T10" s="46"/>
      <c r="U10" s="46"/>
      <c r="V10" s="46"/>
      <c r="W10" s="46">
        <f>データ!Q6</f>
        <v>100</v>
      </c>
      <c r="X10" s="46"/>
      <c r="Y10" s="46"/>
      <c r="Z10" s="46"/>
      <c r="AA10" s="46"/>
      <c r="AB10" s="46"/>
      <c r="AC10" s="46"/>
      <c r="AD10" s="51">
        <f>データ!R6</f>
        <v>4070</v>
      </c>
      <c r="AE10" s="51"/>
      <c r="AF10" s="51"/>
      <c r="AG10" s="51"/>
      <c r="AH10" s="51"/>
      <c r="AI10" s="51"/>
      <c r="AJ10" s="51"/>
      <c r="AK10" s="2"/>
      <c r="AL10" s="51">
        <f>データ!V6</f>
        <v>7764</v>
      </c>
      <c r="AM10" s="51"/>
      <c r="AN10" s="51"/>
      <c r="AO10" s="51"/>
      <c r="AP10" s="51"/>
      <c r="AQ10" s="51"/>
      <c r="AR10" s="51"/>
      <c r="AS10" s="51"/>
      <c r="AT10" s="46">
        <f>データ!W6</f>
        <v>0.76</v>
      </c>
      <c r="AU10" s="46"/>
      <c r="AV10" s="46"/>
      <c r="AW10" s="46"/>
      <c r="AX10" s="46"/>
      <c r="AY10" s="46"/>
      <c r="AZ10" s="46"/>
      <c r="BA10" s="46"/>
      <c r="BB10" s="46">
        <f>データ!X6</f>
        <v>10215.790000000001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76" t="s">
        <v>26</v>
      </c>
      <c r="BM14" s="77"/>
      <c r="BN14" s="77"/>
      <c r="BO14" s="77"/>
      <c r="BP14" s="77"/>
      <c r="BQ14" s="77"/>
      <c r="BR14" s="77"/>
      <c r="BS14" s="77"/>
      <c r="BT14" s="77"/>
      <c r="BU14" s="77"/>
      <c r="BV14" s="77"/>
      <c r="BW14" s="77"/>
      <c r="BX14" s="77"/>
      <c r="BY14" s="77"/>
      <c r="BZ14" s="78"/>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79"/>
      <c r="BM15" s="80"/>
      <c r="BN15" s="80"/>
      <c r="BO15" s="80"/>
      <c r="BP15" s="80"/>
      <c r="BQ15" s="80"/>
      <c r="BR15" s="80"/>
      <c r="BS15" s="80"/>
      <c r="BT15" s="80"/>
      <c r="BU15" s="80"/>
      <c r="BV15" s="80"/>
      <c r="BW15" s="80"/>
      <c r="BX15" s="80"/>
      <c r="BY15" s="80"/>
      <c r="BZ15" s="8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QWdVXJuI9dEILwLVYtrG8NqtyrBVFbbZSGzDZlwBN1egRukLnShhKxnqSc0abahUI1Pz3e5WB+tdq0gwn0J16w==" saltValue="MfKCtB3UMwGRT/uFCDpri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42137</v>
      </c>
      <c r="D6" s="33">
        <f t="shared" si="3"/>
        <v>47</v>
      </c>
      <c r="E6" s="33">
        <f t="shared" si="3"/>
        <v>18</v>
      </c>
      <c r="F6" s="33">
        <f t="shared" si="3"/>
        <v>0</v>
      </c>
      <c r="G6" s="33">
        <f t="shared" si="3"/>
        <v>0</v>
      </c>
      <c r="H6" s="33" t="str">
        <f t="shared" si="3"/>
        <v>宮城県　栗原市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11.65</v>
      </c>
      <c r="Q6" s="34">
        <f t="shared" si="3"/>
        <v>100</v>
      </c>
      <c r="R6" s="34">
        <f t="shared" si="3"/>
        <v>4070</v>
      </c>
      <c r="S6" s="34">
        <f t="shared" si="3"/>
        <v>67117</v>
      </c>
      <c r="T6" s="34">
        <f t="shared" si="3"/>
        <v>804.97</v>
      </c>
      <c r="U6" s="34">
        <f t="shared" si="3"/>
        <v>83.38</v>
      </c>
      <c r="V6" s="34">
        <f t="shared" si="3"/>
        <v>7764</v>
      </c>
      <c r="W6" s="34">
        <f t="shared" si="3"/>
        <v>0.76</v>
      </c>
      <c r="X6" s="34">
        <f t="shared" si="3"/>
        <v>10215.790000000001</v>
      </c>
      <c r="Y6" s="35">
        <f>IF(Y7="",NA(),Y7)</f>
        <v>84.85</v>
      </c>
      <c r="Z6" s="35">
        <f t="shared" ref="Z6:AH6" si="4">IF(Z7="",NA(),Z7)</f>
        <v>91.29</v>
      </c>
      <c r="AA6" s="35">
        <f t="shared" si="4"/>
        <v>87.79</v>
      </c>
      <c r="AB6" s="35">
        <f t="shared" si="4"/>
        <v>90.7</v>
      </c>
      <c r="AC6" s="35">
        <f t="shared" si="4"/>
        <v>87.07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618.07000000000005</v>
      </c>
      <c r="BG6" s="35">
        <f t="shared" ref="BG6:BO6" si="7">IF(BG7="",NA(),BG7)</f>
        <v>387.33</v>
      </c>
      <c r="BH6" s="35">
        <f t="shared" si="7"/>
        <v>401.47</v>
      </c>
      <c r="BI6" s="35">
        <f t="shared" si="7"/>
        <v>224.51</v>
      </c>
      <c r="BJ6" s="35">
        <f t="shared" si="7"/>
        <v>282.31</v>
      </c>
      <c r="BK6" s="35">
        <f t="shared" si="7"/>
        <v>241.49</v>
      </c>
      <c r="BL6" s="35">
        <f t="shared" si="7"/>
        <v>248.44</v>
      </c>
      <c r="BM6" s="35">
        <f t="shared" si="7"/>
        <v>244.85</v>
      </c>
      <c r="BN6" s="35">
        <f t="shared" si="7"/>
        <v>296.89</v>
      </c>
      <c r="BO6" s="35">
        <f t="shared" si="7"/>
        <v>270.57</v>
      </c>
      <c r="BP6" s="34" t="str">
        <f>IF(BP7="","",IF(BP7="-","【-】","【"&amp;SUBSTITUTE(TEXT(BP7,"#,##0.00"),"-","△")&amp;"】"))</f>
        <v>【307.23】</v>
      </c>
      <c r="BQ6" s="35">
        <f>IF(BQ7="",NA(),BQ7)</f>
        <v>78.66</v>
      </c>
      <c r="BR6" s="35">
        <f t="shared" ref="BR6:BZ6" si="8">IF(BR7="",NA(),BR7)</f>
        <v>85.99</v>
      </c>
      <c r="BS6" s="35">
        <f t="shared" si="8"/>
        <v>81.790000000000006</v>
      </c>
      <c r="BT6" s="35">
        <f t="shared" si="8"/>
        <v>83.45</v>
      </c>
      <c r="BU6" s="35">
        <f t="shared" si="8"/>
        <v>73.53</v>
      </c>
      <c r="BV6" s="35">
        <f t="shared" si="8"/>
        <v>65.7</v>
      </c>
      <c r="BW6" s="35">
        <f t="shared" si="8"/>
        <v>66.73</v>
      </c>
      <c r="BX6" s="35">
        <f t="shared" si="8"/>
        <v>64.78</v>
      </c>
      <c r="BY6" s="35">
        <f t="shared" si="8"/>
        <v>63.06</v>
      </c>
      <c r="BZ6" s="35">
        <f t="shared" si="8"/>
        <v>62.5</v>
      </c>
      <c r="CA6" s="34" t="str">
        <f>IF(CA7="","",IF(CA7="-","【-】","【"&amp;SUBSTITUTE(TEXT(CA7,"#,##0.00"),"-","△")&amp;"】"))</f>
        <v>【59.98】</v>
      </c>
      <c r="CB6" s="35">
        <f>IF(CB7="",NA(),CB7)</f>
        <v>265.33</v>
      </c>
      <c r="CC6" s="35">
        <f t="shared" ref="CC6:CK6" si="9">IF(CC7="",NA(),CC7)</f>
        <v>247.29</v>
      </c>
      <c r="CD6" s="35">
        <f t="shared" si="9"/>
        <v>258.04000000000002</v>
      </c>
      <c r="CE6" s="35">
        <f t="shared" si="9"/>
        <v>254.02</v>
      </c>
      <c r="CF6" s="35">
        <f t="shared" si="9"/>
        <v>260.95999999999998</v>
      </c>
      <c r="CG6" s="35">
        <f t="shared" si="9"/>
        <v>247.94</v>
      </c>
      <c r="CH6" s="35">
        <f t="shared" si="9"/>
        <v>241.29</v>
      </c>
      <c r="CI6" s="35">
        <f t="shared" si="9"/>
        <v>250.21</v>
      </c>
      <c r="CJ6" s="35">
        <f t="shared" si="9"/>
        <v>264.77</v>
      </c>
      <c r="CK6" s="35">
        <f t="shared" si="9"/>
        <v>269.33</v>
      </c>
      <c r="CL6" s="34" t="str">
        <f>IF(CL7="","",IF(CL7="-","【-】","【"&amp;SUBSTITUTE(TEXT(CL7,"#,##0.00"),"-","△")&amp;"】"))</f>
        <v>【272.98】</v>
      </c>
      <c r="CM6" s="35">
        <f>IF(CM7="",NA(),CM7)</f>
        <v>48.98</v>
      </c>
      <c r="CN6" s="35">
        <f t="shared" ref="CN6:CV6" si="10">IF(CN7="",NA(),CN7)</f>
        <v>48.06</v>
      </c>
      <c r="CO6" s="35">
        <f t="shared" si="10"/>
        <v>47.6</v>
      </c>
      <c r="CP6" s="35">
        <f t="shared" si="10"/>
        <v>46.78</v>
      </c>
      <c r="CQ6" s="35">
        <f t="shared" si="10"/>
        <v>46.24</v>
      </c>
      <c r="CR6" s="35">
        <f t="shared" si="10"/>
        <v>60.25</v>
      </c>
      <c r="CS6" s="35">
        <f t="shared" si="10"/>
        <v>61.94</v>
      </c>
      <c r="CT6" s="35">
        <f t="shared" si="10"/>
        <v>61.79</v>
      </c>
      <c r="CU6" s="35">
        <f t="shared" si="10"/>
        <v>59.94</v>
      </c>
      <c r="CV6" s="35">
        <f t="shared" si="10"/>
        <v>59.64</v>
      </c>
      <c r="CW6" s="34" t="str">
        <f>IF(CW7="","",IF(CW7="-","【-】","【"&amp;SUBSTITUTE(TEXT(CW7,"#,##0.00"),"-","△")&amp;"】"))</f>
        <v>【58.71】</v>
      </c>
      <c r="CX6" s="35">
        <f>IF(CX7="",NA(),CX7)</f>
        <v>99.76</v>
      </c>
      <c r="CY6" s="35">
        <f t="shared" ref="CY6:DG6" si="11">IF(CY7="",NA(),CY7)</f>
        <v>99.83</v>
      </c>
      <c r="CZ6" s="35">
        <f t="shared" si="11"/>
        <v>99.74</v>
      </c>
      <c r="DA6" s="35">
        <f t="shared" si="11"/>
        <v>99.81</v>
      </c>
      <c r="DB6" s="35">
        <f t="shared" si="11"/>
        <v>99.83</v>
      </c>
      <c r="DC6" s="35">
        <f t="shared" si="11"/>
        <v>95.26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42137</v>
      </c>
      <c r="D7" s="37">
        <v>47</v>
      </c>
      <c r="E7" s="37">
        <v>18</v>
      </c>
      <c r="F7" s="37">
        <v>0</v>
      </c>
      <c r="G7" s="37">
        <v>0</v>
      </c>
      <c r="H7" s="37" t="s">
        <v>98</v>
      </c>
      <c r="I7" s="37" t="s">
        <v>99</v>
      </c>
      <c r="J7" s="37" t="s">
        <v>100</v>
      </c>
      <c r="K7" s="37" t="s">
        <v>101</v>
      </c>
      <c r="L7" s="37" t="s">
        <v>102</v>
      </c>
      <c r="M7" s="37" t="s">
        <v>103</v>
      </c>
      <c r="N7" s="38" t="s">
        <v>104</v>
      </c>
      <c r="O7" s="38" t="s">
        <v>105</v>
      </c>
      <c r="P7" s="38">
        <v>11.65</v>
      </c>
      <c r="Q7" s="38">
        <v>100</v>
      </c>
      <c r="R7" s="38">
        <v>4070</v>
      </c>
      <c r="S7" s="38">
        <v>67117</v>
      </c>
      <c r="T7" s="38">
        <v>804.97</v>
      </c>
      <c r="U7" s="38">
        <v>83.38</v>
      </c>
      <c r="V7" s="38">
        <v>7764</v>
      </c>
      <c r="W7" s="38">
        <v>0.76</v>
      </c>
      <c r="X7" s="38">
        <v>10215.790000000001</v>
      </c>
      <c r="Y7" s="38">
        <v>84.85</v>
      </c>
      <c r="Z7" s="38">
        <v>91.29</v>
      </c>
      <c r="AA7" s="38">
        <v>87.79</v>
      </c>
      <c r="AB7" s="38">
        <v>90.7</v>
      </c>
      <c r="AC7" s="38">
        <v>87.07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618.07000000000005</v>
      </c>
      <c r="BG7" s="38">
        <v>387.33</v>
      </c>
      <c r="BH7" s="38">
        <v>401.47</v>
      </c>
      <c r="BI7" s="38">
        <v>224.51</v>
      </c>
      <c r="BJ7" s="38">
        <v>282.31</v>
      </c>
      <c r="BK7" s="38">
        <v>241.49</v>
      </c>
      <c r="BL7" s="38">
        <v>248.44</v>
      </c>
      <c r="BM7" s="38">
        <v>244.85</v>
      </c>
      <c r="BN7" s="38">
        <v>296.89</v>
      </c>
      <c r="BO7" s="38">
        <v>270.57</v>
      </c>
      <c r="BP7" s="38">
        <v>307.23</v>
      </c>
      <c r="BQ7" s="38">
        <v>78.66</v>
      </c>
      <c r="BR7" s="38">
        <v>85.99</v>
      </c>
      <c r="BS7" s="38">
        <v>81.790000000000006</v>
      </c>
      <c r="BT7" s="38">
        <v>83.45</v>
      </c>
      <c r="BU7" s="38">
        <v>73.53</v>
      </c>
      <c r="BV7" s="38">
        <v>65.7</v>
      </c>
      <c r="BW7" s="38">
        <v>66.73</v>
      </c>
      <c r="BX7" s="38">
        <v>64.78</v>
      </c>
      <c r="BY7" s="38">
        <v>63.06</v>
      </c>
      <c r="BZ7" s="38">
        <v>62.5</v>
      </c>
      <c r="CA7" s="38">
        <v>59.98</v>
      </c>
      <c r="CB7" s="38">
        <v>265.33</v>
      </c>
      <c r="CC7" s="38">
        <v>247.29</v>
      </c>
      <c r="CD7" s="38">
        <v>258.04000000000002</v>
      </c>
      <c r="CE7" s="38">
        <v>254.02</v>
      </c>
      <c r="CF7" s="38">
        <v>260.95999999999998</v>
      </c>
      <c r="CG7" s="38">
        <v>247.94</v>
      </c>
      <c r="CH7" s="38">
        <v>241.29</v>
      </c>
      <c r="CI7" s="38">
        <v>250.21</v>
      </c>
      <c r="CJ7" s="38">
        <v>264.77</v>
      </c>
      <c r="CK7" s="38">
        <v>269.33</v>
      </c>
      <c r="CL7" s="38">
        <v>272.98</v>
      </c>
      <c r="CM7" s="38">
        <v>48.98</v>
      </c>
      <c r="CN7" s="38">
        <v>48.06</v>
      </c>
      <c r="CO7" s="38">
        <v>47.6</v>
      </c>
      <c r="CP7" s="38">
        <v>46.78</v>
      </c>
      <c r="CQ7" s="38">
        <v>46.24</v>
      </c>
      <c r="CR7" s="38">
        <v>60.25</v>
      </c>
      <c r="CS7" s="38">
        <v>61.94</v>
      </c>
      <c r="CT7" s="38">
        <v>61.79</v>
      </c>
      <c r="CU7" s="38">
        <v>59.94</v>
      </c>
      <c r="CV7" s="38">
        <v>59.64</v>
      </c>
      <c r="CW7" s="38">
        <v>58.71</v>
      </c>
      <c r="CX7" s="38">
        <v>99.76</v>
      </c>
      <c r="CY7" s="38">
        <v>99.83</v>
      </c>
      <c r="CZ7" s="38">
        <v>99.74</v>
      </c>
      <c r="DA7" s="38">
        <v>99.81</v>
      </c>
      <c r="DB7" s="38">
        <v>99.83</v>
      </c>
      <c r="DC7" s="38">
        <v>95.26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2021-01-28T06:51:15Z</cp:lastPrinted>
  <dcterms:created xsi:type="dcterms:W3CDTF">2020-12-04T03:15:24Z</dcterms:created>
  <dcterms:modified xsi:type="dcterms:W3CDTF">2021-01-29T08:05:55Z</dcterms:modified>
  <cp:category/>
</cp:coreProperties>
</file>