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nwfl01\Profile$\00563\Desktop\Fw__【宮城県市町村課　R3　1_29（金）〆切】公営企業に係る「経営比較分析表」の分析等について（依頼）_20210118\【経営比較分析表】2019_042145_47_1718\"/>
    </mc:Choice>
  </mc:AlternateContent>
  <workbookProtection workbookAlgorithmName="SHA-512" workbookHashValue="cdFaxJbdynqgqDugFkjEaeJD6D93IA64ukgZEBzTv+wMIi1xskprEu68t7I2wTHO7nTfcFv2fbEcQURqXqbd8Q==" workbookSaltValue="I8ei6kb9c58F1yL680U6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<sst xmlns="http://schemas.openxmlformats.org/spreadsheetml/2006/main" count="236" uniqueCount="120">
  <si>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</si>
  <si>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</si>
  <si>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</si>
  <si>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</si>
  <si>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</si>
  <si>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</si>
  <si>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</si>
  <si>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</si>
  <si>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</si>
  <si>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</si>
  <si>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</si>
  <si>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</si>
  <si>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</si>
  <si>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</si>
  <si>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</si>
  <si>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</si>
  <si>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</si>
  <si>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</si>
  <si>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</si>
  <si>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</si>
  <si>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</si>
  <si>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</si>
  <si>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</si>
  <si>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</si>
  <si>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</si>
  <si>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</si>
  <si>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</si>
  <si>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</si>
  <si>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</si>
  <si>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</si>
  <si>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</si>
  <si>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</si>
  <si>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</si>
  <si>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</si>
  <si>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</si>
  <si>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</si>
  <si>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</si>
  <si>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</si>
  <si>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</si>
  <si>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</si>
  <si>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</si>
  <si>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</si>
  <si>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</si>
  <si>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</si>
  <si>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</si>
  <si>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</si>
  <si>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</si>
  <si>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</si>
  <si>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</si>
  <si>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</si>
  <si>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</si>
  <si>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</si>
  <si>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</si>
  <si>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</si>
  <si>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</si>
  <si>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</si>
  <si>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</si>
  <si>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</si>
  <si>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</si>
  <si>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</si>
  <si>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</si>
  <si>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</si>
  <si>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</si>
  <si>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</si>
  <si>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</si>
  <si>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</si>
  <si>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</si>
  <si>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</si>
  <si>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</si>
  <si>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</si>
  <si>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</si>
  <si>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</si>
  <si>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</si>
  <si>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</si>
  <si>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</si>
  <si>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</si>
  <si>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</si>
  <si>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</si>
  <si>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</si>
  <si>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</si>
  <si>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</si>
  <si>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</si>
  <si>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</si>
  <si>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</si>
  <si>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</si>
  <si>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</si>
  <si>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</si>
  <si>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</si>
  <si>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</si>
  <si>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</si>
  <si>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</si>
  <si>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</si>
  <si>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</si>
  <si>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</si>
  <si>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</si>
  <si>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</si>
  <si>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</si>
  <si>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</si>
  <si>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</si>
  <si>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</si>
  <si>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</si>
  <si>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</si>
  <si>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</si>
  <si>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</si>
  <si>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</si>
  <si>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</si>
  <si>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</si>
  <si>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</si>
  <si>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</si>
  <si>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</si>
  <si>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</si>
  <si>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</si>
  <si>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</si>
  <si>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</si>
  <si>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</si>
  <si>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</si>
  <si>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</si>
  <si>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また、下水道事業の目的でもある生活環境の向上と水質の保全ため、下水道について広く市民に周知を図り、事業の継続性を高めていく。
</t>
    <phoneticPr fontId="4"/>
  </si>
  <si>
    <t>　収益的収支比率について、前年度より改善し、単年度の収支が黒字であるが、これは公営企業会計移行に伴う打切決算により未払金が発生したことが要因であり、これらを除いた場合の収支は、赤字である。今後も定期的な検討、改定による適正な使用料収入の確保と経費削減による維持管理費の抑制に継続的に取り組んでいく。
　企業債残高対事業規模比率について、類似団体平均値を下回っているが、令和2年度に機能保全計画を策定することに伴い借入を行うことから、増加が見込まれる。
　経費回収率について、依然、使用料で回収すべき経費を全て使用料で賄えていない。今後も定期的な検討、改定による適正な使用料収入の確保と経費削減による維持管理費の抑制に継続的に取り組んでいく。
　汚水処理原価ついて、前年度より改善しているが、これは公営企業会計移行に伴う打切決算により未払金が発生したことが要因であり、これを除いた場合、類似団体平均値を上回っている。今後も経費削減による維持管理費の抑制に継続的に取り組んでいく。
　施設利用率について、適切な施設規模になっているといえる。
　水洗化率について、汚水処理が適切に行われているといえる。</t>
    <rPh sb="184" eb="186">
      <t>レイワ</t>
    </rPh>
    <rPh sb="187" eb="189">
      <t>ネンド</t>
    </rPh>
    <rPh sb="190" eb="192">
      <t>キノウ</t>
    </rPh>
    <rPh sb="192" eb="194">
      <t>ホゼン</t>
    </rPh>
    <rPh sb="194" eb="196">
      <t>ケイカク</t>
    </rPh>
    <rPh sb="197" eb="199">
      <t>サクテイ</t>
    </rPh>
    <rPh sb="204" eb="205">
      <t>トモナ</t>
    </rPh>
    <rPh sb="209" eb="210">
      <t>オコナ</t>
    </rPh>
    <rPh sb="216" eb="218">
      <t>ゾウカ</t>
    </rPh>
    <rPh sb="219" eb="221">
      <t>ミコ</t>
    </rPh>
    <phoneticPr fontId="4"/>
  </si>
  <si>
    <t>　下水道施設については、東日本大震災に伴う防災集団移転地と既存集落の汚水の処理を目的として、宮戸地区3か所に大型の浄化槽による処理施設を整備し、平成26年10月から供用を開始している新しい施設であり、現状において修繕が必要な老朽化が見込まれる状況にはない。今後、適切な維持管理を行っていく。施設の機能確保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</si>
</sst>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E-4D7C-B056-17C245933F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31E-4D7C-B056-17C245933F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AC-4493-A703-40D792091C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37.51</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84AC-4493-A703-40D792091C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8-43AD-B2F6-976DE65043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81.63</c:v>
                </c:pt>
                <c:pt idx="1">
                  <c:v>85.72</c:v>
                </c:pt>
                <c:pt idx="2">
                  <c:v>85.32</c:v>
                </c:pt>
                <c:pt idx="3">
                  <c:v>86</c:v>
                </c:pt>
                <c:pt idx="4">
                  <c:v>86.33</c:v>
                </c:pt>
              </c:numCache>
            </c:numRef>
          </c:val>
          <c:smooth val="0"/>
          <c:extLst>
            <c:ext xmlns:c16="http://schemas.microsoft.com/office/drawing/2014/chart" uri="{C3380CC4-5D6E-409C-BE32-E72D297353CC}">
              <c16:uniqueId val="{00000001-9EE8-43AD-B2F6-976DE65043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95.62</c:v>
                </c:pt>
                <c:pt idx="1">
                  <c:v>85.48</c:v>
                </c:pt>
                <c:pt idx="2">
                  <c:v>97.96</c:v>
                </c:pt>
                <c:pt idx="3">
                  <c:v>100.7</c:v>
                </c:pt>
                <c:pt idx="4">
                  <c:v>140.72</c:v>
                </c:pt>
              </c:numCache>
            </c:numRef>
          </c:val>
          <c:extLst>
            <c:ext xmlns:c16="http://schemas.microsoft.com/office/drawing/2014/chart" uri="{C3380CC4-5D6E-409C-BE32-E72D297353CC}">
              <c16:uniqueId val="{00000000-9811-491A-A617-2C849E11A0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11-491A-A617-2C849E11A0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4-42F2-A061-3F2EA123D7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4-42F2-A061-3F2EA123D7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3-4915-A874-4291A2D6AF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3-4915-A874-4291A2D6AF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B-416F-9DE8-471EF73319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B-416F-9DE8-471EF73319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7-4F84-9DBB-0C2AF4226D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7-4F84-9DBB-0C2AF4226D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A-40EC-AEBD-0C5E7DB016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310.04000000000002</c:v>
                </c:pt>
                <c:pt idx="1">
                  <c:v>238.95</c:v>
                </c:pt>
                <c:pt idx="2">
                  <c:v>169.47</c:v>
                </c:pt>
                <c:pt idx="3">
                  <c:v>512.88</c:v>
                </c:pt>
                <c:pt idx="4">
                  <c:v>641.42999999999995</c:v>
                </c:pt>
              </c:numCache>
            </c:numRef>
          </c:val>
          <c:smooth val="0"/>
          <c:extLst>
            <c:ext xmlns:c16="http://schemas.microsoft.com/office/drawing/2014/chart" uri="{C3380CC4-5D6E-409C-BE32-E72D297353CC}">
              <c16:uniqueId val="{00000001-C8AA-40EC-AEBD-0C5E7DB016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31.76</c:v>
                </c:pt>
                <c:pt idx="1">
                  <c:v>43.61</c:v>
                </c:pt>
                <c:pt idx="2">
                  <c:v>43.59</c:v>
                </c:pt>
                <c:pt idx="3">
                  <c:v>43.58</c:v>
                </c:pt>
                <c:pt idx="4">
                  <c:v>66.09</c:v>
                </c:pt>
              </c:numCache>
            </c:numRef>
          </c:val>
          <c:extLst>
            <c:ext xmlns:c16="http://schemas.microsoft.com/office/drawing/2014/chart" uri="{C3380CC4-5D6E-409C-BE32-E72D297353CC}">
              <c16:uniqueId val="{00000000-569E-4487-B7E0-2C6B437123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45.36</c:v>
                </c:pt>
                <c:pt idx="1">
                  <c:v>53.57</c:v>
                </c:pt>
                <c:pt idx="2">
                  <c:v>53.03</c:v>
                </c:pt>
                <c:pt idx="3">
                  <c:v>51.07</c:v>
                </c:pt>
                <c:pt idx="4">
                  <c:v>56.93</c:v>
                </c:pt>
              </c:numCache>
            </c:numRef>
          </c:val>
          <c:smooth val="0"/>
          <c:extLst>
            <c:ext xmlns:c16="http://schemas.microsoft.com/office/drawing/2014/chart" uri="{C3380CC4-5D6E-409C-BE32-E72D297353CC}">
              <c16:uniqueId val="{00000001-569E-4487-B7E0-2C6B437123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548.03</c:v>
                </c:pt>
                <c:pt idx="1">
                  <c:v>410.9</c:v>
                </c:pt>
                <c:pt idx="2">
                  <c:v>412.81</c:v>
                </c:pt>
                <c:pt idx="3">
                  <c:v>438.12</c:v>
                </c:pt>
                <c:pt idx="4">
                  <c:v>265.44</c:v>
                </c:pt>
              </c:numCache>
            </c:numRef>
          </c:val>
          <c:extLst>
            <c:ext xmlns:c16="http://schemas.microsoft.com/office/drawing/2014/chart" uri="{C3380CC4-5D6E-409C-BE32-E72D297353CC}">
              <c16:uniqueId val="{00000000-D30A-4AC4-A614-1D97D3F0F1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384.28</c:v>
                </c:pt>
                <c:pt idx="1">
                  <c:v>310.41000000000003</c:v>
                </c:pt>
                <c:pt idx="2">
                  <c:v>301.77</c:v>
                </c:pt>
                <c:pt idx="3">
                  <c:v>314.68</c:v>
                </c:pt>
                <c:pt idx="4">
                  <c:v>300.17</c:v>
                </c:pt>
              </c:numCache>
            </c:numRef>
          </c:val>
          <c:smooth val="0"/>
          <c:extLst>
            <c:ext xmlns:c16="http://schemas.microsoft.com/office/drawing/2014/chart" uri="{C3380CC4-5D6E-409C-BE32-E72D297353CC}">
              <c16:uniqueId val="{00000001-D30A-4AC4-A614-1D97D3F0F1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東松島市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39775</v>
      </c>
      <c r="AM8" s="51"/>
      <c r="AN8" s="51"/>
      <c r="AO8" s="51"/>
      <c r="AP8" s="51"/>
      <c r="AQ8" s="51"/>
      <c r="AR8" s="51"/>
      <c r="AS8" s="51"/>
      <c r="AT8" s="46">
        <f>データ!T6</f>
        <v>101.31</v>
      </c>
      <c r="AU8" s="46"/>
      <c r="AV8" s="46"/>
      <c r="AW8" s="46"/>
      <c r="AX8" s="46"/>
      <c r="AY8" s="46"/>
      <c r="AZ8" s="46"/>
      <c r="BA8" s="46"/>
      <c r="BB8" s="46">
        <f>データ!U6</f>
        <v>392.61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0.45</v>
      </c>
      <c r="Q10" s="46"/>
      <c r="R10" s="46"/>
      <c r="S10" s="46"/>
      <c r="T10" s="46"/>
      <c r="U10" s="46"/>
      <c r="V10" s="46"/>
      <c r="W10" s="46">
        <f>データ!Q6</f>
        <v>100</v>
      </c>
      <c r="X10" s="46"/>
      <c r="Y10" s="46"/>
      <c r="Z10" s="46"/>
      <c r="AA10" s="46"/>
      <c r="AB10" s="46"/>
      <c r="AC10" s="46"/>
      <c r="AD10" s="51">
        <f>データ!R6</f>
        <v>3575</v>
      </c>
      <c r="AE10" s="51"/>
      <c r="AF10" s="51"/>
      <c r="AG10" s="51"/>
      <c r="AH10" s="51"/>
      <c r="AI10" s="51"/>
      <c r="AJ10" s="51"/>
      <c r="AK10" s="2"/>
      <c r="AL10" s="51">
        <f>データ!V6</f>
        <v>178</v>
      </c>
      <c r="AM10" s="51"/>
      <c r="AN10" s="51"/>
      <c r="AO10" s="51"/>
      <c r="AP10" s="51"/>
      <c r="AQ10" s="51"/>
      <c r="AR10" s="51"/>
      <c r="AS10" s="51"/>
      <c r="AT10" s="46">
        <f>データ!W6</f>
        <v>0.09</v>
      </c>
      <c r="AU10" s="46"/>
      <c r="AV10" s="46"/>
      <c r="AW10" s="46"/>
      <c r="AX10" s="46"/>
      <c r="AY10" s="46"/>
      <c r="AZ10" s="46"/>
      <c r="BA10" s="46"/>
      <c r="BB10" s="46">
        <f>データ!X6</f>
        <v>1977.78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WYPQn+TTxOcAeNdJJxzReMXMpafOR4bW2hwqWM6YSusEARotRxqNESAjR+Df7Fuu5ZOpYqKpxRuD4Wj/hSCHEQ==" saltValue="on5wbWlitayJ1v9RkKRx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42145</v>
      </c>
      <c r="D6" s="33">
        <f t="shared" si="3"/>
        <v>47</v>
      </c>
      <c r="E6" s="33">
        <f t="shared" si="3"/>
        <v>17</v>
      </c>
      <c r="F6" s="33">
        <f t="shared" si="3"/>
        <v>6</v>
      </c>
      <c r="G6" s="33">
        <f t="shared" si="3"/>
        <v>0</v>
      </c>
      <c r="H6" s="33" t="str">
        <f t="shared" si="3"/>
        <v>宮城県　東松島市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0.45</v>
      </c>
      <c r="Q6" s="34">
        <f t="shared" si="3"/>
        <v>100</v>
      </c>
      <c r="R6" s="34">
        <f t="shared" si="3"/>
        <v>3575</v>
      </c>
      <c r="S6" s="34">
        <f t="shared" si="3"/>
        <v>39775</v>
      </c>
      <c r="T6" s="34">
        <f t="shared" si="3"/>
        <v>101.31</v>
      </c>
      <c r="U6" s="34">
        <f t="shared" si="3"/>
        <v>392.61</v>
      </c>
      <c r="V6" s="34">
        <f t="shared" si="3"/>
        <v>178</v>
      </c>
      <c r="W6" s="34">
        <f t="shared" si="3"/>
        <v>0.09</v>
      </c>
      <c r="X6" s="34">
        <f t="shared" si="3"/>
        <v>1977.78</v>
      </c>
      <c r="Y6" s="35">
        <f>IF(Y7="",NA(),Y7)</f>
        <v>95.62</v>
      </c>
      <c r="Z6" s="35">
        <f t="shared" ref="Z6:AH6" si="4">IF(Z7="",NA(),Z7)</f>
        <v>85.48</v>
      </c>
      <c r="AA6" s="35">
        <f t="shared" si="4"/>
        <v>97.96</v>
      </c>
      <c r="AB6" s="35">
        <f t="shared" si="4"/>
        <v>100.7</v>
      </c>
      <c r="AC6" s="35">
        <f t="shared" si="4"/>
        <v>140.72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310.04000000000002</v>
      </c>
      <c r="BL6" s="35">
        <f t="shared" si="7"/>
        <v>238.95</v>
      </c>
      <c r="BM6" s="35">
        <f t="shared" si="7"/>
        <v>169.47</v>
      </c>
      <c r="BN6" s="35">
        <f t="shared" si="7"/>
        <v>512.88</v>
      </c>
      <c r="BO6" s="35">
        <f t="shared" si="7"/>
        <v>641.42999999999995</v>
      </c>
      <c r="BP6" s="34" t="str">
        <f>IF(BP7="","",IF(BP7="-","【-】","【"&amp;SUBSTITUTE(TEXT(BP7,"#,##0.00"),"-","△")&amp;"】"))</f>
        <v>【953.26】</v>
      </c>
      <c r="BQ6" s="35">
        <f>IF(BQ7="",NA(),BQ7)</f>
        <v>31.76</v>
      </c>
      <c r="BR6" s="35">
        <f t="shared" ref="BR6:BZ6" si="8">IF(BR7="",NA(),BR7)</f>
        <v>43.61</v>
      </c>
      <c r="BS6" s="35">
        <f t="shared" si="8"/>
        <v>43.59</v>
      </c>
      <c r="BT6" s="35">
        <f t="shared" si="8"/>
        <v>43.58</v>
      </c>
      <c r="BU6" s="35">
        <f t="shared" si="8"/>
        <v>66.09</v>
      </c>
      <c r="BV6" s="35">
        <f t="shared" si="8"/>
        <v>45.36</v>
      </c>
      <c r="BW6" s="35">
        <f t="shared" si="8"/>
        <v>53.57</v>
      </c>
      <c r="BX6" s="35">
        <f t="shared" si="8"/>
        <v>53.03</v>
      </c>
      <c r="BY6" s="35">
        <f t="shared" si="8"/>
        <v>51.07</v>
      </c>
      <c r="BZ6" s="35">
        <f t="shared" si="8"/>
        <v>56.93</v>
      </c>
      <c r="CA6" s="34" t="str">
        <f>IF(CA7="","",IF(CA7="-","【-】","【"&amp;SUBSTITUTE(TEXT(CA7,"#,##0.00"),"-","△")&amp;"】"))</f>
        <v>【45.31】</v>
      </c>
      <c r="CB6" s="35">
        <f>IF(CB7="",NA(),CB7)</f>
        <v>548.03</v>
      </c>
      <c r="CC6" s="35">
        <f t="shared" ref="CC6:CK6" si="9">IF(CC7="",NA(),CC7)</f>
        <v>410.9</v>
      </c>
      <c r="CD6" s="35">
        <f t="shared" si="9"/>
        <v>412.81</v>
      </c>
      <c r="CE6" s="35">
        <f t="shared" si="9"/>
        <v>438.12</v>
      </c>
      <c r="CF6" s="35">
        <f t="shared" si="9"/>
        <v>265.44</v>
      </c>
      <c r="CG6" s="35">
        <f t="shared" si="9"/>
        <v>384.28</v>
      </c>
      <c r="CH6" s="35">
        <f t="shared" si="9"/>
        <v>310.41000000000003</v>
      </c>
      <c r="CI6" s="35">
        <f t="shared" si="9"/>
        <v>301.77</v>
      </c>
      <c r="CJ6" s="35">
        <f t="shared" si="9"/>
        <v>314.68</v>
      </c>
      <c r="CK6" s="35">
        <f t="shared" si="9"/>
        <v>300.17</v>
      </c>
      <c r="CL6" s="34" t="str">
        <f>IF(CL7="","",IF(CL7="-","【-】","【"&amp;SUBSTITUTE(TEXT(CL7,"#,##0.00"),"-","△")&amp;"】"))</f>
        <v>【379.91】</v>
      </c>
      <c r="CM6" s="35">
        <f>IF(CM7="",NA(),CM7)</f>
        <v>100</v>
      </c>
      <c r="CN6" s="35">
        <f t="shared" ref="CN6:CV6" si="10">IF(CN7="",NA(),CN7)</f>
        <v>100</v>
      </c>
      <c r="CO6" s="35">
        <f t="shared" si="10"/>
        <v>100</v>
      </c>
      <c r="CP6" s="35">
        <f t="shared" si="10"/>
        <v>100</v>
      </c>
      <c r="CQ6" s="35">
        <f t="shared" si="10"/>
        <v>100</v>
      </c>
      <c r="CR6" s="35">
        <f t="shared" si="10"/>
        <v>37.51</v>
      </c>
      <c r="CS6" s="35">
        <f t="shared" si="10"/>
        <v>39.9</v>
      </c>
      <c r="CT6" s="35">
        <f t="shared" si="10"/>
        <v>39.799999999999997</v>
      </c>
      <c r="CU6" s="35">
        <f t="shared" si="10"/>
        <v>40.83</v>
      </c>
      <c r="CV6" s="35">
        <f t="shared" si="10"/>
        <v>39.130000000000003</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81.63</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42145</v>
      </c>
      <c r="D7" s="37">
        <v>47</v>
      </c>
      <c r="E7" s="37">
        <v>17</v>
      </c>
      <c r="F7" s="37">
        <v>6</v>
      </c>
      <c r="G7" s="37">
        <v>0</v>
      </c>
      <c r="H7" s="37" t="s">
        <v>98</v>
      </c>
      <c r="I7" s="37" t="s">
        <v>99</v>
      </c>
      <c r="J7" s="37" t="s">
        <v>100</v>
      </c>
      <c r="K7" s="37" t="s">
        <v>101</v>
      </c>
      <c r="L7" s="37" t="s">
        <v>102</v>
      </c>
      <c r="M7" s="37" t="s">
        <v>103</v>
      </c>
      <c r="N7" s="38" t="s">
        <v>104</v>
      </c>
      <c r="O7" s="38" t="s">
        <v>105</v>
      </c>
      <c r="P7" s="38">
        <v>0.45</v>
      </c>
      <c r="Q7" s="38">
        <v>100</v>
      </c>
      <c r="R7" s="38">
        <v>3575</v>
      </c>
      <c r="S7" s="38">
        <v>39775</v>
      </c>
      <c r="T7" s="38">
        <v>101.31</v>
      </c>
      <c r="U7" s="38">
        <v>392.61</v>
      </c>
      <c r="V7" s="38">
        <v>178</v>
      </c>
      <c r="W7" s="38">
        <v>0.09</v>
      </c>
      <c r="X7" s="38">
        <v>1977.78</v>
      </c>
      <c r="Y7" s="38">
        <v>95.62</v>
      </c>
      <c r="Z7" s="38">
        <v>85.48</v>
      </c>
      <c r="AA7" s="38">
        <v>97.96</v>
      </c>
      <c r="AB7" s="38">
        <v>100.7</v>
      </c>
      <c r="AC7" s="38">
        <v>140.72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310.04000000000002</v>
      </c>
      <c r="BL7" s="38">
        <v>238.95</v>
      </c>
      <c r="BM7" s="38">
        <v>169.47</v>
      </c>
      <c r="BN7" s="38">
        <v>512.88</v>
      </c>
      <c r="BO7" s="38">
        <v>641.42999999999995</v>
      </c>
      <c r="BP7" s="38">
        <v>953.26</v>
      </c>
      <c r="BQ7" s="38">
        <v>31.76</v>
      </c>
      <c r="BR7" s="38">
        <v>43.61</v>
      </c>
      <c r="BS7" s="38">
        <v>43.59</v>
      </c>
      <c r="BT7" s="38">
        <v>43.58</v>
      </c>
      <c r="BU7" s="38">
        <v>66.09</v>
      </c>
      <c r="BV7" s="38">
        <v>45.36</v>
      </c>
      <c r="BW7" s="38">
        <v>53.57</v>
      </c>
      <c r="BX7" s="38">
        <v>53.03</v>
      </c>
      <c r="BY7" s="38">
        <v>51.07</v>
      </c>
      <c r="BZ7" s="38">
        <v>56.93</v>
      </c>
      <c r="CA7" s="38">
        <v>45.31</v>
      </c>
      <c r="CB7" s="38">
        <v>548.03</v>
      </c>
      <c r="CC7" s="38">
        <v>410.9</v>
      </c>
      <c r="CD7" s="38">
        <v>412.81</v>
      </c>
      <c r="CE7" s="38">
        <v>438.12</v>
      </c>
      <c r="CF7" s="38">
        <v>265.44</v>
      </c>
      <c r="CG7" s="38">
        <v>384.28</v>
      </c>
      <c r="CH7" s="38">
        <v>310.41000000000003</v>
      </c>
      <c r="CI7" s="38">
        <v>301.77</v>
      </c>
      <c r="CJ7" s="38">
        <v>314.68</v>
      </c>
      <c r="CK7" s="38">
        <v>300.17</v>
      </c>
      <c r="CL7" s="38">
        <v>379.91</v>
      </c>
      <c r="CM7" s="38">
        <v>100</v>
      </c>
      <c r="CN7" s="38">
        <v>100</v>
      </c>
      <c r="CO7" s="38">
        <v>100</v>
      </c>
      <c r="CP7" s="38">
        <v>100</v>
      </c>
      <c r="CQ7" s="38">
        <v>100</v>
      </c>
      <c r="CR7" s="38">
        <v>37.51</v>
      </c>
      <c r="CS7" s="38">
        <v>39.9</v>
      </c>
      <c r="CT7" s="38">
        <v>39.799999999999997</v>
      </c>
      <c r="CU7" s="38">
        <v>40.83</v>
      </c>
      <c r="CV7" s="38">
        <v>39.130000000000003</v>
      </c>
      <c r="CW7" s="38">
        <v>33.67</v>
      </c>
      <c r="CX7" s="38">
        <v>100</v>
      </c>
      <c r="CY7" s="38">
        <v>100</v>
      </c>
      <c r="CZ7" s="38">
        <v>100</v>
      </c>
      <c r="DA7" s="38">
        <v>100</v>
      </c>
      <c r="DB7" s="38">
        <v>100</v>
      </c>
      <c r="DC7" s="38">
        <v>81.63</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2021-01-27T05:34:49Z</cp:lastPrinted>
  <dcterms:created xsi:type="dcterms:W3CDTF">2020-12-04T03:11:08Z</dcterms:created>
  <dcterms:modified xsi:type="dcterms:W3CDTF">2021-01-27T05:34:50Z</dcterms:modified>
  <cp:category/>
</cp:coreProperties>
</file>