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2\34_【宮城県市町村課　R3　129（金）〆切】公営企業に係る「経営比較分析表」の分析等について（依頼）\02_回答\"/>
    </mc:Choice>
  </mc:AlternateContent>
  <workbookProtection workbookAlgorithmName="SHA-512" workbookHashValue="jOyWcTNXyuGKuv/zUybEmyIPeCssUXqH1RQHUNGfSkj/Jv+t/X/adoqStssW9+oUyHlGZekW0v9bcqkxlmdg8g==" workbookSaltValue="YeRacqx6HybCa2uSBUqekg==" workbookSpinCount="100000" lockStructure="1"/>
  <bookViews>
    <workbookView xWindow="0" yWindow="0" windowWidth="25200" windowHeight="11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<sst xmlns="http://schemas.openxmlformats.org/spreadsheetml/2006/main" count="236" uniqueCount="118">
  <si>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</si>
  <si>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</si>
  <si>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</si>
  <si>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</si>
  <si>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</si>
  <si>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</si>
  <si>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</si>
  <si>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</si>
  <si>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</si>
  <si>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</si>
  <si>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</si>
  <si>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</si>
  <si>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</si>
  <si>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</si>
  <si>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</si>
  <si>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</si>
  <si>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</si>
  <si>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</si>
  <si>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</si>
  <si>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</si>
  <si>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</si>
  <si>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</si>
  <si>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</si>
  <si>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</si>
  <si>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</si>
  <si>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</si>
  <si>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</si>
  <si>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</si>
  <si>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</si>
  <si>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</si>
  <si>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</si>
  <si>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</si>
  <si>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</si>
  <si>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</si>
  <si>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</si>
  <si>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</si>
  <si>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</si>
  <si>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</si>
  <si>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</si>
  <si>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</si>
  <si>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</si>
  <si>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</si>
  <si>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</si>
  <si>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</si>
  <si>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</si>
  <si>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</si>
  <si>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</si>
  <si>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</si>
  <si>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</si>
  <si>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</si>
  <si>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</si>
  <si>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</si>
  <si>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</si>
  <si>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</si>
  <si>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</si>
  <si>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</si>
  <si>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</si>
  <si>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</si>
  <si>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</si>
  <si>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</si>
  <si>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</si>
  <si>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</si>
  <si>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</si>
  <si>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</si>
  <si>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</si>
  <si>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</si>
  <si>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</si>
  <si>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</si>
  <si>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</si>
  <si>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</si>
  <si>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</si>
  <si>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</si>
  <si>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</si>
  <si>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</si>
  <si>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</si>
  <si>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</si>
  <si>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</si>
  <si>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</si>
  <si>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</si>
  <si>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</si>
  <si>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</si>
  <si>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</si>
  <si>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</si>
  <si>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</si>
  <si>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</si>
  <si>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</si>
  <si>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</si>
  <si>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</si>
  <si>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</si>
  <si>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</si>
  <si>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</si>
  <si>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</si>
  <si>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</si>
  <si>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</si>
  <si>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</si>
  <si>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</si>
  <si>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</si>
  <si>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</si>
  <si>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</si>
  <si>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</si>
  <si>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</si>
  <si>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</si>
  <si>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</si>
  <si>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</si>
  <si>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</si>
  <si>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</si>
  <si>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</si>
  <si>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</si>
  <si>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</si>
  <si>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</si>
  <si>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</si>
  <si>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</si>
  <si>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</si>
  <si>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</si>
  <si>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</si>
  <si>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東日本大震災からの施設の再建終了から間もないため、施設等の老朽化はほとんど見られないのが現状である。</t>
    <phoneticPr fontId="4"/>
  </si>
  <si>
    <t>　東日本大震災で発生した津波による集落の流失、浸水など甚大な被害を受け、集落の集団移転に伴う移転跡地の整備を早期に行い、漁村地域の漁業再生と復興を図ることを目的とした特別の事情によって処理施設を再建したため、全ての項目において、良好とはいえない数値となっている。
　経費回収率については、利用者の増による料金収入が増加したことにより、数値は若干良化しているが、利用者のほとんどが被災者のため、状況を鑑み、使用料の改定を見送っているのが現状である。
　施設利用率については、利用者の増加が劇的に見込めないことから、今後、同程度の数値で推移すると思われる。
　水洗化率については、一時的に増加したが、対象区域は、半島部の集落であるため横ばいで推移する見込みである。
　企業債残高対事業規模比率については、震災による復興事業により一時的に増加したものの、事業終了より、今後、企業債の発行予定がないことから、低く抑えられている。
　汚水処理原価については、経費回収率と同様、利用者の増により、若干数値が良化しているが、地理的な要因により類似団体と比較し、建設コストが高いことが特殊要因と考えられる。地形的にも個人設置の浄化槽整備も難しい地区のため、今後も同程度の数値で推移するものと思われる。</t>
    <rPh sb="288" eb="291">
      <t>イチジテキ</t>
    </rPh>
    <rPh sb="292" eb="294">
      <t>ゾウカ</t>
    </rPh>
    <rPh sb="315" eb="316">
      <t>ヨコ</t>
    </rPh>
    <rPh sb="319" eb="321">
      <t>スイイ</t>
    </rPh>
    <rPh sb="323" eb="325">
      <t>ミコ</t>
    </rPh>
    <rPh sb="424" eb="426">
      <t>ケイヒ</t>
    </rPh>
    <rPh sb="426" eb="428">
      <t>カイシュウ</t>
    </rPh>
    <rPh sb="428" eb="429">
      <t>リツ</t>
    </rPh>
    <rPh sb="430" eb="432">
      <t>ドウヨウ</t>
    </rPh>
    <rPh sb="479" eb="480">
      <t>タカ</t>
    </rPh>
    <rPh sb="484" eb="486">
      <t>トクシュ</t>
    </rPh>
    <rPh sb="486" eb="488">
      <t>ヨウイン</t>
    </rPh>
    <phoneticPr fontId="4"/>
  </si>
  <si>
    <t>　今後、施設の老朽化に伴う修繕費用の増加や人口減少により料金収入の増加が難しいことにより、経営環境が厳しさを増していくことから、経営戦略に基づく徹底した経営健全化を図っていかなければならない。
　R2より公営企業会計を導入したが、経理内容を明確化するとともに、使用料水準をより適正化し、経営の安定化に努めると同時に、使用料は徹底した効率化・合理化がなされていることを前提に設定されるものであることから、復興事業（雨水事業）により増大した施設を含め、維持管理費の削減に努める必要が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</si>
</sst>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30</c:v>
                </c:pt>
                <c:pt idx="1">
                  <c:v>0</c:v>
                </c:pt>
                <c:pt idx="2">
                  <c:v>0</c:v>
                </c:pt>
                <c:pt idx="3">
                  <c:v>0</c:v>
                </c:pt>
                <c:pt idx="4">
                  <c:v>0</c:v>
                </c:pt>
              </c:numCache>
            </c:numRef>
          </c:val>
          <c:extLst>
            <c:ext xmlns:c16="http://schemas.microsoft.com/office/drawing/2014/chart" uri="{C3380CC4-5D6E-409C-BE32-E72D297353CC}">
              <c16:uniqueId val="{00000000-2FD2-411F-84DC-F2A78EB152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0.01</c:v>
                </c:pt>
              </c:numCache>
            </c:numRef>
          </c:val>
          <c:smooth val="0"/>
          <c:extLst>
            <c:ext xmlns:c16="http://schemas.microsoft.com/office/drawing/2014/chart" uri="{C3380CC4-5D6E-409C-BE32-E72D297353CC}">
              <c16:uniqueId val="{00000001-2FD2-411F-84DC-F2A78EB152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27.59</c:v>
                </c:pt>
                <c:pt idx="1">
                  <c:v>27.59</c:v>
                </c:pt>
                <c:pt idx="2">
                  <c:v>27.59</c:v>
                </c:pt>
                <c:pt idx="3">
                  <c:v>27.59</c:v>
                </c:pt>
                <c:pt idx="4">
                  <c:v>27.59</c:v>
                </c:pt>
              </c:numCache>
            </c:numRef>
          </c:val>
          <c:extLst>
            <c:ext xmlns:c16="http://schemas.microsoft.com/office/drawing/2014/chart" uri="{C3380CC4-5D6E-409C-BE32-E72D297353CC}">
              <c16:uniqueId val="{00000000-C66E-4746-B1DC-970B66B7C2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32.479999999999997</c:v>
                </c:pt>
              </c:numCache>
            </c:numRef>
          </c:val>
          <c:smooth val="0"/>
          <c:extLst>
            <c:ext xmlns:c16="http://schemas.microsoft.com/office/drawing/2014/chart" uri="{C3380CC4-5D6E-409C-BE32-E72D297353CC}">
              <c16:uniqueId val="{00000001-C66E-4746-B1DC-970B66B7C2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c:v>
                </c:pt>
                <c:pt idx="1">
                  <c:v>70</c:v>
                </c:pt>
                <c:pt idx="2">
                  <c:v>84</c:v>
                </c:pt>
                <c:pt idx="3">
                  <c:v>80</c:v>
                </c:pt>
                <c:pt idx="4">
                  <c:v>97.37</c:v>
                </c:pt>
              </c:numCache>
            </c:numRef>
          </c:val>
          <c:extLst>
            <c:ext xmlns:c16="http://schemas.microsoft.com/office/drawing/2014/chart" uri="{C3380CC4-5D6E-409C-BE32-E72D297353CC}">
              <c16:uniqueId val="{00000000-E971-4C89-BED9-DB31B9C136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79.2</c:v>
                </c:pt>
              </c:numCache>
            </c:numRef>
          </c:val>
          <c:smooth val="0"/>
          <c:extLst>
            <c:ext xmlns:c16="http://schemas.microsoft.com/office/drawing/2014/chart" uri="{C3380CC4-5D6E-409C-BE32-E72D297353CC}">
              <c16:uniqueId val="{00000001-E971-4C89-BED9-DB31B9C136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86.57</c:v>
                </c:pt>
                <c:pt idx="2">
                  <c:v>85.02</c:v>
                </c:pt>
                <c:pt idx="3">
                  <c:v>82.55</c:v>
                </c:pt>
                <c:pt idx="4">
                  <c:v>91.68</c:v>
                </c:pt>
              </c:numCache>
            </c:numRef>
          </c:val>
          <c:extLst>
            <c:ext xmlns:c16="http://schemas.microsoft.com/office/drawing/2014/chart" uri="{C3380CC4-5D6E-409C-BE32-E72D297353CC}">
              <c16:uniqueId val="{00000000-B737-4A82-A3CE-087CB10A1E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37-4A82-A3CE-087CB10A1E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10-4A86-8D85-D05942A423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10-4A86-8D85-D05942A423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D-4FA4-9AD5-F4A725C3DB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D-4FA4-9AD5-F4A725C3DB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B-4F41-9023-4DE7D1CA0D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B-4F41-9023-4DE7D1CA0D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4C-4155-9F9B-6FFB71733A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4C-4155-9F9B-6FFB71733A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4.79</c:v>
                </c:pt>
                <c:pt idx="1">
                  <c:v>0</c:v>
                </c:pt>
                <c:pt idx="2">
                  <c:v>0</c:v>
                </c:pt>
                <c:pt idx="3">
                  <c:v>0</c:v>
                </c:pt>
                <c:pt idx="4">
                  <c:v>0</c:v>
                </c:pt>
              </c:numCache>
            </c:numRef>
          </c:val>
          <c:extLst>
            <c:ext xmlns:c16="http://schemas.microsoft.com/office/drawing/2014/chart" uri="{C3380CC4-5D6E-409C-BE32-E72D297353CC}">
              <c16:uniqueId val="{00000000-55C0-473C-BED1-8E84DCDB3F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998.42</c:v>
                </c:pt>
              </c:numCache>
            </c:numRef>
          </c:val>
          <c:smooth val="0"/>
          <c:extLst>
            <c:ext xmlns:c16="http://schemas.microsoft.com/office/drawing/2014/chart" uri="{C3380CC4-5D6E-409C-BE32-E72D297353CC}">
              <c16:uniqueId val="{00000001-55C0-473C-BED1-8E84DCDB3F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2.58</c:v>
                </c:pt>
                <c:pt idx="1">
                  <c:v>5.29</c:v>
                </c:pt>
                <c:pt idx="2">
                  <c:v>5.77</c:v>
                </c:pt>
                <c:pt idx="3">
                  <c:v>6.19</c:v>
                </c:pt>
                <c:pt idx="4">
                  <c:v>7.61</c:v>
                </c:pt>
              </c:numCache>
            </c:numRef>
          </c:val>
          <c:extLst>
            <c:ext xmlns:c16="http://schemas.microsoft.com/office/drawing/2014/chart" uri="{C3380CC4-5D6E-409C-BE32-E72D297353CC}">
              <c16:uniqueId val="{00000000-95C2-44E2-A73E-F131A8AAF9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41.41</c:v>
                </c:pt>
              </c:numCache>
            </c:numRef>
          </c:val>
          <c:smooth val="0"/>
          <c:extLst>
            <c:ext xmlns:c16="http://schemas.microsoft.com/office/drawing/2014/chart" uri="{C3380CC4-5D6E-409C-BE32-E72D297353CC}">
              <c16:uniqueId val="{00000001-95C2-44E2-A73E-F131A8AAF9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8031.9</c:v>
                </c:pt>
                <c:pt idx="1">
                  <c:v>3910.35</c:v>
                </c:pt>
                <c:pt idx="2">
                  <c:v>3654.41</c:v>
                </c:pt>
                <c:pt idx="3">
                  <c:v>3418.51</c:v>
                </c:pt>
                <c:pt idx="4">
                  <c:v>2550.6</c:v>
                </c:pt>
              </c:numCache>
            </c:numRef>
          </c:val>
          <c:extLst>
            <c:ext xmlns:c16="http://schemas.microsoft.com/office/drawing/2014/chart" uri="{C3380CC4-5D6E-409C-BE32-E72D297353CC}">
              <c16:uniqueId val="{00000000-F309-47F3-A1F4-431BF369BA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417.56</c:v>
                </c:pt>
              </c:numCache>
            </c:numRef>
          </c:val>
          <c:smooth val="0"/>
          <c:extLst>
            <c:ext xmlns:c16="http://schemas.microsoft.com/office/drawing/2014/chart" uri="{C3380CC4-5D6E-409C-BE32-E72D297353CC}">
              <c16:uniqueId val="{00000001-F309-47F3-A1F4-431BF369BA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6" zoomScale="145" zoomScaleNormal="14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142638</v>
      </c>
      <c r="AM8" s="69"/>
      <c r="AN8" s="69"/>
      <c r="AO8" s="69"/>
      <c r="AP8" s="69"/>
      <c r="AQ8" s="69"/>
      <c r="AR8" s="69"/>
      <c r="AS8" s="69"/>
      <c r="AT8" s="68">
        <f>データ!T6</f>
        <v>554.54999999999995</v>
      </c>
      <c r="AU8" s="68"/>
      <c r="AV8" s="68"/>
      <c r="AW8" s="68"/>
      <c r="AX8" s="68"/>
      <c r="AY8" s="68"/>
      <c r="AZ8" s="68"/>
      <c r="BA8" s="68"/>
      <c r="BB8" s="68">
        <f>データ!U6</f>
        <v>257.20999999999998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0.03</v>
      </c>
      <c r="Q10" s="68"/>
      <c r="R10" s="68"/>
      <c r="S10" s="68"/>
      <c r="T10" s="68"/>
      <c r="U10" s="68"/>
      <c r="V10" s="68"/>
      <c r="W10" s="68">
        <f>データ!Q6</f>
        <v>100</v>
      </c>
      <c r="X10" s="68"/>
      <c r="Y10" s="68"/>
      <c r="Z10" s="68"/>
      <c r="AA10" s="68"/>
      <c r="AB10" s="68"/>
      <c r="AC10" s="68"/>
      <c r="AD10" s="69">
        <f>データ!R6</f>
        <v>3575</v>
      </c>
      <c r="AE10" s="69"/>
      <c r="AF10" s="69"/>
      <c r="AG10" s="69"/>
      <c r="AH10" s="69"/>
      <c r="AI10" s="69"/>
      <c r="AJ10" s="69"/>
      <c r="AK10" s="2"/>
      <c r="AL10" s="69">
        <f>データ!V6</f>
        <v>38</v>
      </c>
      <c r="AM10" s="69"/>
      <c r="AN10" s="69"/>
      <c r="AO10" s="69"/>
      <c r="AP10" s="69"/>
      <c r="AQ10" s="69"/>
      <c r="AR10" s="69"/>
      <c r="AS10" s="69"/>
      <c r="AT10" s="68">
        <f>データ!W6</f>
        <v>0.05</v>
      </c>
      <c r="AU10" s="68"/>
      <c r="AV10" s="68"/>
      <c r="AW10" s="68"/>
      <c r="AX10" s="68"/>
      <c r="AY10" s="68"/>
      <c r="AZ10" s="68"/>
      <c r="BA10" s="68"/>
      <c r="BB10" s="68">
        <f>データ!X6</f>
        <v>760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P4pg+SB7+Kk0rA+TVvUrM+ncyy9JUgIgnDabnbyia8/KyqESQNqttku5DrUdXZ069kp3h91EmlIs9LCxeHJVyA==" saltValue="JlMQv8Y2tkX5ul+vM7xR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42021</v>
      </c>
      <c r="D6" s="33">
        <f t="shared" si="3"/>
        <v>47</v>
      </c>
      <c r="E6" s="33">
        <f t="shared" si="3"/>
        <v>17</v>
      </c>
      <c r="F6" s="33">
        <f t="shared" si="3"/>
        <v>6</v>
      </c>
      <c r="G6" s="33">
        <f t="shared" si="3"/>
        <v>0</v>
      </c>
      <c r="H6" s="33" t="str">
        <f t="shared" si="3"/>
        <v>宮城県　石巻市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0.03</v>
      </c>
      <c r="Q6" s="34">
        <f t="shared" si="3"/>
        <v>100</v>
      </c>
      <c r="R6" s="34">
        <f t="shared" si="3"/>
        <v>3575</v>
      </c>
      <c r="S6" s="34">
        <f t="shared" si="3"/>
        <v>142638</v>
      </c>
      <c r="T6" s="34">
        <f t="shared" si="3"/>
        <v>554.54999999999995</v>
      </c>
      <c r="U6" s="34">
        <f t="shared" si="3"/>
        <v>257.20999999999998</v>
      </c>
      <c r="V6" s="34">
        <f t="shared" si="3"/>
        <v>38</v>
      </c>
      <c r="W6" s="34">
        <f t="shared" si="3"/>
        <v>0.05</v>
      </c>
      <c r="X6" s="34">
        <f t="shared" si="3"/>
        <v>760</v>
      </c>
      <c r="Y6" s="35">
        <f>IF(Y7="",NA(),Y7)</f>
        <v>100</v>
      </c>
      <c r="Z6" s="35">
        <f t="shared" ref="Z6:AH6" si="4">IF(Z7="",NA(),Z7)</f>
        <v>86.57</v>
      </c>
      <c r="AA6" s="35">
        <f t="shared" si="4"/>
        <v>85.02</v>
      </c>
      <c r="AB6" s="35">
        <f t="shared" si="4"/>
        <v>82.55</v>
      </c>
      <c r="AC6" s="35">
        <f t="shared" si="4"/>
        <v>91.68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4.79</v>
      </c>
      <c r="BG6" s="34">
        <f t="shared" ref="BG6:BO6" si="7">IF(BG7="",NA(),BG7)</f>
        <v>0</v>
      </c>
      <c r="BH6" s="34">
        <f t="shared" si="7"/>
        <v>0</v>
      </c>
      <c r="BI6" s="34">
        <f t="shared" si="7"/>
        <v>0</v>
      </c>
      <c r="BJ6" s="34">
        <f t="shared" si="7"/>
        <v>0</v>
      </c>
      <c r="BK6" s="35">
        <f t="shared" si="7"/>
        <v>1451.54</v>
      </c>
      <c r="BL6" s="35">
        <f t="shared" si="7"/>
        <v>1700.42</v>
      </c>
      <c r="BM6" s="35">
        <f t="shared" si="7"/>
        <v>1491.92</v>
      </c>
      <c r="BN6" s="35">
        <f t="shared" si="7"/>
        <v>1756.26</v>
      </c>
      <c r="BO6" s="35">
        <f t="shared" si="7"/>
        <v>998.42</v>
      </c>
      <c r="BP6" s="34" t="str">
        <f>IF(BP7="","",IF(BP7="-","【-】","【"&amp;SUBSTITUTE(TEXT(BP7,"#,##0.00"),"-","△")&amp;"】"))</f>
        <v>【953.26】</v>
      </c>
      <c r="BQ6" s="35">
        <f>IF(BQ7="",NA(),BQ7)</f>
        <v>2.58</v>
      </c>
      <c r="BR6" s="35">
        <f t="shared" ref="BR6:BZ6" si="8">IF(BR7="",NA(),BR7)</f>
        <v>5.29</v>
      </c>
      <c r="BS6" s="35">
        <f t="shared" si="8"/>
        <v>5.77</v>
      </c>
      <c r="BT6" s="35">
        <f t="shared" si="8"/>
        <v>6.19</v>
      </c>
      <c r="BU6" s="35">
        <f t="shared" si="8"/>
        <v>7.61</v>
      </c>
      <c r="BV6" s="35">
        <f t="shared" si="8"/>
        <v>33.58</v>
      </c>
      <c r="BW6" s="35">
        <f t="shared" si="8"/>
        <v>34.51</v>
      </c>
      <c r="BX6" s="35">
        <f t="shared" si="8"/>
        <v>46.77</v>
      </c>
      <c r="BY6" s="35">
        <f t="shared" si="8"/>
        <v>45.78</v>
      </c>
      <c r="BZ6" s="35">
        <f t="shared" si="8"/>
        <v>41.41</v>
      </c>
      <c r="CA6" s="34" t="str">
        <f>IF(CA7="","",IF(CA7="-","【-】","【"&amp;SUBSTITUTE(TEXT(CA7,"#,##0.00"),"-","△")&amp;"】"))</f>
        <v>【45.31】</v>
      </c>
      <c r="CB6" s="35">
        <f>IF(CB7="",NA(),CB7)</f>
        <v>8031.9</v>
      </c>
      <c r="CC6" s="35">
        <f t="shared" ref="CC6:CK6" si="9">IF(CC7="",NA(),CC7)</f>
        <v>3910.35</v>
      </c>
      <c r="CD6" s="35">
        <f t="shared" si="9"/>
        <v>3654.41</v>
      </c>
      <c r="CE6" s="35">
        <f t="shared" si="9"/>
        <v>3418.51</v>
      </c>
      <c r="CF6" s="35">
        <f t="shared" si="9"/>
        <v>2550.6</v>
      </c>
      <c r="CG6" s="35">
        <f t="shared" si="9"/>
        <v>514.39</v>
      </c>
      <c r="CH6" s="35">
        <f t="shared" si="9"/>
        <v>476.11</v>
      </c>
      <c r="CI6" s="35">
        <f t="shared" si="9"/>
        <v>348.75</v>
      </c>
      <c r="CJ6" s="35">
        <f t="shared" si="9"/>
        <v>367.7</v>
      </c>
      <c r="CK6" s="35">
        <f t="shared" si="9"/>
        <v>417.56</v>
      </c>
      <c r="CL6" s="34" t="str">
        <f>IF(CL7="","",IF(CL7="-","【-】","【"&amp;SUBSTITUTE(TEXT(CL7,"#,##0.00"),"-","△")&amp;"】"))</f>
        <v>【379.91】</v>
      </c>
      <c r="CM6" s="35">
        <f>IF(CM7="",NA(),CM7)</f>
        <v>27.59</v>
      </c>
      <c r="CN6" s="35">
        <f t="shared" ref="CN6:CV6" si="10">IF(CN7="",NA(),CN7)</f>
        <v>27.59</v>
      </c>
      <c r="CO6" s="35">
        <f t="shared" si="10"/>
        <v>27.59</v>
      </c>
      <c r="CP6" s="35">
        <f t="shared" si="10"/>
        <v>27.59</v>
      </c>
      <c r="CQ6" s="35">
        <f t="shared" si="10"/>
        <v>27.59</v>
      </c>
      <c r="CR6" s="35">
        <f t="shared" si="10"/>
        <v>29.28</v>
      </c>
      <c r="CS6" s="35">
        <f t="shared" si="10"/>
        <v>29.4</v>
      </c>
      <c r="CT6" s="35">
        <f t="shared" si="10"/>
        <v>29.8</v>
      </c>
      <c r="CU6" s="35">
        <f t="shared" si="10"/>
        <v>29.43</v>
      </c>
      <c r="CV6" s="35">
        <f t="shared" si="10"/>
        <v>32.479999999999997</v>
      </c>
      <c r="CW6" s="34" t="str">
        <f>IF(CW7="","",IF(CW7="-","【-】","【"&amp;SUBSTITUTE(TEXT(CW7,"#,##0.00"),"-","△")&amp;"】"))</f>
        <v>【33.67】</v>
      </c>
      <c r="CX6" s="35">
        <f>IF(CX7="",NA(),CX7)</f>
        <v>68</v>
      </c>
      <c r="CY6" s="35">
        <f t="shared" ref="CY6:DG6" si="11">IF(CY7="",NA(),CY7)</f>
        <v>70</v>
      </c>
      <c r="CZ6" s="35">
        <f t="shared" si="11"/>
        <v>84</v>
      </c>
      <c r="DA6" s="35">
        <f t="shared" si="11"/>
        <v>80</v>
      </c>
      <c r="DB6" s="35">
        <f t="shared" si="11"/>
        <v>97.37</v>
      </c>
      <c r="DC6" s="35">
        <f t="shared" si="11"/>
        <v>66.819999999999993</v>
      </c>
      <c r="DD6" s="35">
        <f t="shared" si="11"/>
        <v>63.77</v>
      </c>
      <c r="DE6" s="35">
        <f t="shared" si="11"/>
        <v>66.95</v>
      </c>
      <c r="DF6" s="35">
        <f t="shared" si="11"/>
        <v>66.33</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30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0.01</v>
      </c>
      <c r="EO6" s="34" t="str">
        <f>IF(EO7="","",IF(EO7="-","【-】","【"&amp;SUBSTITUTE(TEXT(EO7,"#,##0.00"),"-","△")&amp;"】"))</f>
        <v>【0.01】</v>
      </c>
    </row>
    <row r="7" spans="1:145" s="36" customFormat="1" x14ac:dyDescent="0.15">
      <c r="A7" s="28"/>
      <c r="B7" s="37">
        <v>2019</v>
      </c>
      <c r="C7" s="37">
        <v>42021</v>
      </c>
      <c r="D7" s="37">
        <v>47</v>
      </c>
      <c r="E7" s="37">
        <v>17</v>
      </c>
      <c r="F7" s="37">
        <v>6</v>
      </c>
      <c r="G7" s="37">
        <v>0</v>
      </c>
      <c r="H7" s="37" t="s">
        <v>97</v>
      </c>
      <c r="I7" s="37" t="s">
        <v>98</v>
      </c>
      <c r="J7" s="37" t="s">
        <v>99</v>
      </c>
      <c r="K7" s="37" t="s">
        <v>100</v>
      </c>
      <c r="L7" s="37" t="s">
        <v>101</v>
      </c>
      <c r="M7" s="37" t="s">
        <v>102</v>
      </c>
      <c r="N7" s="38" t="s">
        <v>103</v>
      </c>
      <c r="O7" s="38" t="s">
        <v>104</v>
      </c>
      <c r="P7" s="38">
        <v>0.03</v>
      </c>
      <c r="Q7" s="38">
        <v>100</v>
      </c>
      <c r="R7" s="38">
        <v>3575</v>
      </c>
      <c r="S7" s="38">
        <v>142638</v>
      </c>
      <c r="T7" s="38">
        <v>554.54999999999995</v>
      </c>
      <c r="U7" s="38">
        <v>257.20999999999998</v>
      </c>
      <c r="V7" s="38">
        <v>38</v>
      </c>
      <c r="W7" s="38">
        <v>0.05</v>
      </c>
      <c r="X7" s="38">
        <v>760</v>
      </c>
      <c r="Y7" s="38">
        <v>100</v>
      </c>
      <c r="Z7" s="38">
        <v>86.57</v>
      </c>
      <c r="AA7" s="38">
        <v>85.02</v>
      </c>
      <c r="AB7" s="38">
        <v>82.55</v>
      </c>
      <c r="AC7" s="38">
        <v>91.68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4.79</v>
      </c>
      <c r="BG7" s="38">
        <v>0</v>
      </c>
      <c r="BH7" s="38">
        <v>0</v>
      </c>
      <c r="BI7" s="38">
        <v>0</v>
      </c>
      <c r="BJ7" s="38">
        <v>0</v>
      </c>
      <c r="BK7" s="38">
        <v>1451.54</v>
      </c>
      <c r="BL7" s="38">
        <v>1700.42</v>
      </c>
      <c r="BM7" s="38">
        <v>1491.92</v>
      </c>
      <c r="BN7" s="38">
        <v>1756.26</v>
      </c>
      <c r="BO7" s="38">
        <v>998.42</v>
      </c>
      <c r="BP7" s="38">
        <v>953.26</v>
      </c>
      <c r="BQ7" s="38">
        <v>2.58</v>
      </c>
      <c r="BR7" s="38">
        <v>5.29</v>
      </c>
      <c r="BS7" s="38">
        <v>5.77</v>
      </c>
      <c r="BT7" s="38">
        <v>6.19</v>
      </c>
      <c r="BU7" s="38">
        <v>7.61</v>
      </c>
      <c r="BV7" s="38">
        <v>33.58</v>
      </c>
      <c r="BW7" s="38">
        <v>34.51</v>
      </c>
      <c r="BX7" s="38">
        <v>46.77</v>
      </c>
      <c r="BY7" s="38">
        <v>45.78</v>
      </c>
      <c r="BZ7" s="38">
        <v>41.41</v>
      </c>
      <c r="CA7" s="38">
        <v>45.31</v>
      </c>
      <c r="CB7" s="38">
        <v>8031.9</v>
      </c>
      <c r="CC7" s="38">
        <v>3910.35</v>
      </c>
      <c r="CD7" s="38">
        <v>3654.41</v>
      </c>
      <c r="CE7" s="38">
        <v>3418.51</v>
      </c>
      <c r="CF7" s="38">
        <v>2550.6</v>
      </c>
      <c r="CG7" s="38">
        <v>514.39</v>
      </c>
      <c r="CH7" s="38">
        <v>476.11</v>
      </c>
      <c r="CI7" s="38">
        <v>348.75</v>
      </c>
      <c r="CJ7" s="38">
        <v>367.7</v>
      </c>
      <c r="CK7" s="38">
        <v>417.56</v>
      </c>
      <c r="CL7" s="38">
        <v>379.91</v>
      </c>
      <c r="CM7" s="38">
        <v>27.59</v>
      </c>
      <c r="CN7" s="38">
        <v>27.59</v>
      </c>
      <c r="CO7" s="38">
        <v>27.59</v>
      </c>
      <c r="CP7" s="38">
        <v>27.59</v>
      </c>
      <c r="CQ7" s="38">
        <v>27.59</v>
      </c>
      <c r="CR7" s="38">
        <v>29.28</v>
      </c>
      <c r="CS7" s="38">
        <v>29.4</v>
      </c>
      <c r="CT7" s="38">
        <v>29.8</v>
      </c>
      <c r="CU7" s="38">
        <v>29.43</v>
      </c>
      <c r="CV7" s="38">
        <v>32.479999999999997</v>
      </c>
      <c r="CW7" s="38">
        <v>33.67</v>
      </c>
      <c r="CX7" s="38">
        <v>68</v>
      </c>
      <c r="CY7" s="38">
        <v>70</v>
      </c>
      <c r="CZ7" s="38">
        <v>84</v>
      </c>
      <c r="DA7" s="38">
        <v>80</v>
      </c>
      <c r="DB7" s="38">
        <v>97.37</v>
      </c>
      <c r="DC7" s="38">
        <v>66.819999999999993</v>
      </c>
      <c r="DD7" s="38">
        <v>63.77</v>
      </c>
      <c r="DE7" s="38">
        <v>66.95</v>
      </c>
      <c r="DF7" s="38">
        <v>66.33</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30</v>
      </c>
      <c r="EF7" s="38">
        <v>0</v>
      </c>
      <c r="EG7" s="38">
        <v>0</v>
      </c>
      <c r="EH7" s="38">
        <v>0</v>
      </c>
      <c r="EI7" s="38">
        <v>0</v>
      </c>
      <c r="EJ7" s="38">
        <v>0.1</v>
      </c>
      <c r="EK7" s="38">
        <v>0</v>
      </c>
      <c r="EL7" s="38">
        <v>0</v>
      </c>
      <c r="EM7" s="38">
        <v>0.26</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丹野 仁 [Hitoshi Tanno]</cp:lastModifiedBy>
  <dcterms:created xsi:type="dcterms:W3CDTF">2020-12-04T03:11:04Z</dcterms:created>
  <dcterms:modified xsi:type="dcterms:W3CDTF">2021-01-29T01:15:12Z</dcterms:modified>
  <cp:category/>
</cp:coreProperties>
</file>