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S:\総合振興課\財政係\●未処理●\佐々木担当\（R3.1.29〆切）公営企業に係る「経営比較分析表」の分析等について\03_建設水道課→財政係\"/>
    </mc:Choice>
  </mc:AlternateContent>
  <xr:revisionPtr revIDLastSave="0" documentId="13_ncr:1_{AFD436AE-8963-413D-8FB3-886A440AFD30}" xr6:coauthVersionLast="36" xr6:coauthVersionMax="36" xr10:uidLastSave="{00000000-0000-0000-0000-000000000000}"/>
  <workbookProtection workbookAlgorithmName="SHA-512" workbookHashValue="gRVGyttTczD1VWqim8AR3igGXKFzOanEyX95UoIXawnw7ea3MM1VkuQOogeqItWAmdbZFsnEO400llCzPYf0MA==" workbookSaltValue="aCePkSA1psGFuppOKlBb7g=="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AD10" i="4" s="1"/>
  <c r="Q6" i="5"/>
  <c r="P6" i="5"/>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B10" i="4"/>
  <c r="AL10" i="4"/>
  <c r="W10" i="4"/>
  <c r="P10" i="4"/>
  <c r="BB8" i="4"/>
  <c r="AL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<sst xmlns="http://schemas.openxmlformats.org/spreadsheetml/2006/main" count="236" uniqueCount="120">
  <si>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</si>
  <si>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</si>
  <si>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</si>
  <si>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</si>
  <si>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</si>
  <si>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</si>
  <si>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</si>
  <si>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</si>
  <si>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</si>
  <si>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</si>
  <si>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</si>
  <si>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</si>
  <si>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</si>
  <si>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</si>
  <si>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</si>
  <si>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</si>
  <si>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</si>
  <si>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</si>
  <si>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</si>
  <si>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</si>
  <si>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</si>
  <si>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</si>
  <si>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</si>
  <si>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</si>
  <si>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</si>
  <si>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</si>
  <si>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</si>
  <si>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</si>
  <si>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</si>
  <si>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</si>
  <si>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</si>
  <si>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</si>
  <si>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</si>
  <si>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</si>
  <si>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</si>
  <si>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</si>
  <si>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</si>
  <si>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</si>
  <si>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</si>
  <si>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</si>
  <si>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</si>
  <si>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</si>
  <si>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</si>
  <si>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</si>
  <si>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</si>
  <si>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</si>
  <si>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</si>
  <si>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</si>
  <si>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</si>
  <si>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</si>
  <si>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</si>
  <si>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</si>
  <si>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</si>
  <si>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</si>
  <si>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</si>
  <si>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</si>
  <si>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</si>
  <si>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</si>
  <si>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</si>
  <si>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</si>
  <si>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</si>
  <si>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</si>
  <si>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</si>
  <si>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</si>
  <si>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</si>
  <si>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</si>
  <si>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</si>
  <si>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</si>
  <si>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</si>
  <si>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</si>
  <si>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</si>
  <si>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</si>
  <si>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</si>
  <si>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</si>
  <si>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</si>
  <si>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</si>
  <si>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</si>
  <si>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</si>
  <si>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</si>
  <si>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</si>
  <si>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</si>
  <si>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</si>
  <si>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</si>
  <si>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</si>
  <si>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</si>
  <si>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</si>
  <si>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</si>
  <si>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</si>
  <si>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</si>
  <si>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</si>
  <si>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</si>
  <si>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</si>
  <si>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</si>
  <si>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</si>
  <si>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</si>
  <si>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</si>
  <si>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</si>
  <si>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</si>
  <si>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</si>
  <si>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</si>
  <si>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</si>
  <si>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</si>
  <si>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</si>
  <si>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</si>
  <si>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</si>
  <si>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</si>
  <si>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</si>
  <si>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</si>
  <si>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</si>
  <si>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</si>
  <si>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</si>
  <si>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</si>
  <si>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</si>
  <si>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</si>
  <si>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</si>
  <si>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</si>
  <si>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</si>
  <si>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策定した経営戦略に基づき、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rPh sb="113" eb="115">
      <t>サクテイ</t>
    </rPh>
    <rPh sb="117" eb="119">
      <t>ケイエイ</t>
    </rPh>
    <rPh sb="119" eb="121">
      <t>センリャク</t>
    </rPh>
    <rPh sb="122" eb="123">
      <t>モト</t>
    </rPh>
    <rPh sb="126" eb="129">
      <t>ケイカクテキ</t>
    </rPh>
    <rPh sb="130" eb="133">
      <t>コウリツテキ</t>
    </rPh>
    <rPh sb="134" eb="136">
      <t>ジギョウ</t>
    </rPh>
    <rPh sb="136" eb="138">
      <t>ウンエイ</t>
    </rPh>
    <rPh sb="139" eb="141">
      <t>スイシン</t>
    </rPh>
    <phoneticPr fontId="4"/>
  </si>
  <si>
    <t>平成9年度より稼働しており、すでに22年が経過した施設である。各機器等の修繕は随時行っているが全体的に耐用年数を過ぎており、平成29年度より機器の更新を実施し、令和元年度に完了した。</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ジッシ</t>
    </rPh>
    <rPh sb="80" eb="82">
      <t>レイワ</t>
    </rPh>
    <rPh sb="82" eb="83">
      <t>モト</t>
    </rPh>
    <rPh sb="84" eb="85">
      <t>ド</t>
    </rPh>
    <rPh sb="86" eb="88">
      <t>カンリョウ</t>
    </rPh>
    <phoneticPr fontId="4"/>
  </si>
  <si>
    <t>①について、料金収入と併せて一般会計からの繰入を行っているが、今後他事業と併せ料金の見直しを行い、比率の増を図る。
④について、平成11年度で工事は完了しており，償還額は年々減少傾向にあるもののH29年度からの施設の更新等により増加した。
⑤について、料金収入に対して維持管理費用が多額である。今後各機器の更新時に効率の良い機器に更新し維持管理費の軽減を図る。また、他の事業も含め使用料金の見直しが必要。
⑥について、平均値を上回っており、高額となっている。今後維持管理費の軽減を図り単価を下げる必要がある。　　　　　　　　　　　　　　　　　　　　　　　　　
⑦について、年々人口減少傾向にあり計画時の人口と開きが出てきているため、施設の機能強化事業に合わせ、全体計画人口を減とした。　　　　　　　　　　　　　　　　　　⑧について、平成27年度決算分から水道加入データにより修正した。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6" eb="8">
      <t>リョウキン</t>
    </rPh>
    <rPh sb="8" eb="10">
      <t>シュウニュウ</t>
    </rPh>
    <rPh sb="11" eb="12">
      <t>アワ</t>
    </rPh>
    <rPh sb="14" eb="16">
      <t>イッパン</t>
    </rPh>
    <rPh sb="16" eb="18">
      <t>カイケイ</t>
    </rPh>
    <rPh sb="21" eb="23">
      <t>クリイレ</t>
    </rPh>
    <rPh sb="24" eb="25">
      <t>オコナ</t>
    </rPh>
    <rPh sb="31" eb="33">
      <t>コンゴ</t>
    </rPh>
    <rPh sb="33" eb="34">
      <t>タ</t>
    </rPh>
    <rPh sb="34" eb="36">
      <t>ジギョウ</t>
    </rPh>
    <rPh sb="37" eb="38">
      <t>アワ</t>
    </rPh>
    <rPh sb="39" eb="41">
      <t>リョウキン</t>
    </rPh>
    <rPh sb="42" eb="44">
      <t>ミナオ</t>
    </rPh>
    <rPh sb="46" eb="47">
      <t>オコナ</t>
    </rPh>
    <rPh sb="49" eb="51">
      <t>ヒリツ</t>
    </rPh>
    <rPh sb="52" eb="53">
      <t>ゾウ</t>
    </rPh>
    <rPh sb="54" eb="55">
      <t>ハカ</t>
    </rPh>
    <rPh sb="64" eb="66">
      <t>ヘイセイ</t>
    </rPh>
    <rPh sb="68" eb="70">
      <t>ネンド</t>
    </rPh>
    <rPh sb="71" eb="73">
      <t>コウジ</t>
    </rPh>
    <rPh sb="74" eb="76">
      <t>カンリョウ</t>
    </rPh>
    <rPh sb="81" eb="84">
      <t>ショウカンガク</t>
    </rPh>
    <rPh sb="85" eb="87">
      <t>ネンネン</t>
    </rPh>
    <rPh sb="87" eb="89">
      <t>ゲンショウ</t>
    </rPh>
    <rPh sb="89" eb="91">
      <t>ケイコウ</t>
    </rPh>
    <rPh sb="100" eb="102">
      <t>ネンド</t>
    </rPh>
    <rPh sb="105" eb="107">
      <t>シセツ</t>
    </rPh>
    <rPh sb="108" eb="110">
      <t>コウシン</t>
    </rPh>
    <rPh sb="110" eb="111">
      <t>トウ</t>
    </rPh>
    <rPh sb="114" eb="116">
      <t>ゾウカ</t>
    </rPh>
    <rPh sb="126" eb="128">
      <t>リョウキン</t>
    </rPh>
    <rPh sb="128" eb="130">
      <t>シュウニュウ</t>
    </rPh>
    <rPh sb="131" eb="132">
      <t>タイ</t>
    </rPh>
    <rPh sb="134" eb="136">
      <t>イジ</t>
    </rPh>
    <rPh sb="136" eb="138">
      <t>カンリ</t>
    </rPh>
    <rPh sb="138" eb="140">
      <t>ヒヨウ</t>
    </rPh>
    <rPh sb="141" eb="143">
      <t>タガク</t>
    </rPh>
    <rPh sb="147" eb="149">
      <t>コンゴ</t>
    </rPh>
    <rPh sb="149" eb="150">
      <t>カク</t>
    </rPh>
    <rPh sb="150" eb="152">
      <t>キキ</t>
    </rPh>
    <rPh sb="153" eb="155">
      <t>コウシン</t>
    </rPh>
    <rPh sb="155" eb="156">
      <t>トキ</t>
    </rPh>
    <rPh sb="157" eb="159">
      <t>コウリツ</t>
    </rPh>
    <rPh sb="160" eb="161">
      <t>ヨ</t>
    </rPh>
    <rPh sb="162" eb="164">
      <t>キキ</t>
    </rPh>
    <rPh sb="165" eb="167">
      <t>コウシン</t>
    </rPh>
    <rPh sb="168" eb="170">
      <t>イジ</t>
    </rPh>
    <rPh sb="170" eb="173">
      <t>カンリヒ</t>
    </rPh>
    <rPh sb="177" eb="178">
      <t>ハカ</t>
    </rPh>
    <rPh sb="183" eb="184">
      <t>タ</t>
    </rPh>
    <rPh sb="185" eb="187">
      <t>ジギョウ</t>
    </rPh>
    <rPh sb="188" eb="189">
      <t>フク</t>
    </rPh>
    <rPh sb="190" eb="192">
      <t>シヨウ</t>
    </rPh>
    <rPh sb="192" eb="194">
      <t>リョウキン</t>
    </rPh>
    <rPh sb="195" eb="197">
      <t>ミナオ</t>
    </rPh>
    <rPh sb="199" eb="201">
      <t>ヒツヨウ</t>
    </rPh>
    <rPh sb="209" eb="212">
      <t>ヘイキンチ</t>
    </rPh>
    <rPh sb="213" eb="215">
      <t>ウワマワ</t>
    </rPh>
    <rPh sb="220" eb="222">
      <t>コウガク</t>
    </rPh>
    <rPh sb="229" eb="231">
      <t>コンゴ</t>
    </rPh>
    <rPh sb="231" eb="233">
      <t>イジ</t>
    </rPh>
    <rPh sb="233" eb="236">
      <t>カンリヒ</t>
    </rPh>
    <rPh sb="240" eb="241">
      <t>ハカ</t>
    </rPh>
    <rPh sb="242" eb="244">
      <t>タンカ</t>
    </rPh>
    <rPh sb="245" eb="246">
      <t>サ</t>
    </rPh>
    <rPh sb="248" eb="250">
      <t>ヒツヨウ</t>
    </rPh>
    <rPh sb="316" eb="318">
      <t>シセツ</t>
    </rPh>
    <rPh sb="319" eb="321">
      <t>キノウ</t>
    </rPh>
    <rPh sb="321" eb="323">
      <t>キョウカ</t>
    </rPh>
    <rPh sb="323" eb="325">
      <t>ジギョウ</t>
    </rPh>
    <rPh sb="326" eb="327">
      <t>ア</t>
    </rPh>
    <rPh sb="330" eb="332">
      <t>ゼンタイ</t>
    </rPh>
    <rPh sb="332" eb="334">
      <t>ケイカク</t>
    </rPh>
    <rPh sb="334" eb="336">
      <t>ジンコウ</t>
    </rPh>
    <rPh sb="337" eb="338">
      <t>ゲン</t>
    </rPh>
    <rPh sb="366" eb="368">
      <t>ヘイセイ</t>
    </rPh>
    <rPh sb="370" eb="372">
      <t>ネンド</t>
    </rPh>
    <rPh sb="372" eb="374">
      <t>ケッサン</t>
    </rPh>
    <rPh sb="374" eb="375">
      <t>ブン</t>
    </rPh>
    <rPh sb="377" eb="379">
      <t>スイドウ</t>
    </rPh>
    <rPh sb="379" eb="381">
      <t>カニュウ</t>
    </rPh>
    <rPh sb="387" eb="389">
      <t>シュウセイ</t>
    </rPh>
    <rPh sb="392" eb="394">
      <t>コンゴ</t>
    </rPh>
    <rPh sb="395" eb="397">
      <t>ジャッカン</t>
    </rPh>
    <rPh sb="398" eb="400">
      <t>ヘンドウ</t>
    </rPh>
    <rPh sb="409" eb="410">
      <t>ダイ</t>
    </rPh>
    <rPh sb="411" eb="413">
      <t>スイイ</t>
    </rPh>
    <rPh sb="418" eb="419">
      <t>オモ</t>
    </rPh>
    <rPh sb="427" eb="429">
      <t>ジンコウ</t>
    </rPh>
    <rPh sb="430" eb="432">
      <t>ゲンショウ</t>
    </rPh>
    <rPh sb="433" eb="436">
      <t>コウレイカ</t>
    </rPh>
    <rPh sb="436" eb="437">
      <t>トウ</t>
    </rPh>
    <rPh sb="438" eb="440">
      <t>ヨウイン</t>
    </rPh>
    <rPh sb="442" eb="444">
      <t>シンキ</t>
    </rPh>
    <rPh sb="444" eb="446">
      <t>セツゾク</t>
    </rPh>
    <rPh sb="447" eb="448">
      <t>モウ</t>
    </rPh>
    <rPh sb="449" eb="450">
      <t>コ</t>
    </rPh>
    <rPh sb="452" eb="454">
      <t>ネンカン</t>
    </rPh>
    <rPh sb="455" eb="456">
      <t>コ</t>
    </rPh>
    <rPh sb="456" eb="458">
      <t>テイド</t>
    </rPh>
    <rPh sb="467" eb="469">
      <t>コンゴ</t>
    </rPh>
    <rPh sb="470" eb="472">
      <t>ゲスイ</t>
    </rPh>
    <rPh sb="472" eb="474">
      <t>セツゾク</t>
    </rPh>
    <rPh sb="475" eb="477">
      <t>コウホウ</t>
    </rPh>
    <rPh sb="477" eb="479">
      <t>カツドウ</t>
    </rPh>
    <rPh sb="480" eb="481">
      <t>ツト</t>
    </rPh>
    <rPh sb="483" eb="484">
      <t>サラ</t>
    </rPh>
    <rPh sb="486" eb="489">
      <t>スイセンカ</t>
    </rPh>
    <rPh sb="489" eb="490">
      <t>リツ</t>
    </rPh>
    <rPh sb="491" eb="493">
      <t>コウジョウ</t>
    </rPh>
    <rPh sb="494" eb="4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</si>
</sst>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92-4D66-BE7E-A8A824EF6A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192-4D66-BE7E-A8A824EF6A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48.32</c:v>
                </c:pt>
                <c:pt idx="1">
                  <c:v>60.55</c:v>
                </c:pt>
                <c:pt idx="2">
                  <c:v>68.2</c:v>
                </c:pt>
                <c:pt idx="3">
                  <c:v>59.94</c:v>
                </c:pt>
                <c:pt idx="4">
                  <c:v>58.72</c:v>
                </c:pt>
              </c:numCache>
            </c:numRef>
          </c:val>
          <c:extLst>
            <c:ext xmlns:c16="http://schemas.microsoft.com/office/drawing/2014/chart" uri="{C3380CC4-5D6E-409C-BE32-E72D297353CC}">
              <c16:uniqueId val="{00000000-B53D-4BD1-B365-6DE4688BE8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53D-4BD1-B365-6DE4688BE8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85.94</c:v>
                </c:pt>
                <c:pt idx="1">
                  <c:v>89.31</c:v>
                </c:pt>
                <c:pt idx="2">
                  <c:v>87.03</c:v>
                </c:pt>
                <c:pt idx="3">
                  <c:v>86.4</c:v>
                </c:pt>
                <c:pt idx="4">
                  <c:v>86.44</c:v>
                </c:pt>
              </c:numCache>
            </c:numRef>
          </c:val>
          <c:extLst>
            <c:ext xmlns:c16="http://schemas.microsoft.com/office/drawing/2014/chart" uri="{C3380CC4-5D6E-409C-BE32-E72D297353CC}">
              <c16:uniqueId val="{00000000-2E2E-4CFA-BB9C-3201120C5B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E2E-4CFA-BB9C-3201120C5B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69.84</c:v>
                </c:pt>
                <c:pt idx="1">
                  <c:v>69.72</c:v>
                </c:pt>
                <c:pt idx="2">
                  <c:v>100.38</c:v>
                </c:pt>
                <c:pt idx="3">
                  <c:v>112.45</c:v>
                </c:pt>
                <c:pt idx="4">
                  <c:v>122.58</c:v>
                </c:pt>
              </c:numCache>
            </c:numRef>
          </c:val>
          <c:extLst>
            <c:ext xmlns:c16="http://schemas.microsoft.com/office/drawing/2014/chart" uri="{C3380CC4-5D6E-409C-BE32-E72D297353CC}">
              <c16:uniqueId val="{00000000-CC87-4256-83E8-3EC3340BF3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7-4256-83E8-3EC3340BF3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3-4ED8-A689-15D3980222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3-4ED8-A689-15D3980222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3-43DF-B8C8-402A5B30A1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3-43DF-B8C8-402A5B30A1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B-4FE7-B8E9-BA1C85141F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B-4FE7-B8E9-BA1C85141F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2E-49E8-8390-9850AF6DD8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2E-49E8-8390-9850AF6DD8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0.01</c:v>
                </c:pt>
                <c:pt idx="2">
                  <c:v>117.38</c:v>
                </c:pt>
                <c:pt idx="3" formatCode="#,##0.00;&quot;△&quot;#,##0.00">
                  <c:v>0</c:v>
                </c:pt>
                <c:pt idx="4" formatCode="#,##0.00;&quot;△&quot;#,##0.00">
                  <c:v>0</c:v>
                </c:pt>
              </c:numCache>
            </c:numRef>
          </c:val>
          <c:extLst>
            <c:ext xmlns:c16="http://schemas.microsoft.com/office/drawing/2014/chart" uri="{C3380CC4-5D6E-409C-BE32-E72D297353CC}">
              <c16:uniqueId val="{00000000-4EC3-42EE-AC38-0AAABD3009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EC3-42EE-AC38-0AAABD3009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32.42</c:v>
                </c:pt>
                <c:pt idx="1">
                  <c:v>33.020000000000003</c:v>
                </c:pt>
                <c:pt idx="2">
                  <c:v>25.9</c:v>
                </c:pt>
                <c:pt idx="3">
                  <c:v>36.46</c:v>
                </c:pt>
                <c:pt idx="4">
                  <c:v>38.21</c:v>
                </c:pt>
              </c:numCache>
            </c:numRef>
          </c:val>
          <c:extLst>
            <c:ext xmlns:c16="http://schemas.microsoft.com/office/drawing/2014/chart" uri="{C3380CC4-5D6E-409C-BE32-E72D297353CC}">
              <c16:uniqueId val="{00000000-29F3-4BAE-AF04-1637438DDA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9F3-4BAE-AF04-1637438DDA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457.82</c:v>
                </c:pt>
                <c:pt idx="1">
                  <c:v>352.77</c:v>
                </c:pt>
                <c:pt idx="2">
                  <c:v>426.85</c:v>
                </c:pt>
                <c:pt idx="3">
                  <c:v>324.82</c:v>
                </c:pt>
                <c:pt idx="4">
                  <c:v>323.3</c:v>
                </c:pt>
              </c:numCache>
            </c:numRef>
          </c:val>
          <c:extLst>
            <c:ext xmlns:c16="http://schemas.microsoft.com/office/drawing/2014/chart" uri="{C3380CC4-5D6E-409C-BE32-E72D297353CC}">
              <c16:uniqueId val="{00000000-D472-4F23-B356-006A4678AC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472-4F23-B356-006A4678AC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色麻町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6779</v>
      </c>
      <c r="AM8" s="51"/>
      <c r="AN8" s="51"/>
      <c r="AO8" s="51"/>
      <c r="AP8" s="51"/>
      <c r="AQ8" s="51"/>
      <c r="AR8" s="51"/>
      <c r="AS8" s="51"/>
      <c r="AT8" s="46">
        <f>データ!T6</f>
        <v>109.28</v>
      </c>
      <c r="AU8" s="46"/>
      <c r="AV8" s="46"/>
      <c r="AW8" s="46"/>
      <c r="AX8" s="46"/>
      <c r="AY8" s="46"/>
      <c r="AZ8" s="46"/>
      <c r="BA8" s="46"/>
      <c r="BB8" s="46">
        <f>データ!U6</f>
        <v>62.03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12.26</v>
      </c>
      <c r="Q10" s="46"/>
      <c r="R10" s="46"/>
      <c r="S10" s="46"/>
      <c r="T10" s="46"/>
      <c r="U10" s="46"/>
      <c r="V10" s="46"/>
      <c r="W10" s="46">
        <f>データ!Q6</f>
        <v>100</v>
      </c>
      <c r="X10" s="46"/>
      <c r="Y10" s="46"/>
      <c r="Z10" s="46"/>
      <c r="AA10" s="46"/>
      <c r="AB10" s="46"/>
      <c r="AC10" s="46"/>
      <c r="AD10" s="51">
        <f>データ!R6</f>
        <v>2855</v>
      </c>
      <c r="AE10" s="51"/>
      <c r="AF10" s="51"/>
      <c r="AG10" s="51"/>
      <c r="AH10" s="51"/>
      <c r="AI10" s="51"/>
      <c r="AJ10" s="51"/>
      <c r="AK10" s="2"/>
      <c r="AL10" s="51">
        <f>データ!V6</f>
        <v>826</v>
      </c>
      <c r="AM10" s="51"/>
      <c r="AN10" s="51"/>
      <c r="AO10" s="51"/>
      <c r="AP10" s="51"/>
      <c r="AQ10" s="51"/>
      <c r="AR10" s="51"/>
      <c r="AS10" s="51"/>
      <c r="AT10" s="46">
        <f>データ!W6</f>
        <v>0.7</v>
      </c>
      <c r="AU10" s="46"/>
      <c r="AV10" s="46"/>
      <c r="AW10" s="46"/>
      <c r="AX10" s="46"/>
      <c r="AY10" s="46"/>
      <c r="AZ10" s="46"/>
      <c r="BA10" s="46"/>
      <c r="BB10" s="46">
        <f>データ!X6</f>
        <v>1180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J2Vsn3GMPkS7T/sysmdOiOkqyytGkM/WdQFGoR0dU7qjTKYmwmC4qCGvPnyCNqe3n1vhBtZVTbVQbYPFVXJxHw==" saltValue="wDMUYfqweNtY3BU30eYC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44440</v>
      </c>
      <c r="D6" s="33">
        <f t="shared" si="3"/>
        <v>47</v>
      </c>
      <c r="E6" s="33">
        <f t="shared" si="3"/>
        <v>17</v>
      </c>
      <c r="F6" s="33">
        <f t="shared" si="3"/>
        <v>5</v>
      </c>
      <c r="G6" s="33">
        <f t="shared" si="3"/>
        <v>0</v>
      </c>
      <c r="H6" s="33" t="str">
        <f t="shared" si="3"/>
        <v>宮城県　色麻町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12.26</v>
      </c>
      <c r="Q6" s="34">
        <f t="shared" si="3"/>
        <v>100</v>
      </c>
      <c r="R6" s="34">
        <f t="shared" si="3"/>
        <v>2855</v>
      </c>
      <c r="S6" s="34">
        <f t="shared" si="3"/>
        <v>6779</v>
      </c>
      <c r="T6" s="34">
        <f t="shared" si="3"/>
        <v>109.28</v>
      </c>
      <c r="U6" s="34">
        <f t="shared" si="3"/>
        <v>62.03</v>
      </c>
      <c r="V6" s="34">
        <f t="shared" si="3"/>
        <v>826</v>
      </c>
      <c r="W6" s="34">
        <f t="shared" si="3"/>
        <v>0.7</v>
      </c>
      <c r="X6" s="34">
        <f t="shared" si="3"/>
        <v>1180</v>
      </c>
      <c r="Y6" s="35">
        <f>IF(Y7="",NA(),Y7)</f>
        <v>69.84</v>
      </c>
      <c r="Z6" s="35">
        <f t="shared" ref="Z6:AH6" si="4">IF(Z7="",NA(),Z7)</f>
        <v>69.72</v>
      </c>
      <c r="AA6" s="35">
        <f t="shared" si="4"/>
        <v>100.38</v>
      </c>
      <c r="AB6" s="35">
        <f t="shared" si="4"/>
        <v>112.45</v>
      </c>
      <c r="AC6" s="35">
        <f t="shared" si="4"/>
        <v>122.58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0.01</v>
      </c>
      <c r="BH6" s="35">
        <f t="shared" si="7"/>
        <v>117.38</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32.42</v>
      </c>
      <c r="BR6" s="35">
        <f t="shared" ref="BR6:BZ6" si="8">IF(BR7="",NA(),BR7)</f>
        <v>33.020000000000003</v>
      </c>
      <c r="BS6" s="35">
        <f t="shared" si="8"/>
        <v>25.9</v>
      </c>
      <c r="BT6" s="35">
        <f t="shared" si="8"/>
        <v>36.46</v>
      </c>
      <c r="BU6" s="35">
        <f t="shared" si="8"/>
        <v>38.21</v>
      </c>
      <c r="BV6" s="35">
        <f t="shared" si="8"/>
        <v>52.19</v>
      </c>
      <c r="BW6" s="35">
        <f t="shared" si="8"/>
        <v>55.32</v>
      </c>
      <c r="BX6" s="35">
        <f t="shared" si="8"/>
        <v>59.8</v>
      </c>
      <c r="BY6" s="35">
        <f t="shared" si="8"/>
        <v>57.77</v>
      </c>
      <c r="BZ6" s="35">
        <f t="shared" si="8"/>
        <v>57.31</v>
      </c>
      <c r="CA6" s="34" t="str">
        <f>IF(CA7="","",IF(CA7="-","【-】","【"&amp;SUBSTITUTE(TEXT(CA7,"#,##0.00"),"-","△")&amp;"】"))</f>
        <v>【59.59】</v>
      </c>
      <c r="CB6" s="35">
        <f>IF(CB7="",NA(),CB7)</f>
        <v>457.82</v>
      </c>
      <c r="CC6" s="35">
        <f t="shared" ref="CC6:CK6" si="9">IF(CC7="",NA(),CC7)</f>
        <v>352.77</v>
      </c>
      <c r="CD6" s="35">
        <f t="shared" si="9"/>
        <v>426.85</v>
      </c>
      <c r="CE6" s="35">
        <f t="shared" si="9"/>
        <v>324.82</v>
      </c>
      <c r="CF6" s="35">
        <f t="shared" si="9"/>
        <v>323.3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48.32</v>
      </c>
      <c r="CN6" s="35">
        <f t="shared" ref="CN6:CV6" si="10">IF(CN7="",NA(),CN7)</f>
        <v>60.55</v>
      </c>
      <c r="CO6" s="35">
        <f t="shared" si="10"/>
        <v>68.2</v>
      </c>
      <c r="CP6" s="35">
        <f t="shared" si="10"/>
        <v>59.94</v>
      </c>
      <c r="CQ6" s="35">
        <f t="shared" si="10"/>
        <v>58.72</v>
      </c>
      <c r="CR6" s="35">
        <f t="shared" si="10"/>
        <v>52.31</v>
      </c>
      <c r="CS6" s="35">
        <f t="shared" si="10"/>
        <v>60.65</v>
      </c>
      <c r="CT6" s="35">
        <f t="shared" si="10"/>
        <v>51.75</v>
      </c>
      <c r="CU6" s="35">
        <f t="shared" si="10"/>
        <v>50.68</v>
      </c>
      <c r="CV6" s="35">
        <f t="shared" si="10"/>
        <v>50.14</v>
      </c>
      <c r="CW6" s="34" t="str">
        <f>IF(CW7="","",IF(CW7="-","【-】","【"&amp;SUBSTITUTE(TEXT(CW7,"#,##0.00"),"-","△")&amp;"】"))</f>
        <v>【51.30】</v>
      </c>
      <c r="CX6" s="35">
        <f>IF(CX7="",NA(),CX7)</f>
        <v>85.94</v>
      </c>
      <c r="CY6" s="35">
        <f t="shared" ref="CY6:DG6" si="11">IF(CY7="",NA(),CY7)</f>
        <v>89.31</v>
      </c>
      <c r="CZ6" s="35">
        <f t="shared" si="11"/>
        <v>87.03</v>
      </c>
      <c r="DA6" s="35">
        <f t="shared" si="11"/>
        <v>86.4</v>
      </c>
      <c r="DB6" s="35">
        <f t="shared" si="11"/>
        <v>86.44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44440</v>
      </c>
      <c r="D7" s="37">
        <v>47</v>
      </c>
      <c r="E7" s="37">
        <v>17</v>
      </c>
      <c r="F7" s="37">
        <v>5</v>
      </c>
      <c r="G7" s="37">
        <v>0</v>
      </c>
      <c r="H7" s="37" t="s">
        <v>98</v>
      </c>
      <c r="I7" s="37" t="s">
        <v>99</v>
      </c>
      <c r="J7" s="37" t="s">
        <v>100</v>
      </c>
      <c r="K7" s="37" t="s">
        <v>101</v>
      </c>
      <c r="L7" s="37" t="s">
        <v>102</v>
      </c>
      <c r="M7" s="37" t="s">
        <v>103</v>
      </c>
      <c r="N7" s="38" t="s">
        <v>104</v>
      </c>
      <c r="O7" s="38" t="s">
        <v>105</v>
      </c>
      <c r="P7" s="38">
        <v>12.26</v>
      </c>
      <c r="Q7" s="38">
        <v>100</v>
      </c>
      <c r="R7" s="38">
        <v>2855</v>
      </c>
      <c r="S7" s="38">
        <v>6779</v>
      </c>
      <c r="T7" s="38">
        <v>109.28</v>
      </c>
      <c r="U7" s="38">
        <v>62.03</v>
      </c>
      <c r="V7" s="38">
        <v>826</v>
      </c>
      <c r="W7" s="38">
        <v>0.7</v>
      </c>
      <c r="X7" s="38">
        <v>1180</v>
      </c>
      <c r="Y7" s="38">
        <v>69.84</v>
      </c>
      <c r="Z7" s="38">
        <v>69.72</v>
      </c>
      <c r="AA7" s="38">
        <v>100.38</v>
      </c>
      <c r="AB7" s="38">
        <v>112.45</v>
      </c>
      <c r="AC7" s="38">
        <v>122.58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0.01</v>
      </c>
      <c r="BH7" s="38">
        <v>117.38</v>
      </c>
      <c r="BI7" s="38">
        <v>0</v>
      </c>
      <c r="BJ7" s="38">
        <v>0</v>
      </c>
      <c r="BK7" s="38">
        <v>1081.8</v>
      </c>
      <c r="BL7" s="38">
        <v>974.93</v>
      </c>
      <c r="BM7" s="38">
        <v>855.8</v>
      </c>
      <c r="BN7" s="38">
        <v>789.46</v>
      </c>
      <c r="BO7" s="38">
        <v>826.83</v>
      </c>
      <c r="BP7" s="38">
        <v>765.47</v>
      </c>
      <c r="BQ7" s="38">
        <v>32.42</v>
      </c>
      <c r="BR7" s="38">
        <v>33.020000000000003</v>
      </c>
      <c r="BS7" s="38">
        <v>25.9</v>
      </c>
      <c r="BT7" s="38">
        <v>36.46</v>
      </c>
      <c r="BU7" s="38">
        <v>38.21</v>
      </c>
      <c r="BV7" s="38">
        <v>52.19</v>
      </c>
      <c r="BW7" s="38">
        <v>55.32</v>
      </c>
      <c r="BX7" s="38">
        <v>59.8</v>
      </c>
      <c r="BY7" s="38">
        <v>57.77</v>
      </c>
      <c r="BZ7" s="38">
        <v>57.31</v>
      </c>
      <c r="CA7" s="38">
        <v>59.59</v>
      </c>
      <c r="CB7" s="38">
        <v>457.82</v>
      </c>
      <c r="CC7" s="38">
        <v>352.77</v>
      </c>
      <c r="CD7" s="38">
        <v>426.85</v>
      </c>
      <c r="CE7" s="38">
        <v>324.82</v>
      </c>
      <c r="CF7" s="38">
        <v>323.3</v>
      </c>
      <c r="CG7" s="38">
        <v>296.14</v>
      </c>
      <c r="CH7" s="38">
        <v>283.17</v>
      </c>
      <c r="CI7" s="38">
        <v>263.76</v>
      </c>
      <c r="CJ7" s="38">
        <v>274.35000000000002</v>
      </c>
      <c r="CK7" s="38">
        <v>273.52</v>
      </c>
      <c r="CL7" s="38">
        <v>257.86</v>
      </c>
      <c r="CM7" s="38">
        <v>48.32</v>
      </c>
      <c r="CN7" s="38">
        <v>60.55</v>
      </c>
      <c r="CO7" s="38">
        <v>68.2</v>
      </c>
      <c r="CP7" s="38">
        <v>59.94</v>
      </c>
      <c r="CQ7" s="38">
        <v>58.72</v>
      </c>
      <c r="CR7" s="38">
        <v>52.31</v>
      </c>
      <c r="CS7" s="38">
        <v>60.65</v>
      </c>
      <c r="CT7" s="38">
        <v>51.75</v>
      </c>
      <c r="CU7" s="38">
        <v>50.68</v>
      </c>
      <c r="CV7" s="38">
        <v>50.14</v>
      </c>
      <c r="CW7" s="38">
        <v>51.3</v>
      </c>
      <c r="CX7" s="38">
        <v>85.94</v>
      </c>
      <c r="CY7" s="38">
        <v>89.31</v>
      </c>
      <c r="CZ7" s="38">
        <v>87.03</v>
      </c>
      <c r="DA7" s="38">
        <v>86.4</v>
      </c>
      <c r="DB7" s="38">
        <v>86.44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2020-12-04T02:59:58Z</dcterms:created>
  <dcterms:modified xsi:type="dcterms:W3CDTF">2021-01-21T02:05:29Z</dcterms:modified>
  <cp:category/>
</cp:coreProperties>
</file>