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S:\総合振興課\財政係\●未処理●\佐々木担当\（R3.1.29〆切）公営企業に係る「経営比較分析表」の分析等について\03_建設水道課→財政係\"/>
    </mc:Choice>
  </mc:AlternateContent>
  <xr:revisionPtr revIDLastSave="0" documentId="13_ncr:1_{99D1DB97-0291-4351-985F-04C156466FAC}" xr6:coauthVersionLast="36" xr6:coauthVersionMax="36" xr10:uidLastSave="{00000000-0000-0000-0000-000000000000}"/>
  <workbookProtection workbookAlgorithmName="SHA-512" workbookHashValue="CjuOVCQ8QvwR2iwtOhKNMPqF8ZWfsSOAzq31+mRVblSCuAW2z6D9NUv4H9Uc6cNOlIyYhSC4z8yrTTDGIu7J7Q==" workbookSaltValue="DiS/BPXQn8n+976pzkBPng=="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<sst xmlns="http://schemas.openxmlformats.org/spreadsheetml/2006/main" count="236" uniqueCount="120">
  <si>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</si>
  <si>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</si>
  <si>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</si>
  <si>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</si>
  <si>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</si>
  <si>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</si>
  <si>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</si>
  <si>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</si>
  <si>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</si>
  <si>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</si>
  <si>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</si>
  <si>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</si>
  <si>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</si>
  <si>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</si>
  <si>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</si>
  <si>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</si>
  <si>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</si>
  <si>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</si>
  <si>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</si>
  <si>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</si>
  <si>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</si>
  <si>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</si>
  <si>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</si>
  <si>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</si>
  <si>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</si>
  <si>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</si>
  <si>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</si>
  <si>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</si>
  <si>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</si>
  <si>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</si>
  <si>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</si>
  <si>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</si>
  <si>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</si>
  <si>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</si>
  <si>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</si>
  <si>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</si>
  <si>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</si>
  <si>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</si>
  <si>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</si>
  <si>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</si>
  <si>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</si>
  <si>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</si>
  <si>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</si>
  <si>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</si>
  <si>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</si>
  <si>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</si>
  <si>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</si>
  <si>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</si>
  <si>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</si>
  <si>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</si>
  <si>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</si>
  <si>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</si>
  <si>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</si>
  <si>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</si>
  <si>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</si>
  <si>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</si>
  <si>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</si>
  <si>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</si>
  <si>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</si>
  <si>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</si>
  <si>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</si>
  <si>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</si>
  <si>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</si>
  <si>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</si>
  <si>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</si>
  <si>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</si>
  <si>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</si>
  <si>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</si>
  <si>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</si>
  <si>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</si>
  <si>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</si>
  <si>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</si>
  <si>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</si>
  <si>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</si>
  <si>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</si>
  <si>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</si>
  <si>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</si>
  <si>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</si>
  <si>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</si>
  <si>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</si>
  <si>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</si>
  <si>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</si>
  <si>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</si>
  <si>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</si>
  <si>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</si>
  <si>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</si>
  <si>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</si>
  <si>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</si>
  <si>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</si>
  <si>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</si>
  <si>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</si>
  <si>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</si>
  <si>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</si>
  <si>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</si>
  <si>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</si>
  <si>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</si>
  <si>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</si>
  <si>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</si>
  <si>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</si>
  <si>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</si>
  <si>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</si>
  <si>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</si>
  <si>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</si>
  <si>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</si>
  <si>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</si>
  <si>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</si>
  <si>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</si>
  <si>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</si>
  <si>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</si>
  <si>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</si>
  <si>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</si>
  <si>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</si>
  <si>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</si>
  <si>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</si>
  <si>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</si>
  <si>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</si>
  <si>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</si>
  <si>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平成12年度より供用を開始しており19年が経過している施設である。近年、電気関係の機器の耐用年数を迎えていることから、機器の更新を行う時期にきている。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キキ</t>
    </rPh>
    <rPh sb="62" eb="64">
      <t>コウシン</t>
    </rPh>
    <rPh sb="65" eb="66">
      <t>オコナ</t>
    </rPh>
    <rPh sb="67" eb="69">
      <t>ジキ</t>
    </rPh>
    <phoneticPr fontId="4"/>
  </si>
  <si>
    <r>
      <t xml:space="preserve">①について、使用料収入の減少及び企業債償還金の増加による所が大きく今後も赤字がつづくと思われる。また、使用料だけでは経費が回収出来ず、一般会計からの繰入金によるところが大きい。
</t>
    </r>
    <r>
      <rPr>
        <sz val="11"/>
        <rFont val="ＭＳ ゴシック"/>
        <family val="3"/>
        <charset val="128"/>
      </rPr>
      <t>④について、平成25年度で工事が完了しており借入額が減少傾向にあるものの、今後改修工事の計画があり借入額が増える見込みである。また、地方債償還に要する費用については全額一般会計より負担する事となっている。</t>
    </r>
    <r>
      <rPr>
        <sz val="11"/>
        <color theme="1"/>
        <rFont val="ＭＳ ゴシック"/>
        <family val="3"/>
        <charset val="128"/>
      </rPr>
      <t xml:space="preserve">
⑤について、①と同様に使用料の減少及び償還金の増加による。今後も一般会計より繰入を行わなければ現状維持は困難であり、今後他の事業も含め使用料の見直しが必要である。
⑥について、今後長寿命化事業により効率の良い機器に交換することにより維持管理費の削減及び接続率ＰＲを強化し、低単価を目指す必要がある。
⑦施設利用率については</t>
    </r>
    <r>
      <rPr>
        <sz val="11"/>
        <rFont val="ＭＳ ゴシック"/>
        <family val="3"/>
        <charset val="128"/>
      </rPr>
      <t>39.28％</t>
    </r>
    <r>
      <rPr>
        <sz val="11"/>
        <color theme="1"/>
        <rFont val="ＭＳ ゴシック"/>
        <family val="3"/>
        <charset val="128"/>
      </rPr>
      <t>と減少したが、今後水洗化率の向上に伴い上向くものと思われる。
⑧については、年々水洗化率が上昇傾向にあるので、今後もパンフレット配布、町の秋祭り等での下水道展の開催、また私道内下水道設置助成の改正により、更なる水洗化を推進する。</t>
    </r>
    <rPh sb="6" eb="9">
      <t>シヨウリョウ</t>
    </rPh>
    <rPh sb="9" eb="11">
      <t>シュウニュウ</t>
    </rPh>
    <rPh sb="12" eb="14">
      <t>ゲンショウ</t>
    </rPh>
    <rPh sb="14" eb="15">
      <t>オヨ</t>
    </rPh>
    <rPh sb="16" eb="19">
      <t>キギョウサイ</t>
    </rPh>
    <rPh sb="19" eb="22">
      <t>ショウカンキン</t>
    </rPh>
    <rPh sb="23" eb="25">
      <t>ゾウカ</t>
    </rPh>
    <rPh sb="28" eb="29">
      <t>トコロ</t>
    </rPh>
    <rPh sb="30" eb="31">
      <t>オオ</t>
    </rPh>
    <rPh sb="33" eb="35">
      <t>コンゴ</t>
    </rPh>
    <rPh sb="36" eb="38">
      <t>アカジ</t>
    </rPh>
    <rPh sb="43" eb="44">
      <t>オモ</t>
    </rPh>
    <rPh sb="51" eb="54">
      <t>シヨウリョウ</t>
    </rPh>
    <rPh sb="58" eb="60">
      <t>ケイヒ</t>
    </rPh>
    <rPh sb="61" eb="65">
      <t>カイシュウデキ</t>
    </rPh>
    <rPh sb="67" eb="69">
      <t>イッパン</t>
    </rPh>
    <rPh sb="69" eb="71">
      <t>カイケイ</t>
    </rPh>
    <rPh sb="74" eb="77">
      <t>クリイレキン</t>
    </rPh>
    <rPh sb="84" eb="85">
      <t>オオ</t>
    </rPh>
    <rPh sb="95" eb="97">
      <t>ヘイセイ</t>
    </rPh>
    <rPh sb="99" eb="101">
      <t>ネンド</t>
    </rPh>
    <rPh sb="102" eb="104">
      <t>コウジ</t>
    </rPh>
    <rPh sb="105" eb="107">
      <t>カンリョウ</t>
    </rPh>
    <rPh sb="111" eb="114">
      <t>カリイレガク</t>
    </rPh>
    <rPh sb="115" eb="117">
      <t>ゲンショウ</t>
    </rPh>
    <rPh sb="117" eb="119">
      <t>ケイコウ</t>
    </rPh>
    <rPh sb="126" eb="128">
      <t>コンゴ</t>
    </rPh>
    <rPh sb="128" eb="130">
      <t>カイシュウ</t>
    </rPh>
    <rPh sb="130" eb="132">
      <t>コウジ</t>
    </rPh>
    <rPh sb="133" eb="135">
      <t>ケイカク</t>
    </rPh>
    <rPh sb="138" eb="141">
      <t>カリイレガク</t>
    </rPh>
    <rPh sb="142" eb="143">
      <t>フ</t>
    </rPh>
    <rPh sb="145" eb="147">
      <t>ミコ</t>
    </rPh>
    <rPh sb="155" eb="158">
      <t>チホウサイ</t>
    </rPh>
    <rPh sb="158" eb="160">
      <t>ショウカン</t>
    </rPh>
    <rPh sb="161" eb="162">
      <t>ヨウ</t>
    </rPh>
    <rPh sb="164" eb="166">
      <t>ヒヨウ</t>
    </rPh>
    <rPh sb="171" eb="173">
      <t>ゼンガク</t>
    </rPh>
    <rPh sb="173" eb="175">
      <t>イッパン</t>
    </rPh>
    <rPh sb="175" eb="177">
      <t>カイケイ</t>
    </rPh>
    <rPh sb="179" eb="181">
      <t>フタン</t>
    </rPh>
    <rPh sb="183" eb="184">
      <t>コト</t>
    </rPh>
    <rPh sb="200" eb="202">
      <t>ドウヨウ</t>
    </rPh>
    <rPh sb="203" eb="206">
      <t>シヨウリョウ</t>
    </rPh>
    <rPh sb="207" eb="209">
      <t>ゲンショウ</t>
    </rPh>
    <rPh sb="209" eb="210">
      <t>オヨ</t>
    </rPh>
    <rPh sb="211" eb="214">
      <t>ショウカンキン</t>
    </rPh>
    <rPh sb="215" eb="217">
      <t>ゾウカ</t>
    </rPh>
    <rPh sb="221" eb="223">
      <t>コンゴ</t>
    </rPh>
    <rPh sb="224" eb="226">
      <t>イッパン</t>
    </rPh>
    <rPh sb="226" eb="228">
      <t>カイケイ</t>
    </rPh>
    <rPh sb="230" eb="232">
      <t>クリイレ</t>
    </rPh>
    <rPh sb="233" eb="234">
      <t>オコナ</t>
    </rPh>
    <rPh sb="239" eb="241">
      <t>ゲンジョウ</t>
    </rPh>
    <rPh sb="241" eb="243">
      <t>イジ</t>
    </rPh>
    <rPh sb="244" eb="246">
      <t>コンナン</t>
    </rPh>
    <rPh sb="250" eb="252">
      <t>コンゴ</t>
    </rPh>
    <rPh sb="252" eb="253">
      <t>タ</t>
    </rPh>
    <rPh sb="254" eb="256">
      <t>ジギョウ</t>
    </rPh>
    <rPh sb="257" eb="258">
      <t>フク</t>
    </rPh>
    <rPh sb="259" eb="262">
      <t>シヨウリョウ</t>
    </rPh>
    <rPh sb="263" eb="265">
      <t>ミナオ</t>
    </rPh>
    <rPh sb="267" eb="269">
      <t>ヒツヨウ</t>
    </rPh>
    <rPh sb="280" eb="282">
      <t>コンゴ</t>
    </rPh>
    <rPh sb="282" eb="283">
      <t>チョウ</t>
    </rPh>
    <rPh sb="283" eb="285">
      <t>ジュミョウ</t>
    </rPh>
    <rPh sb="285" eb="286">
      <t>カ</t>
    </rPh>
    <rPh sb="286" eb="288">
      <t>ジギョウ</t>
    </rPh>
    <rPh sb="291" eb="293">
      <t>コウリツ</t>
    </rPh>
    <rPh sb="294" eb="295">
      <t>ヨ</t>
    </rPh>
    <rPh sb="296" eb="298">
      <t>キキ</t>
    </rPh>
    <rPh sb="299" eb="301">
      <t>コウカン</t>
    </rPh>
    <rPh sb="308" eb="310">
      <t>イジ</t>
    </rPh>
    <rPh sb="310" eb="313">
      <t>カンリヒ</t>
    </rPh>
    <rPh sb="314" eb="316">
      <t>サクゲン</t>
    </rPh>
    <rPh sb="316" eb="317">
      <t>オヨ</t>
    </rPh>
    <rPh sb="318" eb="320">
      <t>セツゾク</t>
    </rPh>
    <rPh sb="320" eb="321">
      <t>リツ</t>
    </rPh>
    <rPh sb="324" eb="326">
      <t>キョウカ</t>
    </rPh>
    <rPh sb="328" eb="329">
      <t>テイ</t>
    </rPh>
    <rPh sb="329" eb="331">
      <t>タンカ</t>
    </rPh>
    <rPh sb="332" eb="334">
      <t>メザ</t>
    </rPh>
    <rPh sb="335" eb="337">
      <t>ヒツヨウ</t>
    </rPh>
    <rPh sb="343" eb="345">
      <t>シセツ</t>
    </rPh>
    <rPh sb="345" eb="348">
      <t>リヨウリツ</t>
    </rPh>
    <rPh sb="360" eb="362">
      <t>ゲンショウ</t>
    </rPh>
    <rPh sb="366" eb="368">
      <t>コンゴ</t>
    </rPh>
    <rPh sb="368" eb="371">
      <t>スイセンカ</t>
    </rPh>
    <rPh sb="371" eb="372">
      <t>リツ</t>
    </rPh>
    <rPh sb="373" eb="375">
      <t>コウジョウ</t>
    </rPh>
    <rPh sb="376" eb="377">
      <t>トモナ</t>
    </rPh>
    <rPh sb="378" eb="380">
      <t>ウワム</t>
    </rPh>
    <rPh sb="384" eb="385">
      <t>オモ</t>
    </rPh>
    <rPh sb="397" eb="399">
      <t>ネンネン</t>
    </rPh>
    <rPh sb="399" eb="402">
      <t>スイセンカ</t>
    </rPh>
    <rPh sb="402" eb="403">
      <t>リツ</t>
    </rPh>
    <rPh sb="404" eb="406">
      <t>ジョウショウ</t>
    </rPh>
    <rPh sb="406" eb="408">
      <t>ケイコウ</t>
    </rPh>
    <rPh sb="414" eb="416">
      <t>コンゴ</t>
    </rPh>
    <rPh sb="423" eb="425">
      <t>ハイフ</t>
    </rPh>
    <rPh sb="426" eb="427">
      <t>マチ</t>
    </rPh>
    <rPh sb="428" eb="430">
      <t>アキマツ</t>
    </rPh>
    <rPh sb="431" eb="432">
      <t>トウ</t>
    </rPh>
    <rPh sb="434" eb="438">
      <t>ゲスイドウテン</t>
    </rPh>
    <rPh sb="439" eb="441">
      <t>カイサイ</t>
    </rPh>
    <rPh sb="444" eb="447">
      <t>シドウナイ</t>
    </rPh>
    <rPh sb="447" eb="449">
      <t>ゲスイ</t>
    </rPh>
    <rPh sb="449" eb="450">
      <t>ミチ</t>
    </rPh>
    <rPh sb="450" eb="452">
      <t>セッチ</t>
    </rPh>
    <rPh sb="452" eb="454">
      <t>ジョセイ</t>
    </rPh>
    <rPh sb="455" eb="457">
      <t>カイセイ</t>
    </rPh>
    <rPh sb="461" eb="462">
      <t>サラ</t>
    </rPh>
    <rPh sb="464" eb="467">
      <t>スイセンカ</t>
    </rPh>
    <rPh sb="468" eb="470">
      <t>スイシン</t>
    </rPh>
    <phoneticPr fontId="4"/>
  </si>
  <si>
    <t>使用料の見直しにより使用料の収入向上を図り、町財政の費用負担の軽減を目指す。また、接続率の向上を目指し、接続のＰＲ活動により全国平均の水準を目指す。機器類の更新については有利な補助事業の採択により計画的に進める。また、策定した経営戦略に基づき、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4" eb="36">
      <t>メザ</t>
    </rPh>
    <rPh sb="41" eb="43">
      <t>セツゾク</t>
    </rPh>
    <rPh sb="43" eb="44">
      <t>リツ</t>
    </rPh>
    <rPh sb="45" eb="47">
      <t>コウジョウ</t>
    </rPh>
    <rPh sb="48" eb="50">
      <t>メザ</t>
    </rPh>
    <rPh sb="52" eb="54">
      <t>セツゾク</t>
    </rPh>
    <rPh sb="74" eb="77">
      <t>キキルイ</t>
    </rPh>
    <rPh sb="78" eb="80">
      <t>コウシン</t>
    </rPh>
    <rPh sb="85" eb="87">
      <t>ユウリ</t>
    </rPh>
    <rPh sb="88" eb="90">
      <t>ホジョ</t>
    </rPh>
    <rPh sb="90" eb="92">
      <t>ジギョウ</t>
    </rPh>
    <rPh sb="93" eb="95">
      <t>サイタク</t>
    </rPh>
    <rPh sb="98" eb="101">
      <t>ケイカクテキ</t>
    </rPh>
    <rPh sb="102" eb="103">
      <t>スス</t>
    </rPh>
    <rPh sb="109" eb="111">
      <t>サクテイ</t>
    </rPh>
    <rPh sb="113" eb="115">
      <t>ケイエイ</t>
    </rPh>
    <rPh sb="115" eb="117">
      <t>センリャク</t>
    </rPh>
    <rPh sb="118" eb="119">
      <t>モト</t>
    </rPh>
    <rPh sb="122" eb="12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</si>
</sst>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F1-4655-AE77-F6E25D222F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1F1-4655-AE77-F6E25D222F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53.06</c:v>
                </c:pt>
                <c:pt idx="1">
                  <c:v>52.11</c:v>
                </c:pt>
                <c:pt idx="2">
                  <c:v>40.61</c:v>
                </c:pt>
                <c:pt idx="3">
                  <c:v>39.89</c:v>
                </c:pt>
                <c:pt idx="4">
                  <c:v>39.28</c:v>
                </c:pt>
              </c:numCache>
            </c:numRef>
          </c:val>
          <c:extLst>
            <c:ext xmlns:c16="http://schemas.microsoft.com/office/drawing/2014/chart" uri="{C3380CC4-5D6E-409C-BE32-E72D297353CC}">
              <c16:uniqueId val="{00000000-E8E7-40D4-8630-B89DD97AE9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8E7-40D4-8630-B89DD97AE9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69.27</c:v>
                </c:pt>
                <c:pt idx="1">
                  <c:v>71.040000000000006</c:v>
                </c:pt>
                <c:pt idx="2">
                  <c:v>68.48</c:v>
                </c:pt>
                <c:pt idx="3">
                  <c:v>68.03</c:v>
                </c:pt>
                <c:pt idx="4">
                  <c:v>70.290000000000006</c:v>
                </c:pt>
              </c:numCache>
            </c:numRef>
          </c:val>
          <c:extLst>
            <c:ext xmlns:c16="http://schemas.microsoft.com/office/drawing/2014/chart" uri="{C3380CC4-5D6E-409C-BE32-E72D297353CC}">
              <c16:uniqueId val="{00000000-FA14-490D-AD04-84F6BB3BD0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A14-490D-AD04-84F6BB3BD0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87.52</c:v>
                </c:pt>
                <c:pt idx="1">
                  <c:v>95.2</c:v>
                </c:pt>
                <c:pt idx="2">
                  <c:v>96.68</c:v>
                </c:pt>
                <c:pt idx="3">
                  <c:v>98.34</c:v>
                </c:pt>
                <c:pt idx="4">
                  <c:v>100.83</c:v>
                </c:pt>
              </c:numCache>
            </c:numRef>
          </c:val>
          <c:extLst>
            <c:ext xmlns:c16="http://schemas.microsoft.com/office/drawing/2014/chart" uri="{C3380CC4-5D6E-409C-BE32-E72D297353CC}">
              <c16:uniqueId val="{00000000-96CD-4013-ABDF-169418FB49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D-4013-ABDF-169418FB49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69-47E3-AA24-38CD8F7F79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69-47E3-AA24-38CD8F7F79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6-4BD1-8EDB-B25DCBE656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6-4BD1-8EDB-B25DCBE656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F-4651-98FB-4989EECF85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F-4651-98FB-4989EECF85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F-4844-84AE-FC5026A3EB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F-4844-84AE-FC5026A3EB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B-4F6F-BD3D-5A16AEF383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3FB-4F6F-BD3D-5A16AEF383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49.97</c:v>
                </c:pt>
                <c:pt idx="1">
                  <c:v>67.58</c:v>
                </c:pt>
                <c:pt idx="2">
                  <c:v>66.61</c:v>
                </c:pt>
                <c:pt idx="3">
                  <c:v>79.8</c:v>
                </c:pt>
                <c:pt idx="4">
                  <c:v>81.36</c:v>
                </c:pt>
              </c:numCache>
            </c:numRef>
          </c:val>
          <c:extLst>
            <c:ext xmlns:c16="http://schemas.microsoft.com/office/drawing/2014/chart" uri="{C3380CC4-5D6E-409C-BE32-E72D297353CC}">
              <c16:uniqueId val="{00000000-5AAE-4529-BE20-4897B73835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AAE-4529-BE20-4897B73835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296.73</c:v>
                </c:pt>
                <c:pt idx="1">
                  <c:v>220.14</c:v>
                </c:pt>
                <c:pt idx="2">
                  <c:v>221.3</c:v>
                </c:pt>
                <c:pt idx="3">
                  <c:v>186.02</c:v>
                </c:pt>
                <c:pt idx="4">
                  <c:v>188.16</c:v>
                </c:pt>
              </c:numCache>
            </c:numRef>
          </c:val>
          <c:extLst>
            <c:ext xmlns:c16="http://schemas.microsoft.com/office/drawing/2014/chart" uri="{C3380CC4-5D6E-409C-BE32-E72D297353CC}">
              <c16:uniqueId val="{00000000-6CC3-44D2-89C4-6B981247E5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CC3-44D2-89C4-6B981247E5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6779</v>
      </c>
      <c r="AM8" s="69"/>
      <c r="AN8" s="69"/>
      <c r="AO8" s="69"/>
      <c r="AP8" s="69"/>
      <c r="AQ8" s="69"/>
      <c r="AR8" s="69"/>
      <c r="AS8" s="69"/>
      <c r="AT8" s="68">
        <f>データ!T6</f>
        <v>109.28</v>
      </c>
      <c r="AU8" s="68"/>
      <c r="AV8" s="68"/>
      <c r="AW8" s="68"/>
      <c r="AX8" s="68"/>
      <c r="AY8" s="68"/>
      <c r="AZ8" s="68"/>
      <c r="BA8" s="68"/>
      <c r="BB8" s="68">
        <f>データ!U6</f>
        <v>62.03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56.88</v>
      </c>
      <c r="Q10" s="68"/>
      <c r="R10" s="68"/>
      <c r="S10" s="68"/>
      <c r="T10" s="68"/>
      <c r="U10" s="68"/>
      <c r="V10" s="68"/>
      <c r="W10" s="68">
        <f>データ!Q6</f>
        <v>100</v>
      </c>
      <c r="X10" s="68"/>
      <c r="Y10" s="68"/>
      <c r="Z10" s="68"/>
      <c r="AA10" s="68"/>
      <c r="AB10" s="68"/>
      <c r="AC10" s="68"/>
      <c r="AD10" s="69">
        <f>データ!R6</f>
        <v>2855</v>
      </c>
      <c r="AE10" s="69"/>
      <c r="AF10" s="69"/>
      <c r="AG10" s="69"/>
      <c r="AH10" s="69"/>
      <c r="AI10" s="69"/>
      <c r="AJ10" s="69"/>
      <c r="AK10" s="2"/>
      <c r="AL10" s="69">
        <f>データ!V6</f>
        <v>3831</v>
      </c>
      <c r="AM10" s="69"/>
      <c r="AN10" s="69"/>
      <c r="AO10" s="69"/>
      <c r="AP10" s="69"/>
      <c r="AQ10" s="69"/>
      <c r="AR10" s="69"/>
      <c r="AS10" s="69"/>
      <c r="AT10" s="68">
        <f>データ!W6</f>
        <v>1.62</v>
      </c>
      <c r="AU10" s="68"/>
      <c r="AV10" s="68"/>
      <c r="AW10" s="68"/>
      <c r="AX10" s="68"/>
      <c r="AY10" s="68"/>
      <c r="AZ10" s="68"/>
      <c r="BA10" s="68"/>
      <c r="BB10" s="68">
        <f>データ!X6</f>
        <v>2364.81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lGwME9fCfrjYrLZ8rt4e4MJuUlkNrvuIVUF+ciA6LmxfhiZyYfeA13A84idsDUzj+lnQVVQEC6ThaGjIHYzsA==" saltValue="svH4nMR9JxGI0xDP3W6w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44440</v>
      </c>
      <c r="D6" s="33">
        <f t="shared" si="3"/>
        <v>47</v>
      </c>
      <c r="E6" s="33">
        <f t="shared" si="3"/>
        <v>17</v>
      </c>
      <c r="F6" s="33">
        <f t="shared" si="3"/>
        <v>4</v>
      </c>
      <c r="G6" s="33">
        <f t="shared" si="3"/>
        <v>0</v>
      </c>
      <c r="H6" s="33" t="str">
        <f t="shared" si="3"/>
        <v>宮城県　色麻町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56.88</v>
      </c>
      <c r="Q6" s="34">
        <f t="shared" si="3"/>
        <v>100</v>
      </c>
      <c r="R6" s="34">
        <f t="shared" si="3"/>
        <v>2855</v>
      </c>
      <c r="S6" s="34">
        <f t="shared" si="3"/>
        <v>6779</v>
      </c>
      <c r="T6" s="34">
        <f t="shared" si="3"/>
        <v>109.28</v>
      </c>
      <c r="U6" s="34">
        <f t="shared" si="3"/>
        <v>62.03</v>
      </c>
      <c r="V6" s="34">
        <f t="shared" si="3"/>
        <v>3831</v>
      </c>
      <c r="W6" s="34">
        <f t="shared" si="3"/>
        <v>1.62</v>
      </c>
      <c r="X6" s="34">
        <f t="shared" si="3"/>
        <v>2364.81</v>
      </c>
      <c r="Y6" s="35">
        <f>IF(Y7="",NA(),Y7)</f>
        <v>87.52</v>
      </c>
      <c r="Z6" s="35">
        <f t="shared" ref="Z6:AH6" si="4">IF(Z7="",NA(),Z7)</f>
        <v>95.2</v>
      </c>
      <c r="AA6" s="35">
        <f t="shared" si="4"/>
        <v>96.68</v>
      </c>
      <c r="AB6" s="35">
        <f t="shared" si="4"/>
        <v>98.34</v>
      </c>
      <c r="AC6" s="35">
        <f t="shared" si="4"/>
        <v>100.83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49.97</v>
      </c>
      <c r="BR6" s="35">
        <f t="shared" ref="BR6:BZ6" si="8">IF(BR7="",NA(),BR7)</f>
        <v>67.58</v>
      </c>
      <c r="BS6" s="35">
        <f t="shared" si="8"/>
        <v>66.61</v>
      </c>
      <c r="BT6" s="35">
        <f t="shared" si="8"/>
        <v>79.8</v>
      </c>
      <c r="BU6" s="35">
        <f t="shared" si="8"/>
        <v>81.36</v>
      </c>
      <c r="BV6" s="35">
        <f t="shared" si="8"/>
        <v>66.22</v>
      </c>
      <c r="BW6" s="35">
        <f t="shared" si="8"/>
        <v>69.87</v>
      </c>
      <c r="BX6" s="35">
        <f t="shared" si="8"/>
        <v>74.3</v>
      </c>
      <c r="BY6" s="35">
        <f t="shared" si="8"/>
        <v>72.260000000000005</v>
      </c>
      <c r="BZ6" s="35">
        <f t="shared" si="8"/>
        <v>71.84</v>
      </c>
      <c r="CA6" s="34" t="str">
        <f>IF(CA7="","",IF(CA7="-","【-】","【"&amp;SUBSTITUTE(TEXT(CA7,"#,##0.00"),"-","△")&amp;"】"))</f>
        <v>【74.17】</v>
      </c>
      <c r="CB6" s="35">
        <f>IF(CB7="",NA(),CB7)</f>
        <v>296.73</v>
      </c>
      <c r="CC6" s="35">
        <f t="shared" ref="CC6:CK6" si="9">IF(CC7="",NA(),CC7)</f>
        <v>220.14</v>
      </c>
      <c r="CD6" s="35">
        <f t="shared" si="9"/>
        <v>221.3</v>
      </c>
      <c r="CE6" s="35">
        <f t="shared" si="9"/>
        <v>186.02</v>
      </c>
      <c r="CF6" s="35">
        <f t="shared" si="9"/>
        <v>188.16</v>
      </c>
      <c r="CG6" s="35">
        <f t="shared" si="9"/>
        <v>246.72</v>
      </c>
      <c r="CH6" s="35">
        <f t="shared" si="9"/>
        <v>234.96</v>
      </c>
      <c r="CI6" s="35">
        <f t="shared" si="9"/>
        <v>221.81</v>
      </c>
      <c r="CJ6" s="35">
        <f t="shared" si="9"/>
        <v>230.02</v>
      </c>
      <c r="CK6" s="35">
        <f t="shared" si="9"/>
        <v>228.47</v>
      </c>
      <c r="CL6" s="34" t="str">
        <f>IF(CL7="","",IF(CL7="-","【-】","【"&amp;SUBSTITUTE(TEXT(CL7,"#,##0.00"),"-","△")&amp;"】"))</f>
        <v>【218.56】</v>
      </c>
      <c r="CM6" s="35">
        <f>IF(CM7="",NA(),CM7)</f>
        <v>53.06</v>
      </c>
      <c r="CN6" s="35">
        <f t="shared" ref="CN6:CV6" si="10">IF(CN7="",NA(),CN7)</f>
        <v>52.11</v>
      </c>
      <c r="CO6" s="35">
        <f t="shared" si="10"/>
        <v>40.61</v>
      </c>
      <c r="CP6" s="35">
        <f t="shared" si="10"/>
        <v>39.89</v>
      </c>
      <c r="CQ6" s="35">
        <f t="shared" si="10"/>
        <v>39.28</v>
      </c>
      <c r="CR6" s="35">
        <f t="shared" si="10"/>
        <v>41.35</v>
      </c>
      <c r="CS6" s="35">
        <f t="shared" si="10"/>
        <v>42.9</v>
      </c>
      <c r="CT6" s="35">
        <f t="shared" si="10"/>
        <v>43.36</v>
      </c>
      <c r="CU6" s="35">
        <f t="shared" si="10"/>
        <v>42.56</v>
      </c>
      <c r="CV6" s="35">
        <f t="shared" si="10"/>
        <v>42.47</v>
      </c>
      <c r="CW6" s="34" t="str">
        <f>IF(CW7="","",IF(CW7="-","【-】","【"&amp;SUBSTITUTE(TEXT(CW7,"#,##0.00"),"-","△")&amp;"】"))</f>
        <v>【42.86】</v>
      </c>
      <c r="CX6" s="35">
        <f>IF(CX7="",NA(),CX7)</f>
        <v>69.27</v>
      </c>
      <c r="CY6" s="35">
        <f t="shared" ref="CY6:DG6" si="11">IF(CY7="",NA(),CY7)</f>
        <v>71.040000000000006</v>
      </c>
      <c r="CZ6" s="35">
        <f t="shared" si="11"/>
        <v>68.48</v>
      </c>
      <c r="DA6" s="35">
        <f t="shared" si="11"/>
        <v>68.03</v>
      </c>
      <c r="DB6" s="35">
        <f t="shared" si="11"/>
        <v>70.290000000000006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44440</v>
      </c>
      <c r="D7" s="37">
        <v>47</v>
      </c>
      <c r="E7" s="37">
        <v>17</v>
      </c>
      <c r="F7" s="37">
        <v>4</v>
      </c>
      <c r="G7" s="37">
        <v>0</v>
      </c>
      <c r="H7" s="37" t="s">
        <v>98</v>
      </c>
      <c r="I7" s="37" t="s">
        <v>99</v>
      </c>
      <c r="J7" s="37" t="s">
        <v>100</v>
      </c>
      <c r="K7" s="37" t="s">
        <v>101</v>
      </c>
      <c r="L7" s="37" t="s">
        <v>102</v>
      </c>
      <c r="M7" s="37" t="s">
        <v>103</v>
      </c>
      <c r="N7" s="38" t="s">
        <v>104</v>
      </c>
      <c r="O7" s="38" t="s">
        <v>105</v>
      </c>
      <c r="P7" s="38">
        <v>56.88</v>
      </c>
      <c r="Q7" s="38">
        <v>100</v>
      </c>
      <c r="R7" s="38">
        <v>2855</v>
      </c>
      <c r="S7" s="38">
        <v>6779</v>
      </c>
      <c r="T7" s="38">
        <v>109.28</v>
      </c>
      <c r="U7" s="38">
        <v>62.03</v>
      </c>
      <c r="V7" s="38">
        <v>3831</v>
      </c>
      <c r="W7" s="38">
        <v>1.62</v>
      </c>
      <c r="X7" s="38">
        <v>2364.81</v>
      </c>
      <c r="Y7" s="38">
        <v>87.52</v>
      </c>
      <c r="Z7" s="38">
        <v>95.2</v>
      </c>
      <c r="AA7" s="38">
        <v>96.68</v>
      </c>
      <c r="AB7" s="38">
        <v>98.34</v>
      </c>
      <c r="AC7" s="38">
        <v>100.83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49.97</v>
      </c>
      <c r="BR7" s="38">
        <v>67.58</v>
      </c>
      <c r="BS7" s="38">
        <v>66.61</v>
      </c>
      <c r="BT7" s="38">
        <v>79.8</v>
      </c>
      <c r="BU7" s="38">
        <v>81.36</v>
      </c>
      <c r="BV7" s="38">
        <v>66.22</v>
      </c>
      <c r="BW7" s="38">
        <v>69.87</v>
      </c>
      <c r="BX7" s="38">
        <v>74.3</v>
      </c>
      <c r="BY7" s="38">
        <v>72.260000000000005</v>
      </c>
      <c r="BZ7" s="38">
        <v>71.84</v>
      </c>
      <c r="CA7" s="38">
        <v>74.17</v>
      </c>
      <c r="CB7" s="38">
        <v>296.73</v>
      </c>
      <c r="CC7" s="38">
        <v>220.14</v>
      </c>
      <c r="CD7" s="38">
        <v>221.3</v>
      </c>
      <c r="CE7" s="38">
        <v>186.02</v>
      </c>
      <c r="CF7" s="38">
        <v>188.16</v>
      </c>
      <c r="CG7" s="38">
        <v>246.72</v>
      </c>
      <c r="CH7" s="38">
        <v>234.96</v>
      </c>
      <c r="CI7" s="38">
        <v>221.81</v>
      </c>
      <c r="CJ7" s="38">
        <v>230.02</v>
      </c>
      <c r="CK7" s="38">
        <v>228.47</v>
      </c>
      <c r="CL7" s="38">
        <v>218.56</v>
      </c>
      <c r="CM7" s="38">
        <v>53.06</v>
      </c>
      <c r="CN7" s="38">
        <v>52.11</v>
      </c>
      <c r="CO7" s="38">
        <v>40.61</v>
      </c>
      <c r="CP7" s="38">
        <v>39.89</v>
      </c>
      <c r="CQ7" s="38">
        <v>39.28</v>
      </c>
      <c r="CR7" s="38">
        <v>41.35</v>
      </c>
      <c r="CS7" s="38">
        <v>42.9</v>
      </c>
      <c r="CT7" s="38">
        <v>43.36</v>
      </c>
      <c r="CU7" s="38">
        <v>42.56</v>
      </c>
      <c r="CV7" s="38">
        <v>42.47</v>
      </c>
      <c r="CW7" s="38">
        <v>42.86</v>
      </c>
      <c r="CX7" s="38">
        <v>69.27</v>
      </c>
      <c r="CY7" s="38">
        <v>71.040000000000006</v>
      </c>
      <c r="CZ7" s="38">
        <v>68.48</v>
      </c>
      <c r="DA7" s="38">
        <v>68.03</v>
      </c>
      <c r="DB7" s="38">
        <v>70.290000000000006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2020-12-04T02:52:49Z</dcterms:created>
  <dcterms:modified xsi:type="dcterms:W3CDTF">2021-01-21T02:04:32Z</dcterms:modified>
  <cp:category/>
</cp:coreProperties>
</file>