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財政係\★R2年度\04：公営企業\02：照会\18：公営企業に係る経営比較分析表の分析等\04：県回答\"/>
    </mc:Choice>
  </mc:AlternateContent>
  <workbookProtection workbookAlgorithmName="SHA-512" workbookHashValue="m4JtcJgTuw9bDt3koaOCIPrOisrT9mszsCyASaofD4RYjuDKxA10shD1Ng14a/TsivOToxYtZYtccWil7z0+LA==" workbookSaltValue="N7Vc9TghwLk31HCNfmvgEQ==" workbookSpinCount="100000" lockStructure="1"/>
  <bookViews>
    <workbookView xWindow="0" yWindow="0" windowWidth="20490" windowHeight="696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<sst xmlns="http://schemas.openxmlformats.org/spreadsheetml/2006/main" count="241" uniqueCount="119">
  <si>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</si>
  <si>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</si>
  <si>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</si>
  <si>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</si>
  <si>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</si>
  <si>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</si>
  <si>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</si>
  <si>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</si>
  <si>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</si>
  <si>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</si>
  <si>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</si>
  <si>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</si>
  <si>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</si>
  <si>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</si>
  <si>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</si>
  <si>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</si>
  <si>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</si>
  <si>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</si>
  <si>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</si>
  <si>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</si>
  <si>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</si>
  <si>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</si>
  <si>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</si>
  <si>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</si>
  <si>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</si>
  <si>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</si>
  <si>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</si>
  <si>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</si>
  <si>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</si>
  <si>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</si>
  <si>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</si>
  <si>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</si>
  <si>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</si>
  <si>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</si>
  <si>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</si>
  <si>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</si>
  <si>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</si>
  <si>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</si>
  <si>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</si>
  <si>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</si>
  <si>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</si>
  <si>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</si>
  <si>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</si>
  <si>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</si>
  <si>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</si>
  <si>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</si>
  <si>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</si>
  <si>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</si>
  <si>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</si>
  <si>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</si>
  <si>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</si>
  <si>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</si>
  <si>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</si>
  <si>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</si>
  <si>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</si>
  <si>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</si>
  <si>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</si>
  <si>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</si>
  <si>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</si>
  <si>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</si>
  <si>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</si>
  <si>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</si>
  <si>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</si>
  <si>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</si>
  <si>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</si>
  <si>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</si>
  <si>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</si>
  <si>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</si>
  <si>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</si>
  <si>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</si>
  <si>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</si>
  <si>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</si>
  <si>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</si>
  <si>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</si>
  <si>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</si>
  <si>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</si>
  <si>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</si>
  <si>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</si>
  <si>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</si>
  <si>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</si>
  <si>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</si>
  <si>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</si>
  <si>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</si>
  <si>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</si>
  <si>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</si>
  <si>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</si>
  <si>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</si>
  <si>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</si>
  <si>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</si>
  <si>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</si>
  <si>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</si>
  <si>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</si>
  <si>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</si>
  <si>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</si>
  <si>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</si>
  <si>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</si>
  <si>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</si>
  <si>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</si>
  <si>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蔵王町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</si>
  <si>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</si>
  <si>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</si>
  <si>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</si>
  <si>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</si>
  <si>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</si>
  <si>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</si>
  <si>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</si>
  <si>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</si>
  <si>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</si>
  <si>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</si>
  <si>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</si>
  <si>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</si>
  <si>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</si>
  <si>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</si>
  <si>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</si>
  <si>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</si>
  <si>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</si>
  <si>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
　管渠については、供用開始から30年を経過した管渠が増加することから、計画的な修繕を行い、長寿命化に努める。</t>
    <rPh sb="1" eb="3">
      <t>カンキョ</t>
    </rPh>
    <rPh sb="3" eb="5">
      <t>カイゼン</t>
    </rPh>
    <rPh sb="5" eb="6">
      <t>リツ</t>
    </rPh>
    <rPh sb="8" eb="10">
      <t>カンキョ</t>
    </rPh>
    <rPh sb="16" eb="18">
      <t>キョウヨウ</t>
    </rPh>
    <rPh sb="18" eb="20">
      <t>カイシ</t>
    </rPh>
    <rPh sb="24" eb="25">
      <t>ネン</t>
    </rPh>
    <rPh sb="26" eb="28">
      <t>ケイカ</t>
    </rPh>
    <rPh sb="30" eb="32">
      <t>カンキョ</t>
    </rPh>
    <rPh sb="33" eb="35">
      <t>ゾウカ</t>
    </rPh>
    <rPh sb="42" eb="45">
      <t>ケイカクテキ</t>
    </rPh>
    <rPh sb="46" eb="48">
      <t>シュウゼン</t>
    </rPh>
    <rPh sb="49" eb="50">
      <t>オコナ</t>
    </rPh>
    <rPh sb="52" eb="56">
      <t>チョウジュミョウカ</t>
    </rPh>
    <rPh sb="57" eb="58">
      <t>ツト</t>
    </rPh>
    <phoneticPr fontId="4"/>
  </si>
  <si>
    <t>　「１．経営の健全・効率性」については、汚水処理は私費による負担を原則とすることから、有収水量増加のため水洗化率向上に努めるほか、更なる自主財源確保のため、下水道使用料の滞納額縮減に努め、料金改定についても検討していく。
　「２．老朽化の状況」については、令和2年度から公営企業会計へと移行し固定資産台帳を整備している。今後は、固定資産台帳を基にストックマネジメント計画を策定し、資産の更新等を適切に行っていく。</t>
    <rPh sb="4" eb="6">
      <t>ケイエイ</t>
    </rPh>
    <rPh sb="7" eb="9">
      <t>ケンゼン</t>
    </rPh>
    <rPh sb="10" eb="13">
      <t>コウリツセイ</t>
    </rPh>
    <rPh sb="20" eb="22">
      <t>オスイ</t>
    </rPh>
    <rPh sb="22" eb="24">
      <t>ショリ</t>
    </rPh>
    <rPh sb="25" eb="27">
      <t>シヒ</t>
    </rPh>
    <rPh sb="30" eb="32">
      <t>フタン</t>
    </rPh>
    <rPh sb="33" eb="35">
      <t>ゲンソク</t>
    </rPh>
    <rPh sb="43" eb="45">
      <t>ユウシュウ</t>
    </rPh>
    <rPh sb="45" eb="47">
      <t>スイリョウ</t>
    </rPh>
    <rPh sb="47" eb="49">
      <t>ゾウカ</t>
    </rPh>
    <rPh sb="52" eb="55">
      <t>スイセンカ</t>
    </rPh>
    <rPh sb="55" eb="56">
      <t>リツ</t>
    </rPh>
    <rPh sb="56" eb="58">
      <t>コウジョウ</t>
    </rPh>
    <rPh sb="59" eb="60">
      <t>ツト</t>
    </rPh>
    <rPh sb="65" eb="66">
      <t>サラ</t>
    </rPh>
    <rPh sb="68" eb="70">
      <t>ジシュ</t>
    </rPh>
    <rPh sb="70" eb="72">
      <t>ザイゲン</t>
    </rPh>
    <rPh sb="72" eb="74">
      <t>カクホ</t>
    </rPh>
    <rPh sb="78" eb="81">
      <t>ゲスイドウ</t>
    </rPh>
    <rPh sb="81" eb="84">
      <t>シヨウリョウ</t>
    </rPh>
    <rPh sb="85" eb="87">
      <t>タイノウ</t>
    </rPh>
    <rPh sb="87" eb="88">
      <t>ガク</t>
    </rPh>
    <rPh sb="88" eb="90">
      <t>シュクゲン</t>
    </rPh>
    <rPh sb="91" eb="92">
      <t>ツト</t>
    </rPh>
    <rPh sb="94" eb="96">
      <t>リョウキン</t>
    </rPh>
    <rPh sb="96" eb="98">
      <t>カイテイ</t>
    </rPh>
    <rPh sb="103" eb="105">
      <t>ケントウ</t>
    </rPh>
    <rPh sb="115" eb="118">
      <t>ロウキュウカ</t>
    </rPh>
    <rPh sb="119" eb="121">
      <t>ジョウキョウ</t>
    </rPh>
    <rPh sb="128" eb="130">
      <t>レイワ</t>
    </rPh>
    <rPh sb="131" eb="133">
      <t>ネンド</t>
    </rPh>
    <rPh sb="135" eb="137">
      <t>コウエイ</t>
    </rPh>
    <rPh sb="137" eb="139">
      <t>キギョウ</t>
    </rPh>
    <rPh sb="139" eb="141">
      <t>カイケイ</t>
    </rPh>
    <rPh sb="143" eb="145">
      <t>イコウ</t>
    </rPh>
    <rPh sb="146" eb="148">
      <t>コテイ</t>
    </rPh>
    <rPh sb="148" eb="150">
      <t>シサン</t>
    </rPh>
    <rPh sb="150" eb="152">
      <t>ダイチョウ</t>
    </rPh>
    <rPh sb="153" eb="155">
      <t>セイビ</t>
    </rPh>
    <rPh sb="160" eb="162">
      <t>コンゴ</t>
    </rPh>
    <rPh sb="164" eb="166">
      <t>コテイ</t>
    </rPh>
    <rPh sb="166" eb="168">
      <t>シサン</t>
    </rPh>
    <rPh sb="168" eb="170">
      <t>ダイチョウ</t>
    </rPh>
    <rPh sb="171" eb="172">
      <t>モト</t>
    </rPh>
    <rPh sb="190" eb="192">
      <t>シサン</t>
    </rPh>
    <rPh sb="193" eb="195">
      <t>コウシン</t>
    </rPh>
    <rPh sb="195" eb="196">
      <t>トウ</t>
    </rPh>
    <rPh sb="197" eb="199">
      <t>テキセツ</t>
    </rPh>
    <rPh sb="200" eb="201">
      <t>オコナ</t>
    </rPh>
    <phoneticPr fontId="4"/>
  </si>
  <si>
    <t>①収益的収支比率
　収益的収支比率が上昇した要因は、地方債の償還金が、終了したことにより、全体として、償還金の支払額が減ったためである。
④企業債残高対事業規模比率
　比率が０％となったのは、地方債償還に要する資本金を１００％一般会計で負担しているためである。
⑤経費回収率
　経費回収率が減少した要因は、料金収入が減少となり、委託料の支払額が増えたためである。
⑥汚水処理原価
　汚水処理原価が減少した要因は、元利償還金が減ったためである。
⑧水洗化率
　類似団体平均と比較して、低い水準となっているため、更なる水洗化の向上に努めていく。</t>
    <rPh sb="1" eb="4">
      <t>シュウエキテキ</t>
    </rPh>
    <rPh sb="4" eb="6">
      <t>シュウシ</t>
    </rPh>
    <rPh sb="6" eb="8">
      <t>ヒリツ</t>
    </rPh>
    <rPh sb="10" eb="13">
      <t>シュウエキテキ</t>
    </rPh>
    <rPh sb="13" eb="15">
      <t>シュウシ</t>
    </rPh>
    <rPh sb="15" eb="17">
      <t>ヒリツ</t>
    </rPh>
    <rPh sb="18" eb="20">
      <t>ジョウショウ</t>
    </rPh>
    <rPh sb="22" eb="24">
      <t>ヨウイン</t>
    </rPh>
    <rPh sb="26" eb="28">
      <t>チホウ</t>
    </rPh>
    <rPh sb="28" eb="29">
      <t>サイ</t>
    </rPh>
    <rPh sb="30" eb="32">
      <t>ショウカン</t>
    </rPh>
    <rPh sb="32" eb="33">
      <t>キン</t>
    </rPh>
    <rPh sb="35" eb="37">
      <t>シュウリョウ</t>
    </rPh>
    <rPh sb="45" eb="47">
      <t>ゼンタイ</t>
    </rPh>
    <rPh sb="51" eb="53">
      <t>ショウカン</t>
    </rPh>
    <rPh sb="53" eb="54">
      <t>キン</t>
    </rPh>
    <rPh sb="55" eb="57">
      <t>シハライ</t>
    </rPh>
    <rPh sb="57" eb="58">
      <t>ガク</t>
    </rPh>
    <rPh sb="59" eb="60">
      <t>ヘ</t>
    </rPh>
    <rPh sb="71" eb="73">
      <t>キギョウ</t>
    </rPh>
    <rPh sb="73" eb="74">
      <t>サイ</t>
    </rPh>
    <rPh sb="74" eb="76">
      <t>ザンダカ</t>
    </rPh>
    <rPh sb="76" eb="77">
      <t>タイ</t>
    </rPh>
    <rPh sb="77" eb="79">
      <t>ジギョウ</t>
    </rPh>
    <rPh sb="79" eb="81">
      <t>キボ</t>
    </rPh>
    <rPh sb="81" eb="83">
      <t>ヒリツ</t>
    </rPh>
    <rPh sb="85" eb="87">
      <t>ヒリツ</t>
    </rPh>
    <rPh sb="97" eb="100">
      <t>チホウサイ</t>
    </rPh>
    <rPh sb="100" eb="102">
      <t>ショウカン</t>
    </rPh>
    <rPh sb="103" eb="104">
      <t>ヨウ</t>
    </rPh>
    <rPh sb="106" eb="109">
      <t>シホンキン</t>
    </rPh>
    <rPh sb="114" eb="116">
      <t>イッパン</t>
    </rPh>
    <rPh sb="116" eb="118">
      <t>カイケイ</t>
    </rPh>
    <rPh sb="119" eb="121">
      <t>フタン</t>
    </rPh>
    <rPh sb="134" eb="136">
      <t>ケイヒ</t>
    </rPh>
    <rPh sb="136" eb="138">
      <t>カイシュウ</t>
    </rPh>
    <rPh sb="138" eb="139">
      <t>リツ</t>
    </rPh>
    <rPh sb="141" eb="143">
      <t>ケイヒ</t>
    </rPh>
    <rPh sb="143" eb="145">
      <t>カイシュウ</t>
    </rPh>
    <rPh sb="145" eb="146">
      <t>リツ</t>
    </rPh>
    <rPh sb="147" eb="149">
      <t>ゲンショウ</t>
    </rPh>
    <rPh sb="151" eb="153">
      <t>ヨウイン</t>
    </rPh>
    <rPh sb="155" eb="157">
      <t>リョウキン</t>
    </rPh>
    <rPh sb="157" eb="159">
      <t>シュウニュウ</t>
    </rPh>
    <rPh sb="160" eb="162">
      <t>ゲンショウ</t>
    </rPh>
    <rPh sb="166" eb="169">
      <t>イタクリョウ</t>
    </rPh>
    <rPh sb="170" eb="172">
      <t>シハライ</t>
    </rPh>
    <rPh sb="172" eb="173">
      <t>ガク</t>
    </rPh>
    <rPh sb="174" eb="175">
      <t>フ</t>
    </rPh>
    <rPh sb="186" eb="188">
      <t>オスイ</t>
    </rPh>
    <rPh sb="188" eb="190">
      <t>ショリ</t>
    </rPh>
    <rPh sb="190" eb="192">
      <t>ゲンカ</t>
    </rPh>
    <rPh sb="194" eb="196">
      <t>オスイ</t>
    </rPh>
    <rPh sb="196" eb="198">
      <t>ショリ</t>
    </rPh>
    <rPh sb="198" eb="200">
      <t>ゲンカ</t>
    </rPh>
    <rPh sb="201" eb="203">
      <t>ゲンショウ</t>
    </rPh>
    <rPh sb="205" eb="207">
      <t>ヨウイン</t>
    </rPh>
    <rPh sb="209" eb="211">
      <t>ガンリ</t>
    </rPh>
    <rPh sb="211" eb="214">
      <t>ショウカンキン</t>
    </rPh>
    <rPh sb="215" eb="216">
      <t>ヘ</t>
    </rPh>
    <rPh sb="227" eb="230">
      <t>スイセンカ</t>
    </rPh>
    <rPh sb="230" eb="231">
      <t>リツ</t>
    </rPh>
    <rPh sb="233" eb="235">
      <t>ルイジ</t>
    </rPh>
    <rPh sb="235" eb="237">
      <t>ダンタイ</t>
    </rPh>
    <rPh sb="237" eb="239">
      <t>ヘイキン</t>
    </rPh>
    <rPh sb="240" eb="242">
      <t>ヒカク</t>
    </rPh>
    <rPh sb="245" eb="246">
      <t>ヒク</t>
    </rPh>
    <rPh sb="247" eb="249">
      <t>スイジュン</t>
    </rPh>
    <rPh sb="258" eb="259">
      <t>サラ</t>
    </rPh>
    <rPh sb="261" eb="264">
      <t>スイセンカ</t>
    </rPh>
    <rPh sb="265" eb="267">
      <t>コウジョウ</t>
    </rPh>
    <rPh sb="268" eb="26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</si>
</sst>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C0-4C28-A4BB-0998CD69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05000"/>
        <c:axId val="20045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C0-4C28-A4BB-0998CD69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5000"/>
        <c:axId val="200453336"/>
      </c:lineChart>
      <c:dateAx>
        <c:axId val="201105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0453336"/>
        <c:crosses val="autoZero"/>
        <c:auto val="1"/>
        <c:lblOffset val="100"/>
        <c:baseTimeUnit val="years"/>
      </c:dateAx>
      <c:valAx>
        <c:axId val="20045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10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C8-4D0C-B48F-39FC7813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719856"/>
        <c:axId val="48171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C8-4D0C-B48F-39FC7813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19856"/>
        <c:axId val="481719464"/>
      </c:lineChart>
      <c:dateAx>
        <c:axId val="48171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19464"/>
        <c:crosses val="autoZero"/>
        <c:auto val="1"/>
        <c:lblOffset val="100"/>
        <c:baseTimeUnit val="years"/>
      </c:dateAx>
      <c:valAx>
        <c:axId val="48171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71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</c:v>
                </c:pt>
                <c:pt idx="1">
                  <c:v>84.63</c:v>
                </c:pt>
                <c:pt idx="2">
                  <c:v>86.14</c:v>
                </c:pt>
                <c:pt idx="3">
                  <c:v>86.79</c:v>
                </c:pt>
                <c:pt idx="4">
                  <c:v>87.23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9E-4F1C-AD8A-DEAE177C8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184976"/>
        <c:axId val="48218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9E-4F1C-AD8A-DEAE177C8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184976"/>
        <c:axId val="482185368"/>
      </c:lineChart>
      <c:dateAx>
        <c:axId val="48218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2185368"/>
        <c:crosses val="autoZero"/>
        <c:auto val="1"/>
        <c:lblOffset val="100"/>
        <c:baseTimeUnit val="years"/>
      </c:dateAx>
      <c:valAx>
        <c:axId val="48218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18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58.75</c:v>
                </c:pt>
                <c:pt idx="1">
                  <c:v>60.91</c:v>
                </c:pt>
                <c:pt idx="2">
                  <c:v>61.53</c:v>
                </c:pt>
                <c:pt idx="3">
                  <c:v>68.099999999999994</c:v>
                </c:pt>
                <c:pt idx="4">
                  <c:v>73.31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E3-4464-BD27-E1D94697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17224"/>
        <c:axId val="19895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E3-4464-BD27-E1D94697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17224"/>
        <c:axId val="198955936"/>
      </c:lineChart>
      <c:dateAx>
        <c:axId val="198317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955936"/>
        <c:crosses val="autoZero"/>
        <c:auto val="1"/>
        <c:lblOffset val="100"/>
        <c:baseTimeUnit val="years"/>
      </c:dateAx>
      <c:valAx>
        <c:axId val="19895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31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F-4EAC-84AB-E7AF7E4D8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34808"/>
        <c:axId val="481716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DF-4EAC-84AB-E7AF7E4D8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4808"/>
        <c:axId val="481716328"/>
      </c:lineChart>
      <c:dateAx>
        <c:axId val="126634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16328"/>
        <c:crosses val="autoZero"/>
        <c:auto val="1"/>
        <c:lblOffset val="100"/>
        <c:baseTimeUnit val="years"/>
      </c:dateAx>
      <c:valAx>
        <c:axId val="481716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63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A1-48ED-8963-EAEA5A56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717504"/>
        <c:axId val="48171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A1-48ED-8963-EAEA5A56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17504"/>
        <c:axId val="481717896"/>
      </c:lineChart>
      <c:dateAx>
        <c:axId val="48171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17896"/>
        <c:crosses val="autoZero"/>
        <c:auto val="1"/>
        <c:lblOffset val="100"/>
        <c:baseTimeUnit val="years"/>
      </c:dateAx>
      <c:valAx>
        <c:axId val="48171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7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24-4E83-A04E-8583D02B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762424"/>
        <c:axId val="48176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24-4E83-A04E-8583D02B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62424"/>
        <c:axId val="481762816"/>
      </c:lineChart>
      <c:dateAx>
        <c:axId val="481762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62816"/>
        <c:crosses val="autoZero"/>
        <c:auto val="1"/>
        <c:lblOffset val="100"/>
        <c:baseTimeUnit val="years"/>
      </c:dateAx>
      <c:valAx>
        <c:axId val="48176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76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8D-4A0F-8A68-6DD637412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764384"/>
        <c:axId val="48176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8D-4A0F-8A68-6DD637412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64384"/>
        <c:axId val="481764776"/>
      </c:lineChart>
      <c:dateAx>
        <c:axId val="481764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64776"/>
        <c:crosses val="autoZero"/>
        <c:auto val="1"/>
        <c:lblOffset val="100"/>
        <c:baseTimeUnit val="years"/>
      </c:dateAx>
      <c:valAx>
        <c:axId val="48176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76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2-4A9E-B142-2A245248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40464"/>
        <c:axId val="48194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22-4A9E-B142-2A245248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40464"/>
        <c:axId val="481940856"/>
      </c:lineChart>
      <c:dateAx>
        <c:axId val="481940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940856"/>
        <c:crosses val="autoZero"/>
        <c:auto val="1"/>
        <c:lblOffset val="100"/>
        <c:baseTimeUnit val="years"/>
      </c:dateAx>
      <c:valAx>
        <c:axId val="48194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94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72.739999999999995</c:v>
                </c:pt>
                <c:pt idx="1">
                  <c:v>73.84</c:v>
                </c:pt>
                <c:pt idx="2">
                  <c:v>66.33</c:v>
                </c:pt>
                <c:pt idx="3">
                  <c:v>85.76</c:v>
                </c:pt>
                <c:pt idx="4">
                  <c:v>80.430000000000007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38-45D8-B482-364A7792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42032"/>
        <c:axId val="48194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38-45D8-B482-364A7792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42032"/>
        <c:axId val="481942424"/>
      </c:lineChart>
      <c:dateAx>
        <c:axId val="481942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942424"/>
        <c:crosses val="autoZero"/>
        <c:auto val="1"/>
        <c:lblOffset val="100"/>
        <c:baseTimeUnit val="years"/>
      </c:dateAx>
      <c:valAx>
        <c:axId val="48194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94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222.64</c:v>
                </c:pt>
                <c:pt idx="1">
                  <c:v>222.38</c:v>
                </c:pt>
                <c:pt idx="2">
                  <c:v>244.26</c:v>
                </c:pt>
                <c:pt idx="3">
                  <c:v>193.69</c:v>
                </c:pt>
                <c:pt idx="4">
                  <c:v>175.16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D3-48FF-B4EA-E2896E5B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763992"/>
        <c:axId val="48176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D3-48FF-B4EA-E2896E5B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63992"/>
        <c:axId val="481762032"/>
      </c:lineChart>
      <c:dateAx>
        <c:axId val="481763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762032"/>
        <c:crosses val="autoZero"/>
        <c:auto val="1"/>
        <c:lblOffset val="100"/>
        <c:baseTimeUnit val="years"/>
      </c:dateAx>
      <c:valAx>
        <c:axId val="48176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76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M1" zoomScale="115" zoomScaleNormal="115" workbookViewId="0">
      <selection activeCell="BS6" sqref="BS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宮城県　蔵王町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11844</v>
      </c>
      <c r="AM8" s="69"/>
      <c r="AN8" s="69"/>
      <c r="AO8" s="69"/>
      <c r="AP8" s="69"/>
      <c r="AQ8" s="69"/>
      <c r="AR8" s="69"/>
      <c r="AS8" s="69"/>
      <c r="AT8" s="68">
        <f>データ!T6</f>
        <v>152.83000000000001</v>
      </c>
      <c r="AU8" s="68"/>
      <c r="AV8" s="68"/>
      <c r="AW8" s="68"/>
      <c r="AX8" s="68"/>
      <c r="AY8" s="68"/>
      <c r="AZ8" s="68"/>
      <c r="BA8" s="68"/>
      <c r="BB8" s="68">
        <f>データ!U6</f>
        <v>77.5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51.88</v>
      </c>
      <c r="Q10" s="68"/>
      <c r="R10" s="68"/>
      <c r="S10" s="68"/>
      <c r="T10" s="68"/>
      <c r="U10" s="68"/>
      <c r="V10" s="68"/>
      <c r="W10" s="68">
        <f>データ!Q6</f>
        <v>108.37</v>
      </c>
      <c r="X10" s="68"/>
      <c r="Y10" s="68"/>
      <c r="Z10" s="68"/>
      <c r="AA10" s="68"/>
      <c r="AB10" s="68"/>
      <c r="AC10" s="68"/>
      <c r="AD10" s="69">
        <f>データ!R6</f>
        <v>2862</v>
      </c>
      <c r="AE10" s="69"/>
      <c r="AF10" s="69"/>
      <c r="AG10" s="69"/>
      <c r="AH10" s="69"/>
      <c r="AI10" s="69"/>
      <c r="AJ10" s="69"/>
      <c r="AK10" s="2"/>
      <c r="AL10" s="69">
        <f>データ!V6</f>
        <v>6106</v>
      </c>
      <c r="AM10" s="69"/>
      <c r="AN10" s="69"/>
      <c r="AO10" s="69"/>
      <c r="AP10" s="69"/>
      <c r="AQ10" s="69"/>
      <c r="AR10" s="69"/>
      <c r="AS10" s="69"/>
      <c r="AT10" s="68">
        <f>データ!W6</f>
        <v>4.46</v>
      </c>
      <c r="AU10" s="68"/>
      <c r="AV10" s="68"/>
      <c r="AW10" s="68"/>
      <c r="AX10" s="68"/>
      <c r="AY10" s="68"/>
      <c r="AZ10" s="68"/>
      <c r="BA10" s="68"/>
      <c r="BB10" s="68">
        <f>データ!X6</f>
        <v>1369.06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a5z5n2defvQxgI5UduY3M4R8AhQcIYtWtvzvul9Hmu3jKXoSJx2N3QV6lrReLPqVzNwBxnWQEZ0fWys2fwKD1g==" saltValue="v2L+wbTYWDqiuiEk9A/aF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43010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宮城県　蔵王町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51.88</v>
      </c>
      <c r="Q6" s="34">
        <f t="shared" si="3"/>
        <v>108.37</v>
      </c>
      <c r="R6" s="34">
        <f t="shared" si="3"/>
        <v>2862</v>
      </c>
      <c r="S6" s="34">
        <f t="shared" si="3"/>
        <v>11844</v>
      </c>
      <c r="T6" s="34">
        <f t="shared" si="3"/>
        <v>152.83000000000001</v>
      </c>
      <c r="U6" s="34">
        <f t="shared" si="3"/>
        <v>77.5</v>
      </c>
      <c r="V6" s="34">
        <f t="shared" si="3"/>
        <v>6106</v>
      </c>
      <c r="W6" s="34">
        <f t="shared" si="3"/>
        <v>4.46</v>
      </c>
      <c r="X6" s="34">
        <f t="shared" si="3"/>
        <v>1369.06</v>
      </c>
      <c r="Y6" s="35">
        <f>IF(Y7="",NA(),Y7)</f>
        <v>58.75</v>
      </c>
      <c r="Z6" s="35">
        <f t="shared" ref="Z6:AH6" si="4">IF(Z7="",NA(),Z7)</f>
        <v>60.91</v>
      </c>
      <c r="AA6" s="35">
        <f t="shared" si="4"/>
        <v>61.53</v>
      </c>
      <c r="AB6" s="35">
        <f t="shared" si="4"/>
        <v>68.099999999999994</v>
      </c>
      <c r="AC6" s="35">
        <f t="shared" si="4"/>
        <v>73.31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1252.71</v>
      </c>
      <c r="BO6" s="35">
        <f t="shared" si="7"/>
        <v>1267.3900000000001</v>
      </c>
      <c r="BP6" s="34" t="str">
        <f>IF(BP7="","",IF(BP7="-","【-】","【"&amp;SUBSTITUTE(TEXT(BP7,"#,##0.00"),"-","△")&amp;"】"))</f>
        <v>【1,218.70】</v>
      </c>
      <c r="BQ6" s="35">
        <f>IF(BQ7="",NA(),BQ7)</f>
        <v>72.739999999999995</v>
      </c>
      <c r="BR6" s="35">
        <f t="shared" ref="BR6:BZ6" si="8">IF(BR7="",NA(),BR7)</f>
        <v>73.84</v>
      </c>
      <c r="BS6" s="35">
        <f t="shared" si="8"/>
        <v>66.33</v>
      </c>
      <c r="BT6" s="35">
        <f t="shared" si="8"/>
        <v>85.76</v>
      </c>
      <c r="BU6" s="35">
        <f t="shared" si="8"/>
        <v>80.430000000000007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87.03</v>
      </c>
      <c r="BZ6" s="35">
        <f t="shared" si="8"/>
        <v>84.3</v>
      </c>
      <c r="CA6" s="34" t="str">
        <f>IF(CA7="","",IF(CA7="-","【-】","【"&amp;SUBSTITUTE(TEXT(CA7,"#,##0.00"),"-","△")&amp;"】"))</f>
        <v>【74.17】</v>
      </c>
      <c r="CB6" s="35">
        <f>IF(CB7="",NA(),CB7)</f>
        <v>222.64</v>
      </c>
      <c r="CC6" s="35">
        <f t="shared" ref="CC6:CK6" si="9">IF(CC7="",NA(),CC7)</f>
        <v>222.38</v>
      </c>
      <c r="CD6" s="35">
        <f t="shared" si="9"/>
        <v>244.26</v>
      </c>
      <c r="CE6" s="35">
        <f t="shared" si="9"/>
        <v>193.69</v>
      </c>
      <c r="CF6" s="35">
        <f t="shared" si="9"/>
        <v>175.16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177.02</v>
      </c>
      <c r="CK6" s="35">
        <f t="shared" si="9"/>
        <v>185.47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46.17</v>
      </c>
      <c r="CV6" s="35">
        <f t="shared" si="10"/>
        <v>45.68</v>
      </c>
      <c r="CW6" s="34" t="str">
        <f>IF(CW7="","",IF(CW7="-","【-】","【"&amp;SUBSTITUTE(TEXT(CW7,"#,##0.00"),"-","△")&amp;"】"))</f>
        <v>【42.86】</v>
      </c>
      <c r="CX6" s="35">
        <f>IF(CX7="",NA(),CX7)</f>
        <v>84</v>
      </c>
      <c r="CY6" s="35">
        <f t="shared" ref="CY6:DG6" si="11">IF(CY7="",NA(),CY7)</f>
        <v>84.63</v>
      </c>
      <c r="CZ6" s="35">
        <f t="shared" si="11"/>
        <v>86.14</v>
      </c>
      <c r="DA6" s="35">
        <f t="shared" si="11"/>
        <v>86.79</v>
      </c>
      <c r="DB6" s="35">
        <f t="shared" si="11"/>
        <v>87.23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87.84</v>
      </c>
      <c r="DG6" s="35">
        <f t="shared" si="11"/>
        <v>87.96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0.36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0.06</v>
      </c>
      <c r="EN6" s="35">
        <f t="shared" si="14"/>
        <v>0.04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43010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51.88</v>
      </c>
      <c r="Q7" s="38">
        <v>108.37</v>
      </c>
      <c r="R7" s="38">
        <v>2862</v>
      </c>
      <c r="S7" s="38">
        <v>11844</v>
      </c>
      <c r="T7" s="38">
        <v>152.83000000000001</v>
      </c>
      <c r="U7" s="38">
        <v>77.5</v>
      </c>
      <c r="V7" s="38">
        <v>6106</v>
      </c>
      <c r="W7" s="38">
        <v>4.46</v>
      </c>
      <c r="X7" s="38">
        <v>1369.06</v>
      </c>
      <c r="Y7" s="38">
        <v>58.75</v>
      </c>
      <c r="Z7" s="38">
        <v>60.91</v>
      </c>
      <c r="AA7" s="38">
        <v>61.53</v>
      </c>
      <c r="AB7" s="38">
        <v>68.099999999999994</v>
      </c>
      <c r="AC7" s="38">
        <v>73.31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1252.71</v>
      </c>
      <c r="BO7" s="38">
        <v>1267.3900000000001</v>
      </c>
      <c r="BP7" s="38">
        <v>1218.7</v>
      </c>
      <c r="BQ7" s="38">
        <v>72.739999999999995</v>
      </c>
      <c r="BR7" s="38">
        <v>73.84</v>
      </c>
      <c r="BS7" s="38">
        <v>66.33</v>
      </c>
      <c r="BT7" s="38">
        <v>85.76</v>
      </c>
      <c r="BU7" s="38">
        <v>80.430000000000007</v>
      </c>
      <c r="BV7" s="38">
        <v>66.22</v>
      </c>
      <c r="BW7" s="38">
        <v>69.87</v>
      </c>
      <c r="BX7" s="38">
        <v>74.3</v>
      </c>
      <c r="BY7" s="38">
        <v>87.03</v>
      </c>
      <c r="BZ7" s="38">
        <v>84.3</v>
      </c>
      <c r="CA7" s="38">
        <v>74.17</v>
      </c>
      <c r="CB7" s="38">
        <v>222.64</v>
      </c>
      <c r="CC7" s="38">
        <v>222.38</v>
      </c>
      <c r="CD7" s="38">
        <v>244.26</v>
      </c>
      <c r="CE7" s="38">
        <v>193.69</v>
      </c>
      <c r="CF7" s="38">
        <v>175.16</v>
      </c>
      <c r="CG7" s="38">
        <v>246.72</v>
      </c>
      <c r="CH7" s="38">
        <v>234.96</v>
      </c>
      <c r="CI7" s="38">
        <v>221.81</v>
      </c>
      <c r="CJ7" s="38">
        <v>177.02</v>
      </c>
      <c r="CK7" s="38">
        <v>185.47</v>
      </c>
      <c r="CL7" s="38">
        <v>218.56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41.35</v>
      </c>
      <c r="CS7" s="38">
        <v>42.9</v>
      </c>
      <c r="CT7" s="38">
        <v>43.36</v>
      </c>
      <c r="CU7" s="38">
        <v>46.17</v>
      </c>
      <c r="CV7" s="38">
        <v>45.68</v>
      </c>
      <c r="CW7" s="38">
        <v>42.86</v>
      </c>
      <c r="CX7" s="38">
        <v>84</v>
      </c>
      <c r="CY7" s="38">
        <v>84.63</v>
      </c>
      <c r="CZ7" s="38">
        <v>86.14</v>
      </c>
      <c r="DA7" s="38">
        <v>86.79</v>
      </c>
      <c r="DB7" s="38">
        <v>87.23</v>
      </c>
      <c r="DC7" s="38">
        <v>82.9</v>
      </c>
      <c r="DD7" s="38">
        <v>83.5</v>
      </c>
      <c r="DE7" s="38">
        <v>83.06</v>
      </c>
      <c r="DF7" s="38">
        <v>87.84</v>
      </c>
      <c r="DG7" s="38">
        <v>87.96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0.36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0.06</v>
      </c>
      <c r="EN7" s="38">
        <v>0.04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村上 史弥</cp:lastModifiedBy>
  <cp:lastPrinted>2021-01-27T01:43:04Z</cp:lastPrinted>
  <dcterms:created xsi:type="dcterms:W3CDTF">2020-12-04T02:52:45Z</dcterms:created>
  <dcterms:modified xsi:type="dcterms:W3CDTF">2021-01-28T05:34:53Z</dcterms:modified>
  <cp:category/>
</cp:coreProperties>
</file>