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76764\Desktop\"/>
    </mc:Choice>
  </mc:AlternateContent>
  <workbookProtection workbookAlgorithmName="SHA-512" workbookHashValue="n5Z/S8f4rAD9fo54wnIZjUTawq2QKi7saFVLDGngt/T7M/mxm86Mzyx4fFoytTW3u73XMjCtcjonAGB2K+rKSQ==" workbookSaltValue="LFa+cOYzSCt6qSZDgNLSs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<sst xmlns="http://schemas.openxmlformats.org/spreadsheetml/2006/main" count="241" uniqueCount="119">
  <si>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</si>
  <si>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</si>
  <si>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</si>
  <si>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</si>
  <si>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</si>
  <si>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</si>
  <si>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</si>
  <si>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</si>
  <si>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</si>
  <si>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</si>
  <si>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</si>
  <si>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</si>
  <si>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</si>
  <si>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</si>
  <si>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</si>
  <si>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</si>
  <si>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</si>
  <si>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</si>
  <si>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</si>
  <si>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</si>
  <si>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</si>
  <si>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</si>
  <si>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</si>
  <si>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</si>
  <si>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</si>
  <si>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</si>
  <si>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</si>
  <si>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</si>
  <si>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</si>
  <si>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</si>
  <si>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</si>
  <si>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</si>
  <si>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</si>
  <si>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</si>
  <si>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</si>
  <si>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</si>
  <si>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</si>
  <si>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</si>
  <si>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</si>
  <si>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</si>
  <si>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</si>
  <si>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</si>
  <si>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</si>
  <si>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</si>
  <si>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</si>
  <si>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</si>
  <si>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</si>
  <si>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</si>
  <si>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</si>
  <si>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</si>
  <si>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</si>
  <si>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</si>
  <si>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</si>
  <si>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</si>
  <si>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</si>
  <si>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</si>
  <si>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</si>
  <si>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</si>
  <si>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</si>
  <si>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</si>
  <si>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</si>
  <si>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</si>
  <si>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</si>
  <si>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</si>
  <si>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</si>
  <si>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</si>
  <si>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</si>
  <si>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</si>
  <si>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</si>
  <si>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</si>
  <si>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</si>
  <si>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</si>
  <si>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</si>
  <si>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</si>
  <si>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</si>
  <si>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</si>
  <si>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</si>
  <si>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</si>
  <si>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</si>
  <si>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</si>
  <si>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</si>
  <si>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</si>
  <si>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</si>
  <si>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</si>
  <si>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</si>
  <si>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</si>
  <si>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</si>
  <si>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</si>
  <si>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</si>
  <si>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</si>
  <si>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</si>
  <si>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</si>
  <si>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</si>
  <si>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</si>
  <si>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</si>
  <si>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</si>
  <si>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</si>
  <si>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</si>
  <si>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柴田町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</si>
  <si>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</si>
  <si>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</si>
  <si>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</si>
  <si>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</si>
  <si>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</si>
  <si>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</si>
  <si>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</si>
  <si>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</si>
  <si>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</si>
  <si>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</si>
  <si>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</si>
  <si>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</si>
  <si>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</si>
  <si>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</si>
  <si>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</si>
  <si>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</si>
  <si>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</si>
  <si>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柴田町の公共下水道事業は、昭和50年代より汚水管渠の整備が実施され、既に35年以上経過した老朽管が西船迫地区・槻木地区にあります。特に鉄筋コンクリート管による汚水管整備がなされた西船迫地区の経年劣化などによる管渠の老朽化が著しく、ストックマネジメント計画の下、計画的な更新作業を進めていくこととしています。</t>
    <phoneticPr fontId="4"/>
  </si>
  <si>
    <t xml:space="preserve">　令和元年度の経営については、収益的収支比率が86.47％、経費回収率が91.52％と基準値（100％以上が好ましいとされている）より低い結果となりました。経費削減等の対策を講じる必要があります。
　企業債残高対事業規模比率は、類似団体、全国平均と比べて高い数値となりました。企業債残高は平成16年度から毎年減少していますが、計画的な整備、適切な料金の設定が課題となります。
　経費回収率は100％を下回っており、適正な使用料収入の確保や汚水処理費の削減が必要である。
　汚水処理原価は、前年より低い数値となりましたが、類似団体と比べると高い数値となっています。今後も有収水量の増加のため、効率的な事業を進めていく必要があります。
　水洗化率は前年より増となり、類似団体と比較しても高い数値となっています。新規の水洗化戸数は増えているため、更に接続促進に努めます。
</t>
    <rPh sb="1" eb="3">
      <t>レイワ</t>
    </rPh>
    <rPh sb="3" eb="4">
      <t>ゲン</t>
    </rPh>
    <rPh sb="4" eb="5">
      <t>ネン</t>
    </rPh>
    <rPh sb="78" eb="83">
      <t>ケイヒサクゲントウ</t>
    </rPh>
    <rPh sb="84" eb="86">
      <t>タイサク</t>
    </rPh>
    <rPh sb="87" eb="88">
      <t>コウ</t>
    </rPh>
    <rPh sb="90" eb="92">
      <t>ヒツヨウ</t>
    </rPh>
    <rPh sb="189" eb="194">
      <t>ケイヒカイシュウリツ</t>
    </rPh>
    <rPh sb="200" eb="202">
      <t>シタマワ</t>
    </rPh>
    <rPh sb="207" eb="209">
      <t>テキセイ</t>
    </rPh>
    <rPh sb="210" eb="213">
      <t>シヨウリョウ</t>
    </rPh>
    <rPh sb="213" eb="215">
      <t>シュウニュウ</t>
    </rPh>
    <rPh sb="216" eb="218">
      <t>カクホ</t>
    </rPh>
    <rPh sb="219" eb="224">
      <t>オスイショリヒ</t>
    </rPh>
    <rPh sb="225" eb="227">
      <t>サクゲン</t>
    </rPh>
    <rPh sb="228" eb="230">
      <t>ヒツヨウ</t>
    </rPh>
    <phoneticPr fontId="4"/>
  </si>
  <si>
    <t>　類似団体平均に及ばない指標もあったが、令和2年4月1日より地方公営企業法を適用し、将来にわたって持続的かつ安定的な下水道事業の運営を行うため、事業経営の健全化を確保し経営基盤の強化を図っていきます。
　また、一般会計繰入金に依存しないような事業の執行とともに、使用料の適正な料金設定の見直しを行っていく必要があります。</t>
    <rPh sb="25" eb="26">
      <t>ガツ</t>
    </rPh>
    <rPh sb="27" eb="28">
      <t>ニチ</t>
    </rPh>
    <rPh sb="30" eb="32">
      <t>チホウ</t>
    </rPh>
    <rPh sb="36" eb="37">
      <t>ホウ</t>
    </rPh>
    <rPh sb="38" eb="40">
      <t>テキヨウ</t>
    </rPh>
    <rPh sb="42" eb="44">
      <t>ショウライ</t>
    </rPh>
    <rPh sb="49" eb="52">
      <t>ジゾクテキ</t>
    </rPh>
    <rPh sb="54" eb="57">
      <t>アンテイテキ</t>
    </rPh>
    <rPh sb="58" eb="63">
      <t>ゲスイドウジギョウ</t>
    </rPh>
    <rPh sb="64" eb="66">
      <t>ウンエイ</t>
    </rPh>
    <rPh sb="67" eb="68">
      <t>オコナ</t>
    </rPh>
    <rPh sb="72" eb="76">
      <t>ジギョウケイエイ</t>
    </rPh>
    <rPh sb="77" eb="80">
      <t>ケンゼンカ</t>
    </rPh>
    <rPh sb="81" eb="83">
      <t>カクホ</t>
    </rPh>
    <rPh sb="84" eb="88">
      <t>ケイエイキバン</t>
    </rPh>
    <rPh sb="89" eb="91">
      <t>キョウカ</t>
    </rPh>
    <rPh sb="92" eb="9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</si>
</sst>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0.05</c:v>
                </c:pt>
                <c:pt idx="1">
                  <c:v>0.15</c:v>
                </c:pt>
                <c:pt idx="2">
                  <c:v>0.02</c:v>
                </c:pt>
                <c:pt idx="3" formatCode="#,##0.00;&quot;△&quot;#,##0.00">
                  <c:v>0</c:v>
                </c:pt>
                <c:pt idx="4" formatCode="#,##0.00;&quot;△&quot;#,##0.00">
                  <c:v>0</c:v>
                </c:pt>
              </c:numCache>
            </c:numRef>
          </c:val>
          <c:extLst>
            <c:ext xmlns:c16="http://schemas.microsoft.com/office/drawing/2014/chart" uri="{C3380CC4-5D6E-409C-BE32-E72D297353CC}">
              <c16:uniqueId val="{00000000-30E7-4FB6-B8E7-7F29703A8F3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30E7-4FB6-B8E7-7F29703A8F3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B6-44CD-B08B-53AE10C61E1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58B6-44CD-B08B-53AE10C61E1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92.3</c:v>
                </c:pt>
                <c:pt idx="1">
                  <c:v>91.71</c:v>
                </c:pt>
                <c:pt idx="2">
                  <c:v>91.5</c:v>
                </c:pt>
                <c:pt idx="3">
                  <c:v>92.52</c:v>
                </c:pt>
                <c:pt idx="4">
                  <c:v>92.87</c:v>
                </c:pt>
              </c:numCache>
            </c:numRef>
          </c:val>
          <c:extLst>
            <c:ext xmlns:c16="http://schemas.microsoft.com/office/drawing/2014/chart" uri="{C3380CC4-5D6E-409C-BE32-E72D297353CC}">
              <c16:uniqueId val="{00000000-D86E-4843-8434-5CC4149EB0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D86E-4843-8434-5CC4149EB0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82.34</c:v>
                </c:pt>
                <c:pt idx="1">
                  <c:v>84.51</c:v>
                </c:pt>
                <c:pt idx="2">
                  <c:v>84.13</c:v>
                </c:pt>
                <c:pt idx="3">
                  <c:v>87.48</c:v>
                </c:pt>
                <c:pt idx="4">
                  <c:v>86.47</c:v>
                </c:pt>
              </c:numCache>
            </c:numRef>
          </c:val>
          <c:extLst>
            <c:ext xmlns:c16="http://schemas.microsoft.com/office/drawing/2014/chart" uri="{C3380CC4-5D6E-409C-BE32-E72D297353CC}">
              <c16:uniqueId val="{00000000-67ED-4FD0-A29C-F70C1812C2C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ED-4FD0-A29C-F70C1812C2C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DA-427A-A28D-8F76FE594C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DA-427A-A28D-8F76FE594C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82-4169-9532-B8DC43CEE30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82-4169-9532-B8DC43CEE30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84-4A0E-B6DA-014D6871AA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84-4A0E-B6DA-014D6871AA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0F-4649-B106-F3664F77814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0F-4649-B106-F3664F77814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1032.08</c:v>
                </c:pt>
                <c:pt idx="1">
                  <c:v>1071.46</c:v>
                </c:pt>
                <c:pt idx="2">
                  <c:v>1013.55</c:v>
                </c:pt>
                <c:pt idx="3">
                  <c:v>1009.5</c:v>
                </c:pt>
                <c:pt idx="4">
                  <c:v>1137.8499999999999</c:v>
                </c:pt>
              </c:numCache>
            </c:numRef>
          </c:val>
          <c:extLst>
            <c:ext xmlns:c16="http://schemas.microsoft.com/office/drawing/2014/chart" uri="{C3380CC4-5D6E-409C-BE32-E72D297353CC}">
              <c16:uniqueId val="{00000000-C80C-4899-BE81-00952E9884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C80C-4899-BE81-00952E9884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90.91</c:v>
                </c:pt>
                <c:pt idx="1">
                  <c:v>92.65</c:v>
                </c:pt>
                <c:pt idx="2">
                  <c:v>91.4</c:v>
                </c:pt>
                <c:pt idx="3">
                  <c:v>92.65</c:v>
                </c:pt>
                <c:pt idx="4">
                  <c:v>91.52</c:v>
                </c:pt>
              </c:numCache>
            </c:numRef>
          </c:val>
          <c:extLst>
            <c:ext xmlns:c16="http://schemas.microsoft.com/office/drawing/2014/chart" uri="{C3380CC4-5D6E-409C-BE32-E72D297353CC}">
              <c16:uniqueId val="{00000000-2E16-4A6C-A673-3A3818E0A93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2E16-4A6C-A673-3A3818E0A93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218.36</c:v>
                </c:pt>
                <c:pt idx="1">
                  <c:v>215</c:v>
                </c:pt>
                <c:pt idx="2">
                  <c:v>218.01</c:v>
                </c:pt>
                <c:pt idx="3">
                  <c:v>214.88</c:v>
                </c:pt>
                <c:pt idx="4">
                  <c:v>187.69</c:v>
                </c:pt>
              </c:numCache>
            </c:numRef>
          </c:val>
          <c:extLst>
            <c:ext xmlns:c16="http://schemas.microsoft.com/office/drawing/2014/chart" uri="{C3380CC4-5D6E-409C-BE32-E72D297353CC}">
              <c16:uniqueId val="{00000000-3D25-4259-8A04-9A69D73C773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3D25-4259-8A04-9A69D73C773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柴田町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37597</v>
      </c>
      <c r="AM8" s="51"/>
      <c r="AN8" s="51"/>
      <c r="AO8" s="51"/>
      <c r="AP8" s="51"/>
      <c r="AQ8" s="51"/>
      <c r="AR8" s="51"/>
      <c r="AS8" s="51"/>
      <c r="AT8" s="46">
        <f>データ!T6</f>
        <v>54.03</v>
      </c>
      <c r="AU8" s="46"/>
      <c r="AV8" s="46"/>
      <c r="AW8" s="46"/>
      <c r="AX8" s="46"/>
      <c r="AY8" s="46"/>
      <c r="AZ8" s="46"/>
      <c r="BA8" s="46"/>
      <c r="BB8" s="46">
        <f>データ!U6</f>
        <v>695.85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79.41</v>
      </c>
      <c r="Q10" s="46"/>
      <c r="R10" s="46"/>
      <c r="S10" s="46"/>
      <c r="T10" s="46"/>
      <c r="U10" s="46"/>
      <c r="V10" s="46"/>
      <c r="W10" s="46">
        <f>データ!Q6</f>
        <v>81.13</v>
      </c>
      <c r="X10" s="46"/>
      <c r="Y10" s="46"/>
      <c r="Z10" s="46"/>
      <c r="AA10" s="46"/>
      <c r="AB10" s="46"/>
      <c r="AC10" s="46"/>
      <c r="AD10" s="51">
        <f>データ!R6</f>
        <v>3300</v>
      </c>
      <c r="AE10" s="51"/>
      <c r="AF10" s="51"/>
      <c r="AG10" s="51"/>
      <c r="AH10" s="51"/>
      <c r="AI10" s="51"/>
      <c r="AJ10" s="51"/>
      <c r="AK10" s="2"/>
      <c r="AL10" s="51">
        <f>データ!V6</f>
        <v>29749</v>
      </c>
      <c r="AM10" s="51"/>
      <c r="AN10" s="51"/>
      <c r="AO10" s="51"/>
      <c r="AP10" s="51"/>
      <c r="AQ10" s="51"/>
      <c r="AR10" s="51"/>
      <c r="AS10" s="51"/>
      <c r="AT10" s="46">
        <f>データ!W6</f>
        <v>7.47</v>
      </c>
      <c r="AU10" s="46"/>
      <c r="AV10" s="46"/>
      <c r="AW10" s="46"/>
      <c r="AX10" s="46"/>
      <c r="AY10" s="46"/>
      <c r="AZ10" s="46"/>
      <c r="BA10" s="46"/>
      <c r="BB10" s="46">
        <f>データ!X6</f>
        <v>3982.46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5HnEaH0ogu3VHuS73B9kH/0Vy/998CrtAsM/L1qjYEyX/D7chZk91/OwjBCl8o/gJYPQuE/Aqq64Df9ZOSranw==" saltValue="2hBRc5mB1f2wq+ivlBlT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43231</v>
      </c>
      <c r="D6" s="33">
        <f t="shared" si="3"/>
        <v>47</v>
      </c>
      <c r="E6" s="33">
        <f t="shared" si="3"/>
        <v>17</v>
      </c>
      <c r="F6" s="33">
        <f t="shared" si="3"/>
        <v>1</v>
      </c>
      <c r="G6" s="33">
        <f t="shared" si="3"/>
        <v>0</v>
      </c>
      <c r="H6" s="33" t="str">
        <f t="shared" si="3"/>
        <v>宮城県　柴田町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79.41</v>
      </c>
      <c r="Q6" s="34">
        <f t="shared" si="3"/>
        <v>81.13</v>
      </c>
      <c r="R6" s="34">
        <f t="shared" si="3"/>
        <v>3300</v>
      </c>
      <c r="S6" s="34">
        <f t="shared" si="3"/>
        <v>37597</v>
      </c>
      <c r="T6" s="34">
        <f t="shared" si="3"/>
        <v>54.03</v>
      </c>
      <c r="U6" s="34">
        <f t="shared" si="3"/>
        <v>695.85</v>
      </c>
      <c r="V6" s="34">
        <f t="shared" si="3"/>
        <v>29749</v>
      </c>
      <c r="W6" s="34">
        <f t="shared" si="3"/>
        <v>7.47</v>
      </c>
      <c r="X6" s="34">
        <f t="shared" si="3"/>
        <v>3982.46</v>
      </c>
      <c r="Y6" s="35">
        <f>IF(Y7="",NA(),Y7)</f>
        <v>82.34</v>
      </c>
      <c r="Z6" s="35">
        <f t="shared" ref="Z6:AH6" si="4">IF(Z7="",NA(),Z7)</f>
        <v>84.51</v>
      </c>
      <c r="AA6" s="35">
        <f t="shared" si="4"/>
        <v>84.13</v>
      </c>
      <c r="AB6" s="35">
        <f t="shared" si="4"/>
        <v>87.48</v>
      </c>
      <c r="AC6" s="35">
        <f t="shared" si="4"/>
        <v>86.47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1032.08</v>
      </c>
      <c r="BG6" s="35">
        <f t="shared" ref="BG6:BO6" si="7">IF(BG7="",NA(),BG7)</f>
        <v>1071.46</v>
      </c>
      <c r="BH6" s="35">
        <f t="shared" si="7"/>
        <v>1013.55</v>
      </c>
      <c r="BI6" s="35">
        <f t="shared" si="7"/>
        <v>1009.5</v>
      </c>
      <c r="BJ6" s="35">
        <f t="shared" si="7"/>
        <v>1137.8499999999999</v>
      </c>
      <c r="BK6" s="35">
        <f t="shared" si="7"/>
        <v>862.87</v>
      </c>
      <c r="BL6" s="35">
        <f t="shared" si="7"/>
        <v>716.96</v>
      </c>
      <c r="BM6" s="35">
        <f t="shared" si="7"/>
        <v>799.11</v>
      </c>
      <c r="BN6" s="35">
        <f t="shared" si="7"/>
        <v>768.62</v>
      </c>
      <c r="BO6" s="35">
        <f t="shared" si="7"/>
        <v>789.44</v>
      </c>
      <c r="BP6" s="34" t="str">
        <f>IF(BP7="","",IF(BP7="-","【-】","【"&amp;SUBSTITUTE(TEXT(BP7,"#,##0.00"),"-","△")&amp;"】"))</f>
        <v>【682.51】</v>
      </c>
      <c r="BQ6" s="35">
        <f>IF(BQ7="",NA(),BQ7)</f>
        <v>90.91</v>
      </c>
      <c r="BR6" s="35">
        <f t="shared" ref="BR6:BZ6" si="8">IF(BR7="",NA(),BR7)</f>
        <v>92.65</v>
      </c>
      <c r="BS6" s="35">
        <f t="shared" si="8"/>
        <v>91.4</v>
      </c>
      <c r="BT6" s="35">
        <f t="shared" si="8"/>
        <v>92.65</v>
      </c>
      <c r="BU6" s="35">
        <f t="shared" si="8"/>
        <v>91.52</v>
      </c>
      <c r="BV6" s="35">
        <f t="shared" si="8"/>
        <v>85.39</v>
      </c>
      <c r="BW6" s="35">
        <f t="shared" si="8"/>
        <v>88.09</v>
      </c>
      <c r="BX6" s="35">
        <f t="shared" si="8"/>
        <v>87.69</v>
      </c>
      <c r="BY6" s="35">
        <f t="shared" si="8"/>
        <v>88.06</v>
      </c>
      <c r="BZ6" s="35">
        <f t="shared" si="8"/>
        <v>87.29</v>
      </c>
      <c r="CA6" s="34" t="str">
        <f>IF(CA7="","",IF(CA7="-","【-】","【"&amp;SUBSTITUTE(TEXT(CA7,"#,##0.00"),"-","△")&amp;"】"))</f>
        <v>【100.34】</v>
      </c>
      <c r="CB6" s="35">
        <f>IF(CB7="",NA(),CB7)</f>
        <v>218.36</v>
      </c>
      <c r="CC6" s="35">
        <f t="shared" ref="CC6:CK6" si="9">IF(CC7="",NA(),CC7)</f>
        <v>215</v>
      </c>
      <c r="CD6" s="35">
        <f t="shared" si="9"/>
        <v>218.01</v>
      </c>
      <c r="CE6" s="35">
        <f t="shared" si="9"/>
        <v>214.88</v>
      </c>
      <c r="CF6" s="35">
        <f t="shared" si="9"/>
        <v>187.69</v>
      </c>
      <c r="CG6" s="35">
        <f t="shared" si="9"/>
        <v>188.79</v>
      </c>
      <c r="CH6" s="35">
        <f t="shared" si="9"/>
        <v>181.8</v>
      </c>
      <c r="CI6" s="35">
        <f t="shared" si="9"/>
        <v>180.07</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59.4</v>
      </c>
      <c r="CS6" s="35">
        <f t="shared" si="10"/>
        <v>59.35</v>
      </c>
      <c r="CT6" s="35">
        <f t="shared" si="10"/>
        <v>58.4</v>
      </c>
      <c r="CU6" s="35">
        <f t="shared" si="10"/>
        <v>58</v>
      </c>
      <c r="CV6" s="35">
        <f t="shared" si="10"/>
        <v>57.42</v>
      </c>
      <c r="CW6" s="34" t="str">
        <f>IF(CW7="","",IF(CW7="-","【-】","【"&amp;SUBSTITUTE(TEXT(CW7,"#,##0.00"),"-","△")&amp;"】"))</f>
        <v>【59.64】</v>
      </c>
      <c r="CX6" s="35">
        <f>IF(CX7="",NA(),CX7)</f>
        <v>92.3</v>
      </c>
      <c r="CY6" s="35">
        <f t="shared" ref="CY6:DG6" si="11">IF(CY7="",NA(),CY7)</f>
        <v>91.71</v>
      </c>
      <c r="CZ6" s="35">
        <f t="shared" si="11"/>
        <v>91.5</v>
      </c>
      <c r="DA6" s="35">
        <f t="shared" si="11"/>
        <v>92.52</v>
      </c>
      <c r="DB6" s="35">
        <f t="shared" si="11"/>
        <v>92.87</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0.05</v>
      </c>
      <c r="EF6" s="35">
        <f t="shared" ref="EF6:EN6" si="14">IF(EF7="",NA(),EF7)</f>
        <v>0.15</v>
      </c>
      <c r="EG6" s="35">
        <f t="shared" si="14"/>
        <v>0.02</v>
      </c>
      <c r="EH6" s="34">
        <f t="shared" si="14"/>
        <v>0</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43231</v>
      </c>
      <c r="D7" s="37">
        <v>47</v>
      </c>
      <c r="E7" s="37">
        <v>17</v>
      </c>
      <c r="F7" s="37">
        <v>1</v>
      </c>
      <c r="G7" s="37">
        <v>0</v>
      </c>
      <c r="H7" s="37" t="s">
        <v>98</v>
      </c>
      <c r="I7" s="37" t="s">
        <v>99</v>
      </c>
      <c r="J7" s="37" t="s">
        <v>100</v>
      </c>
      <c r="K7" s="37" t="s">
        <v>101</v>
      </c>
      <c r="L7" s="37" t="s">
        <v>102</v>
      </c>
      <c r="M7" s="37" t="s">
        <v>103</v>
      </c>
      <c r="N7" s="38" t="s">
        <v>104</v>
      </c>
      <c r="O7" s="38" t="s">
        <v>105</v>
      </c>
      <c r="P7" s="38">
        <v>79.41</v>
      </c>
      <c r="Q7" s="38">
        <v>81.13</v>
      </c>
      <c r="R7" s="38">
        <v>3300</v>
      </c>
      <c r="S7" s="38">
        <v>37597</v>
      </c>
      <c r="T7" s="38">
        <v>54.03</v>
      </c>
      <c r="U7" s="38">
        <v>695.85</v>
      </c>
      <c r="V7" s="38">
        <v>29749</v>
      </c>
      <c r="W7" s="38">
        <v>7.47</v>
      </c>
      <c r="X7" s="38">
        <v>3982.46</v>
      </c>
      <c r="Y7" s="38">
        <v>82.34</v>
      </c>
      <c r="Z7" s="38">
        <v>84.51</v>
      </c>
      <c r="AA7" s="38">
        <v>84.13</v>
      </c>
      <c r="AB7" s="38">
        <v>87.48</v>
      </c>
      <c r="AC7" s="38">
        <v>86.47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1032.08</v>
      </c>
      <c r="BG7" s="38">
        <v>1071.46</v>
      </c>
      <c r="BH7" s="38">
        <v>1013.55</v>
      </c>
      <c r="BI7" s="38">
        <v>1009.5</v>
      </c>
      <c r="BJ7" s="38">
        <v>1137.8499999999999</v>
      </c>
      <c r="BK7" s="38">
        <v>862.87</v>
      </c>
      <c r="BL7" s="38">
        <v>716.96</v>
      </c>
      <c r="BM7" s="38">
        <v>799.11</v>
      </c>
      <c r="BN7" s="38">
        <v>768.62</v>
      </c>
      <c r="BO7" s="38">
        <v>789.44</v>
      </c>
      <c r="BP7" s="38">
        <v>682.51</v>
      </c>
      <c r="BQ7" s="38">
        <v>90.91</v>
      </c>
      <c r="BR7" s="38">
        <v>92.65</v>
      </c>
      <c r="BS7" s="38">
        <v>91.4</v>
      </c>
      <c r="BT7" s="38">
        <v>92.65</v>
      </c>
      <c r="BU7" s="38">
        <v>91.52</v>
      </c>
      <c r="BV7" s="38">
        <v>85.39</v>
      </c>
      <c r="BW7" s="38">
        <v>88.09</v>
      </c>
      <c r="BX7" s="38">
        <v>87.69</v>
      </c>
      <c r="BY7" s="38">
        <v>88.06</v>
      </c>
      <c r="BZ7" s="38">
        <v>87.29</v>
      </c>
      <c r="CA7" s="38">
        <v>100.34</v>
      </c>
      <c r="CB7" s="38">
        <v>218.36</v>
      </c>
      <c r="CC7" s="38">
        <v>215</v>
      </c>
      <c r="CD7" s="38">
        <v>218.01</v>
      </c>
      <c r="CE7" s="38">
        <v>214.88</v>
      </c>
      <c r="CF7" s="38">
        <v>187.69</v>
      </c>
      <c r="CG7" s="38">
        <v>188.79</v>
      </c>
      <c r="CH7" s="38">
        <v>181.8</v>
      </c>
      <c r="CI7" s="38">
        <v>180.07</v>
      </c>
      <c r="CJ7" s="38">
        <v>179.32</v>
      </c>
      <c r="CK7" s="38">
        <v>176.67</v>
      </c>
      <c r="CL7" s="38">
        <v>136.15</v>
      </c>
      <c r="CM7" s="38" t="s">
        <v>104</v>
      </c>
      <c r="CN7" s="38" t="s">
        <v>104</v>
      </c>
      <c r="CO7" s="38" t="s">
        <v>104</v>
      </c>
      <c r="CP7" s="38" t="s">
        <v>104</v>
      </c>
      <c r="CQ7" s="38" t="s">
        <v>104</v>
      </c>
      <c r="CR7" s="38">
        <v>59.4</v>
      </c>
      <c r="CS7" s="38">
        <v>59.35</v>
      </c>
      <c r="CT7" s="38">
        <v>58.4</v>
      </c>
      <c r="CU7" s="38">
        <v>58</v>
      </c>
      <c r="CV7" s="38">
        <v>57.42</v>
      </c>
      <c r="CW7" s="38">
        <v>59.64</v>
      </c>
      <c r="CX7" s="38">
        <v>92.3</v>
      </c>
      <c r="CY7" s="38">
        <v>91.71</v>
      </c>
      <c r="CZ7" s="38">
        <v>91.5</v>
      </c>
      <c r="DA7" s="38">
        <v>92.52</v>
      </c>
      <c r="DB7" s="38">
        <v>92.87</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0.05</v>
      </c>
      <c r="EF7" s="38">
        <v>0.15</v>
      </c>
      <c r="EG7" s="38">
        <v>0.02</v>
      </c>
      <c r="EH7" s="38">
        <v>0</v>
      </c>
      <c r="EI7" s="38">
        <v>0</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裕子</cp:lastModifiedBy>
  <cp:lastPrinted>2021-02-12T08:12:26Z</cp:lastPrinted>
  <dcterms:created xsi:type="dcterms:W3CDTF">2020-12-04T02:42:40Z</dcterms:created>
  <dcterms:modified xsi:type="dcterms:W3CDTF">2021-02-12T08:41:43Z</dcterms:modified>
  <cp:category/>
</cp:coreProperties>
</file>