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5d8\上下水道課\●下水道 - cybozu　(H30.7.9～建設ﾊｰﾄﾞより移行）\16.)令和２年度\起債関係\14.公営企業に係る「経営比較分析表」の分析等について\提出（水道・下水・農集まとめて報告）\R2報告\"/>
    </mc:Choice>
  </mc:AlternateContent>
  <workbookProtection workbookAlgorithmName="SHA-512" workbookHashValue="eIReg1Rs3dZXUud0ZjHNJZXyN+LPKZelE+7IlTi+vgQUQkMqwL1A52oenkhrsAnZLOZ18yqIOx2Eh0Er+Qo19g==" workbookSaltValue="wCSrxUDtx/naYXmbsMGsq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<sst xmlns="http://schemas.openxmlformats.org/spreadsheetml/2006/main" count="241" uniqueCount="120">
  <si>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</si>
  <si>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</si>
  <si>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</si>
  <si>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</si>
  <si>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</si>
  <si>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</si>
  <si>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</si>
  <si>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</si>
  <si>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</si>
  <si>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</si>
  <si>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</si>
  <si>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</si>
  <si>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</si>
  <si>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</si>
  <si>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</si>
  <si>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</si>
  <si>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</si>
  <si>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</si>
  <si>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</si>
  <si>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</si>
  <si>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</si>
  <si>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</si>
  <si>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</si>
  <si>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</si>
  <si>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</si>
  <si>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</si>
  <si>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</si>
  <si>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</si>
  <si>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</si>
  <si>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</si>
  <si>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</si>
  <si>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</si>
  <si>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</si>
  <si>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</si>
  <si>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</si>
  <si>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</si>
  <si>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</si>
  <si>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</si>
  <si>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</si>
  <si>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</si>
  <si>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</si>
  <si>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</si>
  <si>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</si>
  <si>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</si>
  <si>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</si>
  <si>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</si>
  <si>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</si>
  <si>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</si>
  <si>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</si>
  <si>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</si>
  <si>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</si>
  <si>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</si>
  <si>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</si>
  <si>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</si>
  <si>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</si>
  <si>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</si>
  <si>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</si>
  <si>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</si>
  <si>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</si>
  <si>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</si>
  <si>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</si>
  <si>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</si>
  <si>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</si>
  <si>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</si>
  <si>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</si>
  <si>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</si>
  <si>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</si>
  <si>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</si>
  <si>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</si>
  <si>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</si>
  <si>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</si>
  <si>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</si>
  <si>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</si>
  <si>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</si>
  <si>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</si>
  <si>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</si>
  <si>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</si>
  <si>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</si>
  <si>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</si>
  <si>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</si>
  <si>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</si>
  <si>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</si>
  <si>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</si>
  <si>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</si>
  <si>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</si>
  <si>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</si>
  <si>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</si>
  <si>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</si>
  <si>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</si>
  <si>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</si>
  <si>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</si>
  <si>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</si>
  <si>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</si>
  <si>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</si>
  <si>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</si>
  <si>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</si>
  <si>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</si>
  <si>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</si>
  <si>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</si>
  <si>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</si>
  <si>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</si>
  <si>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</si>
  <si>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</si>
  <si>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</si>
  <si>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</si>
  <si>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</si>
  <si>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</si>
  <si>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</si>
  <si>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</si>
  <si>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</si>
  <si>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</si>
  <si>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</si>
  <si>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</si>
  <si>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</si>
  <si>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</si>
  <si>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</si>
  <si>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</si>
  <si>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昭和52年度より事業に着手し、平成元年度より供用を開始している。ストックマネジメント計画に沿って、計画的な改築・更新を進めていき、持続的な下水道サービスの提供と更新費用の平準化を図るよう取り組んでいく。</t>
    <rPh sb="49" eb="52">
      <t>ケイカクテキ</t>
    </rPh>
    <rPh sb="53" eb="55">
      <t>カイチク</t>
    </rPh>
    <rPh sb="56" eb="58">
      <t>コウシン</t>
    </rPh>
    <rPh sb="59" eb="60">
      <t>スス</t>
    </rPh>
    <phoneticPr fontId="4"/>
  </si>
  <si>
    <t>①収益的収支比率は、100％を下回っており、収入に対して地方債償還金の占める割合が多い状況となっている。平成30年4月に料金体系の見直しを行ったため増加傾向にあるが、引き続き経費削減策を講じる必要がある。
④企業債残高対事業規模比率は、類似団体平均より高くなっており、料金収入に対して計画的な企業債の発行に努める必要がある。
⑤経費回収率は、100％を下回っているため、適正な使用料収入の確保や、汚水処理費の削減が必要である。　　　　　
⑥汚水処理原価は、人口減少に伴う有収水量の伸び悩みに起因しており、前年度に比べ当該値はほぼ同じだが、類似団体平均を上回っている。地理的要因により、平均を上回っている状況である。
⑧水洗化率は、85.79％と前年度と比べ若干の減少傾向となっている。類似団体平均は、公共開始から30年以上になり類似団体区分が変わった。そのため、前年度と比べ平均を下回っている状況である。また、人口減少及び高齢者世帯の多くが接続に至らない家屋も多いため、水洗化率の伸び悩みになっている。引き続き水洗化啓発に取り組んでいく。</t>
    <rPh sb="52" eb="54">
      <t>ヘイセイ</t>
    </rPh>
    <rPh sb="56" eb="57">
      <t>ネン</t>
    </rPh>
    <rPh sb="58" eb="59">
      <t>ガツ</t>
    </rPh>
    <rPh sb="60" eb="62">
      <t>リョウキン</t>
    </rPh>
    <rPh sb="62" eb="64">
      <t>タイケイ</t>
    </rPh>
    <rPh sb="65" eb="67">
      <t>ミナオ</t>
    </rPh>
    <rPh sb="69" eb="70">
      <t>オコナ</t>
    </rPh>
    <rPh sb="74" eb="76">
      <t>ゾウカ</t>
    </rPh>
    <rPh sb="76" eb="78">
      <t>ケイコウ</t>
    </rPh>
    <rPh sb="258" eb="260">
      <t>トウガイ</t>
    </rPh>
    <rPh sb="260" eb="261">
      <t>アタイ</t>
    </rPh>
    <rPh sb="322" eb="325">
      <t>ゼンネンド</t>
    </rPh>
    <rPh sb="326" eb="327">
      <t>クラ</t>
    </rPh>
    <rPh sb="328" eb="330">
      <t>ジャッカン</t>
    </rPh>
    <rPh sb="331" eb="333">
      <t>ゲンショウ</t>
    </rPh>
    <rPh sb="333" eb="335">
      <t>ケイコウ</t>
    </rPh>
    <rPh sb="350" eb="352">
      <t>コウキョウ</t>
    </rPh>
    <rPh sb="352" eb="354">
      <t>カイシ</t>
    </rPh>
    <rPh sb="358" eb="359">
      <t>ネン</t>
    </rPh>
    <rPh sb="359" eb="361">
      <t>イジョウ</t>
    </rPh>
    <rPh sb="364" eb="366">
      <t>ルイジ</t>
    </rPh>
    <rPh sb="366" eb="368">
      <t>ダンタイ</t>
    </rPh>
    <rPh sb="368" eb="370">
      <t>クブン</t>
    </rPh>
    <rPh sb="371" eb="372">
      <t>カ</t>
    </rPh>
    <rPh sb="381" eb="384">
      <t>ゼンネンド</t>
    </rPh>
    <rPh sb="385" eb="386">
      <t>クラ</t>
    </rPh>
    <rPh sb="387" eb="389">
      <t>ヘイキン</t>
    </rPh>
    <rPh sb="390" eb="391">
      <t>シタ</t>
    </rPh>
    <rPh sb="391" eb="392">
      <t>マワ</t>
    </rPh>
    <rPh sb="396" eb="398">
      <t>ジョウキョウ</t>
    </rPh>
    <rPh sb="405" eb="407">
      <t>ジンコウ</t>
    </rPh>
    <rPh sb="407" eb="409">
      <t>ゲンショウ</t>
    </rPh>
    <rPh sb="409" eb="410">
      <t>オヨ</t>
    </rPh>
    <rPh sb="411" eb="414">
      <t>コウレイシャ</t>
    </rPh>
    <rPh sb="414" eb="416">
      <t>セタイ</t>
    </rPh>
    <rPh sb="417" eb="418">
      <t>オオ</t>
    </rPh>
    <rPh sb="420" eb="422">
      <t>セツゾク</t>
    </rPh>
    <rPh sb="423" eb="424">
      <t>イタ</t>
    </rPh>
    <rPh sb="427" eb="429">
      <t>カオク</t>
    </rPh>
    <rPh sb="430" eb="431">
      <t>オオ</t>
    </rPh>
    <rPh sb="435" eb="438">
      <t>スイセンカ</t>
    </rPh>
    <rPh sb="438" eb="439">
      <t>リツ</t>
    </rPh>
    <rPh sb="440" eb="441">
      <t>ノ</t>
    </rPh>
    <rPh sb="442" eb="443">
      <t>ナヤ</t>
    </rPh>
    <phoneticPr fontId="4"/>
  </si>
  <si>
    <t xml:space="preserve">全体として、人口減少による使用料収入及び有収水量の伸び悩みが公共下水道会計に負担となっており、一般会計からの繰入金にも限界があることから、より一層の効率的な事業運営を図り、更には料金改定も視野に入れることになる。　　　　
これらに対応するため、経営戦略に基づいた計画的な施設の更新を進めるとともに、民間活力、広域化及び共同化について引き続き検討しコスト削減に努める。
</t>
    <rPh sb="30" eb="32">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</si>
</sst>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0.37</c:v>
                </c:pt>
                <c:pt idx="2">
                  <c:v>0.37</c:v>
                </c:pt>
                <c:pt idx="3">
                  <c:v>0.25</c:v>
                </c:pt>
                <c:pt idx="4">
                  <c:v>0.12</c:v>
                </c:pt>
              </c:numCache>
            </c:numRef>
          </c:val>
          <c:extLst>
            <c:ext xmlns:c16="http://schemas.microsoft.com/office/drawing/2014/chart" uri="{C3380CC4-5D6E-409C-BE32-E72D297353CC}">
              <c16:uniqueId val="{00000000-950C-4EF8-AC16-F25C208B98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950C-4EF8-AC16-F25C208B98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96-4520-8969-295CD42D4A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55.55</c:v>
                </c:pt>
              </c:numCache>
            </c:numRef>
          </c:val>
          <c:smooth val="0"/>
          <c:extLst>
            <c:ext xmlns:c16="http://schemas.microsoft.com/office/drawing/2014/chart" uri="{C3380CC4-5D6E-409C-BE32-E72D297353CC}">
              <c16:uniqueId val="{00000001-1796-4520-8969-295CD42D4A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87.84</c:v>
                </c:pt>
                <c:pt idx="1">
                  <c:v>87.37</c:v>
                </c:pt>
                <c:pt idx="2">
                  <c:v>86.56</c:v>
                </c:pt>
                <c:pt idx="3">
                  <c:v>86.22</c:v>
                </c:pt>
                <c:pt idx="4">
                  <c:v>85.79</c:v>
                </c:pt>
              </c:numCache>
            </c:numRef>
          </c:val>
          <c:extLst>
            <c:ext xmlns:c16="http://schemas.microsoft.com/office/drawing/2014/chart" uri="{C3380CC4-5D6E-409C-BE32-E72D297353CC}">
              <c16:uniqueId val="{00000000-039F-44E0-BCBD-4A28ABC6AE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91.64</c:v>
                </c:pt>
              </c:numCache>
            </c:numRef>
          </c:val>
          <c:smooth val="0"/>
          <c:extLst>
            <c:ext xmlns:c16="http://schemas.microsoft.com/office/drawing/2014/chart" uri="{C3380CC4-5D6E-409C-BE32-E72D297353CC}">
              <c16:uniqueId val="{00000001-039F-44E0-BCBD-4A28ABC6AE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66.709999999999994</c:v>
                </c:pt>
                <c:pt idx="1">
                  <c:v>66.790000000000006</c:v>
                </c:pt>
                <c:pt idx="2">
                  <c:v>70.260000000000005</c:v>
                </c:pt>
                <c:pt idx="3">
                  <c:v>73.73</c:v>
                </c:pt>
                <c:pt idx="4">
                  <c:v>78.02</c:v>
                </c:pt>
              </c:numCache>
            </c:numRef>
          </c:val>
          <c:extLst>
            <c:ext xmlns:c16="http://schemas.microsoft.com/office/drawing/2014/chart" uri="{C3380CC4-5D6E-409C-BE32-E72D297353CC}">
              <c16:uniqueId val="{00000000-D47C-4C0F-927E-2ADA783E027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7C-4C0F-927E-2ADA783E027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D5-4644-8FBE-8FCC83570F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D5-4644-8FBE-8FCC83570F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89-406D-8A30-D9A3ECA799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9-406D-8A30-D9A3ECA799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71-4C0F-8C56-A8E3886B7E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1-4C0F-8C56-A8E3886B7E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9C-4BD8-842A-B9961B5B2E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C-4BD8-842A-B9961B5B2E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1421.92</c:v>
                </c:pt>
                <c:pt idx="1">
                  <c:v>1442.82</c:v>
                </c:pt>
                <c:pt idx="2">
                  <c:v>1484.65</c:v>
                </c:pt>
                <c:pt idx="3">
                  <c:v>1321.87</c:v>
                </c:pt>
                <c:pt idx="4">
                  <c:v>1246.73</c:v>
                </c:pt>
              </c:numCache>
            </c:numRef>
          </c:val>
          <c:extLst>
            <c:ext xmlns:c16="http://schemas.microsoft.com/office/drawing/2014/chart" uri="{C3380CC4-5D6E-409C-BE32-E72D297353CC}">
              <c16:uniqueId val="{00000000-7C7C-46DC-A8B9-4E1D574CA0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807.75</c:v>
                </c:pt>
              </c:numCache>
            </c:numRef>
          </c:val>
          <c:smooth val="0"/>
          <c:extLst>
            <c:ext xmlns:c16="http://schemas.microsoft.com/office/drawing/2014/chart" uri="{C3380CC4-5D6E-409C-BE32-E72D297353CC}">
              <c16:uniqueId val="{00000001-7C7C-46DC-A8B9-4E1D574CA0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70.11</c:v>
                </c:pt>
                <c:pt idx="1">
                  <c:v>73.42</c:v>
                </c:pt>
                <c:pt idx="2">
                  <c:v>90.9</c:v>
                </c:pt>
                <c:pt idx="3">
                  <c:v>90.16</c:v>
                </c:pt>
                <c:pt idx="4">
                  <c:v>92.34</c:v>
                </c:pt>
              </c:numCache>
            </c:numRef>
          </c:val>
          <c:extLst>
            <c:ext xmlns:c16="http://schemas.microsoft.com/office/drawing/2014/chart" uri="{C3380CC4-5D6E-409C-BE32-E72D297353CC}">
              <c16:uniqueId val="{00000000-0FD3-4109-A4CE-D9ADB585FB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86.94</c:v>
                </c:pt>
              </c:numCache>
            </c:numRef>
          </c:val>
          <c:smooth val="0"/>
          <c:extLst>
            <c:ext xmlns:c16="http://schemas.microsoft.com/office/drawing/2014/chart" uri="{C3380CC4-5D6E-409C-BE32-E72D297353CC}">
              <c16:uniqueId val="{00000001-0FD3-4109-A4CE-D9ADB585FB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305.58</c:v>
                </c:pt>
                <c:pt idx="1">
                  <c:v>290.97000000000003</c:v>
                </c:pt>
                <c:pt idx="2">
                  <c:v>233.28</c:v>
                </c:pt>
                <c:pt idx="3">
                  <c:v>272.60000000000002</c:v>
                </c:pt>
                <c:pt idx="4">
                  <c:v>271.44</c:v>
                </c:pt>
              </c:numCache>
            </c:numRef>
          </c:val>
          <c:extLst>
            <c:ext xmlns:c16="http://schemas.microsoft.com/office/drawing/2014/chart" uri="{C3380CC4-5D6E-409C-BE32-E72D297353CC}">
              <c16:uniqueId val="{00000000-0FF8-4266-8F37-87B37DBA2A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179.63</c:v>
                </c:pt>
              </c:numCache>
            </c:numRef>
          </c:val>
          <c:smooth val="0"/>
          <c:extLst>
            <c:ext xmlns:c16="http://schemas.microsoft.com/office/drawing/2014/chart" uri="{C3380CC4-5D6E-409C-BE32-E72D297353CC}">
              <c16:uniqueId val="{00000001-0FF8-4266-8F37-87B37DBA2A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B5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村田町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10800</v>
      </c>
      <c r="AM8" s="51"/>
      <c r="AN8" s="51"/>
      <c r="AO8" s="51"/>
      <c r="AP8" s="51"/>
      <c r="AQ8" s="51"/>
      <c r="AR8" s="51"/>
      <c r="AS8" s="51"/>
      <c r="AT8" s="46">
        <f>データ!T6</f>
        <v>78.38</v>
      </c>
      <c r="AU8" s="46"/>
      <c r="AV8" s="46"/>
      <c r="AW8" s="46"/>
      <c r="AX8" s="46"/>
      <c r="AY8" s="46"/>
      <c r="AZ8" s="46"/>
      <c r="BA8" s="46"/>
      <c r="BB8" s="46">
        <f>データ!U6</f>
        <v>137.79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63.11</v>
      </c>
      <c r="Q10" s="46"/>
      <c r="R10" s="46"/>
      <c r="S10" s="46"/>
      <c r="T10" s="46"/>
      <c r="U10" s="46"/>
      <c r="V10" s="46"/>
      <c r="W10" s="46">
        <f>データ!Q6</f>
        <v>101.12</v>
      </c>
      <c r="X10" s="46"/>
      <c r="Y10" s="46"/>
      <c r="Z10" s="46"/>
      <c r="AA10" s="46"/>
      <c r="AB10" s="46"/>
      <c r="AC10" s="46"/>
      <c r="AD10" s="51">
        <f>データ!R6</f>
        <v>4614</v>
      </c>
      <c r="AE10" s="51"/>
      <c r="AF10" s="51"/>
      <c r="AG10" s="51"/>
      <c r="AH10" s="51"/>
      <c r="AI10" s="51"/>
      <c r="AJ10" s="51"/>
      <c r="AK10" s="2"/>
      <c r="AL10" s="51">
        <f>データ!V6</f>
        <v>6757</v>
      </c>
      <c r="AM10" s="51"/>
      <c r="AN10" s="51"/>
      <c r="AO10" s="51"/>
      <c r="AP10" s="51"/>
      <c r="AQ10" s="51"/>
      <c r="AR10" s="51"/>
      <c r="AS10" s="51"/>
      <c r="AT10" s="46">
        <f>データ!W6</f>
        <v>3.83</v>
      </c>
      <c r="AU10" s="46"/>
      <c r="AV10" s="46"/>
      <c r="AW10" s="46"/>
      <c r="AX10" s="46"/>
      <c r="AY10" s="46"/>
      <c r="AZ10" s="46"/>
      <c r="BA10" s="46"/>
      <c r="BB10" s="46">
        <f>データ!X6</f>
        <v>1764.23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OhieG/mxoT1rI2r6gqafJ9fVsZS1sQIIupjvceV6vuQF6K04wjmRd/wA5qJCGtCO82sRUsXQDceZ+NiHEdZ2vg==" saltValue="9QBnZQfds37cmIU8Lzgf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43222</v>
      </c>
      <c r="D6" s="33">
        <f t="shared" si="3"/>
        <v>47</v>
      </c>
      <c r="E6" s="33">
        <f t="shared" si="3"/>
        <v>17</v>
      </c>
      <c r="F6" s="33">
        <f t="shared" si="3"/>
        <v>1</v>
      </c>
      <c r="G6" s="33">
        <f t="shared" si="3"/>
        <v>0</v>
      </c>
      <c r="H6" s="33" t="str">
        <f t="shared" si="3"/>
        <v>宮城県　村田町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63.11</v>
      </c>
      <c r="Q6" s="34">
        <f t="shared" si="3"/>
        <v>101.12</v>
      </c>
      <c r="R6" s="34">
        <f t="shared" si="3"/>
        <v>4614</v>
      </c>
      <c r="S6" s="34">
        <f t="shared" si="3"/>
        <v>10800</v>
      </c>
      <c r="T6" s="34">
        <f t="shared" si="3"/>
        <v>78.38</v>
      </c>
      <c r="U6" s="34">
        <f t="shared" si="3"/>
        <v>137.79</v>
      </c>
      <c r="V6" s="34">
        <f t="shared" si="3"/>
        <v>6757</v>
      </c>
      <c r="W6" s="34">
        <f t="shared" si="3"/>
        <v>3.83</v>
      </c>
      <c r="X6" s="34">
        <f t="shared" si="3"/>
        <v>1764.23</v>
      </c>
      <c r="Y6" s="35">
        <f>IF(Y7="",NA(),Y7)</f>
        <v>66.709999999999994</v>
      </c>
      <c r="Z6" s="35">
        <f t="shared" ref="Z6:AH6" si="4">IF(Z7="",NA(),Z7)</f>
        <v>66.790000000000006</v>
      </c>
      <c r="AA6" s="35">
        <f t="shared" si="4"/>
        <v>70.260000000000005</v>
      </c>
      <c r="AB6" s="35">
        <f t="shared" si="4"/>
        <v>73.73</v>
      </c>
      <c r="AC6" s="35">
        <f t="shared" si="4"/>
        <v>78.02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1421.92</v>
      </c>
      <c r="BG6" s="35">
        <f t="shared" ref="BG6:BO6" si="7">IF(BG7="",NA(),BG7)</f>
        <v>1442.82</v>
      </c>
      <c r="BH6" s="35">
        <f t="shared" si="7"/>
        <v>1484.65</v>
      </c>
      <c r="BI6" s="35">
        <f t="shared" si="7"/>
        <v>1321.87</v>
      </c>
      <c r="BJ6" s="35">
        <f t="shared" si="7"/>
        <v>1246.73</v>
      </c>
      <c r="BK6" s="35">
        <f t="shared" si="7"/>
        <v>1162.3599999999999</v>
      </c>
      <c r="BL6" s="35">
        <f t="shared" si="7"/>
        <v>1047.6500000000001</v>
      </c>
      <c r="BM6" s="35">
        <f t="shared" si="7"/>
        <v>1124.26</v>
      </c>
      <c r="BN6" s="35">
        <f t="shared" si="7"/>
        <v>1048.23</v>
      </c>
      <c r="BO6" s="35">
        <f t="shared" si="7"/>
        <v>807.75</v>
      </c>
      <c r="BP6" s="34" t="str">
        <f>IF(BP7="","",IF(BP7="-","【-】","【"&amp;SUBSTITUTE(TEXT(BP7,"#,##0.00"),"-","△")&amp;"】"))</f>
        <v>【682.51】</v>
      </c>
      <c r="BQ6" s="35">
        <f>IF(BQ7="",NA(),BQ7)</f>
        <v>70.11</v>
      </c>
      <c r="BR6" s="35">
        <f t="shared" ref="BR6:BZ6" si="8">IF(BR7="",NA(),BR7)</f>
        <v>73.42</v>
      </c>
      <c r="BS6" s="35">
        <f t="shared" si="8"/>
        <v>90.9</v>
      </c>
      <c r="BT6" s="35">
        <f t="shared" si="8"/>
        <v>90.16</v>
      </c>
      <c r="BU6" s="35">
        <f t="shared" si="8"/>
        <v>92.34</v>
      </c>
      <c r="BV6" s="35">
        <f t="shared" si="8"/>
        <v>68.209999999999994</v>
      </c>
      <c r="BW6" s="35">
        <f t="shared" si="8"/>
        <v>74.040000000000006</v>
      </c>
      <c r="BX6" s="35">
        <f t="shared" si="8"/>
        <v>80.58</v>
      </c>
      <c r="BY6" s="35">
        <f t="shared" si="8"/>
        <v>78.92</v>
      </c>
      <c r="BZ6" s="35">
        <f t="shared" si="8"/>
        <v>86.94</v>
      </c>
      <c r="CA6" s="34" t="str">
        <f>IF(CA7="","",IF(CA7="-","【-】","【"&amp;SUBSTITUTE(TEXT(CA7,"#,##0.00"),"-","△")&amp;"】"))</f>
        <v>【100.34】</v>
      </c>
      <c r="CB6" s="35">
        <f>IF(CB7="",NA(),CB7)</f>
        <v>305.58</v>
      </c>
      <c r="CC6" s="35">
        <f t="shared" ref="CC6:CK6" si="9">IF(CC7="",NA(),CC7)</f>
        <v>290.97000000000003</v>
      </c>
      <c r="CD6" s="35">
        <f t="shared" si="9"/>
        <v>233.28</v>
      </c>
      <c r="CE6" s="35">
        <f t="shared" si="9"/>
        <v>272.60000000000002</v>
      </c>
      <c r="CF6" s="35">
        <f t="shared" si="9"/>
        <v>271.44</v>
      </c>
      <c r="CG6" s="35">
        <f t="shared" si="9"/>
        <v>250.84</v>
      </c>
      <c r="CH6" s="35">
        <f t="shared" si="9"/>
        <v>235.61</v>
      </c>
      <c r="CI6" s="35">
        <f t="shared" si="9"/>
        <v>216.21</v>
      </c>
      <c r="CJ6" s="35">
        <f t="shared" si="9"/>
        <v>220.31</v>
      </c>
      <c r="CK6" s="35">
        <f t="shared" si="9"/>
        <v>179.63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55.55</v>
      </c>
      <c r="CW6" s="34" t="str">
        <f>IF(CW7="","",IF(CW7="-","【-】","【"&amp;SUBSTITUTE(TEXT(CW7,"#,##0.00"),"-","△")&amp;"】"))</f>
        <v>【59.64】</v>
      </c>
      <c r="CX6" s="35">
        <f>IF(CX7="",NA(),CX7)</f>
        <v>87.84</v>
      </c>
      <c r="CY6" s="35">
        <f t="shared" ref="CY6:DG6" si="11">IF(CY7="",NA(),CY7)</f>
        <v>87.37</v>
      </c>
      <c r="CZ6" s="35">
        <f t="shared" si="11"/>
        <v>86.56</v>
      </c>
      <c r="DA6" s="35">
        <f t="shared" si="11"/>
        <v>86.22</v>
      </c>
      <c r="DB6" s="35">
        <f t="shared" si="11"/>
        <v>85.79</v>
      </c>
      <c r="DC6" s="35">
        <f t="shared" si="11"/>
        <v>83.96</v>
      </c>
      <c r="DD6" s="35">
        <f t="shared" si="11"/>
        <v>84.12</v>
      </c>
      <c r="DE6" s="35">
        <f t="shared" si="11"/>
        <v>84.17</v>
      </c>
      <c r="DF6" s="35">
        <f t="shared" si="11"/>
        <v>83.35</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0.37</v>
      </c>
      <c r="EG6" s="35">
        <f t="shared" si="14"/>
        <v>0.37</v>
      </c>
      <c r="EH6" s="35">
        <f t="shared" si="14"/>
        <v>0.25</v>
      </c>
      <c r="EI6" s="35">
        <f t="shared" si="14"/>
        <v>0.12</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43222</v>
      </c>
      <c r="D7" s="37">
        <v>47</v>
      </c>
      <c r="E7" s="37">
        <v>17</v>
      </c>
      <c r="F7" s="37">
        <v>1</v>
      </c>
      <c r="G7" s="37">
        <v>0</v>
      </c>
      <c r="H7" s="37" t="s">
        <v>98</v>
      </c>
      <c r="I7" s="37" t="s">
        <v>99</v>
      </c>
      <c r="J7" s="37" t="s">
        <v>100</v>
      </c>
      <c r="K7" s="37" t="s">
        <v>101</v>
      </c>
      <c r="L7" s="37" t="s">
        <v>102</v>
      </c>
      <c r="M7" s="37" t="s">
        <v>103</v>
      </c>
      <c r="N7" s="38" t="s">
        <v>104</v>
      </c>
      <c r="O7" s="38" t="s">
        <v>105</v>
      </c>
      <c r="P7" s="38">
        <v>63.11</v>
      </c>
      <c r="Q7" s="38">
        <v>101.12</v>
      </c>
      <c r="R7" s="38">
        <v>4614</v>
      </c>
      <c r="S7" s="38">
        <v>10800</v>
      </c>
      <c r="T7" s="38">
        <v>78.38</v>
      </c>
      <c r="U7" s="38">
        <v>137.79</v>
      </c>
      <c r="V7" s="38">
        <v>6757</v>
      </c>
      <c r="W7" s="38">
        <v>3.83</v>
      </c>
      <c r="X7" s="38">
        <v>1764.23</v>
      </c>
      <c r="Y7" s="38">
        <v>66.709999999999994</v>
      </c>
      <c r="Z7" s="38">
        <v>66.790000000000006</v>
      </c>
      <c r="AA7" s="38">
        <v>70.260000000000005</v>
      </c>
      <c r="AB7" s="38">
        <v>73.73</v>
      </c>
      <c r="AC7" s="38">
        <v>78.02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1421.92</v>
      </c>
      <c r="BG7" s="38">
        <v>1442.82</v>
      </c>
      <c r="BH7" s="38">
        <v>1484.65</v>
      </c>
      <c r="BI7" s="38">
        <v>1321.87</v>
      </c>
      <c r="BJ7" s="38">
        <v>1246.73</v>
      </c>
      <c r="BK7" s="38">
        <v>1162.3599999999999</v>
      </c>
      <c r="BL7" s="38">
        <v>1047.6500000000001</v>
      </c>
      <c r="BM7" s="38">
        <v>1124.26</v>
      </c>
      <c r="BN7" s="38">
        <v>1048.23</v>
      </c>
      <c r="BO7" s="38">
        <v>807.75</v>
      </c>
      <c r="BP7" s="38">
        <v>682.51</v>
      </c>
      <c r="BQ7" s="38">
        <v>70.11</v>
      </c>
      <c r="BR7" s="38">
        <v>73.42</v>
      </c>
      <c r="BS7" s="38">
        <v>90.9</v>
      </c>
      <c r="BT7" s="38">
        <v>90.16</v>
      </c>
      <c r="BU7" s="38">
        <v>92.34</v>
      </c>
      <c r="BV7" s="38">
        <v>68.209999999999994</v>
      </c>
      <c r="BW7" s="38">
        <v>74.040000000000006</v>
      </c>
      <c r="BX7" s="38">
        <v>80.58</v>
      </c>
      <c r="BY7" s="38">
        <v>78.92</v>
      </c>
      <c r="BZ7" s="38">
        <v>86.94</v>
      </c>
      <c r="CA7" s="38">
        <v>100.34</v>
      </c>
      <c r="CB7" s="38">
        <v>305.58</v>
      </c>
      <c r="CC7" s="38">
        <v>290.97000000000003</v>
      </c>
      <c r="CD7" s="38">
        <v>233.28</v>
      </c>
      <c r="CE7" s="38">
        <v>272.60000000000002</v>
      </c>
      <c r="CF7" s="38">
        <v>271.44</v>
      </c>
      <c r="CG7" s="38">
        <v>250.84</v>
      </c>
      <c r="CH7" s="38">
        <v>235.61</v>
      </c>
      <c r="CI7" s="38">
        <v>216.21</v>
      </c>
      <c r="CJ7" s="38">
        <v>220.31</v>
      </c>
      <c r="CK7" s="38">
        <v>179.63</v>
      </c>
      <c r="CL7" s="38">
        <v>136.15</v>
      </c>
      <c r="CM7" s="38" t="s">
        <v>104</v>
      </c>
      <c r="CN7" s="38" t="s">
        <v>104</v>
      </c>
      <c r="CO7" s="38" t="s">
        <v>104</v>
      </c>
      <c r="CP7" s="38" t="s">
        <v>104</v>
      </c>
      <c r="CQ7" s="38" t="s">
        <v>104</v>
      </c>
      <c r="CR7" s="38">
        <v>49.39</v>
      </c>
      <c r="CS7" s="38">
        <v>49.25</v>
      </c>
      <c r="CT7" s="38">
        <v>50.24</v>
      </c>
      <c r="CU7" s="38">
        <v>49.68</v>
      </c>
      <c r="CV7" s="38">
        <v>55.55</v>
      </c>
      <c r="CW7" s="38">
        <v>59.64</v>
      </c>
      <c r="CX7" s="38">
        <v>87.84</v>
      </c>
      <c r="CY7" s="38">
        <v>87.37</v>
      </c>
      <c r="CZ7" s="38">
        <v>86.56</v>
      </c>
      <c r="DA7" s="38">
        <v>86.22</v>
      </c>
      <c r="DB7" s="38">
        <v>85.79</v>
      </c>
      <c r="DC7" s="38">
        <v>83.96</v>
      </c>
      <c r="DD7" s="38">
        <v>84.12</v>
      </c>
      <c r="DE7" s="38">
        <v>84.17</v>
      </c>
      <c r="DF7" s="38">
        <v>83.35</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0.37</v>
      </c>
      <c r="EG7" s="38">
        <v>0.37</v>
      </c>
      <c r="EH7" s="38">
        <v>0.25</v>
      </c>
      <c r="EI7" s="38">
        <v>0.12</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2021-02-01T08:05:34Z</cp:lastPrinted>
  <dcterms:created xsi:type="dcterms:W3CDTF">2020-12-04T02:42:39Z</dcterms:created>
  <dcterms:modified xsi:type="dcterms:W3CDTF">2021-02-01T08:06:40Z</dcterms:modified>
  <cp:category/>
</cp:coreProperties>
</file>