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nwfl01\Profile$\00563\Desktop\Fw__【宮城県市町村課　R3　1_29（金）〆切】公営企業に係る「経営比較分析表」の分析等について（依頼）_20210118\【経営比較分析表】2019_042145_47_1718\"/>
    </mc:Choice>
  </mc:AlternateContent>
  <workbookProtection workbookAlgorithmName="SHA-512" workbookHashValue="7G21wibO5EQLfi7RLLGKbIzXk5nVcgV6f1wVo99MtcjBotd8FQb+iyzy91YBpajGV2olLXKzzyBy4h3N1K5tgg==" workbookSaltValue="9s8ouhGcg7pPKpxF02RL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<sst xmlns="http://schemas.openxmlformats.org/spreadsheetml/2006/main" count="238" uniqueCount="120">
  <si>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</si>
  <si>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</si>
  <si>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</si>
  <si>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</si>
  <si>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</si>
  <si>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</si>
  <si>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</si>
  <si>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</si>
  <si>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</si>
  <si>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</si>
  <si>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</si>
  <si>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</si>
  <si>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</si>
  <si>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</si>
  <si>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</si>
  <si>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</si>
  <si>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</si>
  <si>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</si>
  <si>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</si>
  <si>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</si>
  <si>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</si>
  <si>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</si>
  <si>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</si>
  <si>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</si>
  <si>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</si>
  <si>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</si>
  <si>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</si>
  <si>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</si>
  <si>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</si>
  <si>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</si>
  <si>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</si>
  <si>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</si>
  <si>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</si>
  <si>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</si>
  <si>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</si>
  <si>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</si>
  <si>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</si>
  <si>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</si>
  <si>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</si>
  <si>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</si>
  <si>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</si>
  <si>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</si>
  <si>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</si>
  <si>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</si>
  <si>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</si>
  <si>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</si>
  <si>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</si>
  <si>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</si>
  <si>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</si>
  <si>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</si>
  <si>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</si>
  <si>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</si>
  <si>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</si>
  <si>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</si>
  <si>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</si>
  <si>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</si>
  <si>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</si>
  <si>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</si>
  <si>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</si>
  <si>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</si>
  <si>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</si>
  <si>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</si>
  <si>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</si>
  <si>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</si>
  <si>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</si>
  <si>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</si>
  <si>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</si>
  <si>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</si>
  <si>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</si>
  <si>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</si>
  <si>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</si>
  <si>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</si>
  <si>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</si>
  <si>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</si>
  <si>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</si>
  <si>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</si>
  <si>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</si>
  <si>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</si>
  <si>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</si>
  <si>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</si>
  <si>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</si>
  <si>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</si>
  <si>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</si>
  <si>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</si>
  <si>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</si>
  <si>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</si>
  <si>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</si>
  <si>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</si>
  <si>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</si>
  <si>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</si>
  <si>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</si>
  <si>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</si>
  <si>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</si>
  <si>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</si>
  <si>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</si>
  <si>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</si>
  <si>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</si>
  <si>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</si>
  <si>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</si>
  <si>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</si>
  <si>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</si>
  <si>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</si>
  <si>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</si>
  <si>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</si>
  <si>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</si>
  <si>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</si>
  <si>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</si>
  <si>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</si>
  <si>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</si>
  <si>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</si>
  <si>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</si>
  <si>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</si>
  <si>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</si>
  <si>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</si>
  <si>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</si>
  <si>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</si>
  <si>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</si>
  <si>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下水道計画の見直しによる計画的な整備、経費削減による維持管理費の抑制に取り組んでいく。
　また、下水道事業の目的でもある生活環境の向上と水質の保全のため、下水道への接続推進を図り、効率的な施設利用に取り組んでいく。</t>
    <phoneticPr fontId="4"/>
  </si>
  <si>
    <t>　現在、施設の持続的な機能確保を図るため平成29年度に策定したストックマネジメント計画に基づき、事業を実施している。平成30年度に異常通報中央監視装置の更新を行い、令和元年度からは中継ポンプ施設の改築工事に着手している。管渠施設については、未普及箇所の整備を引き続き実施し、整備完了後に点検・調査を行い、長寿命化対策を含めた計画的な改築に取り組んでいく。</t>
    <rPh sb="1" eb="3">
      <t>ゲンザイ</t>
    </rPh>
    <rPh sb="20" eb="22">
      <t>ヘイセイ</t>
    </rPh>
    <rPh sb="24" eb="26">
      <t>ネンド</t>
    </rPh>
    <rPh sb="79" eb="80">
      <t>オコナ</t>
    </rPh>
    <rPh sb="82" eb="84">
      <t>レイワ</t>
    </rPh>
    <rPh sb="84" eb="85">
      <t>モト</t>
    </rPh>
    <rPh sb="98" eb="100">
      <t>カイチク</t>
    </rPh>
    <rPh sb="100" eb="102">
      <t>コウジ</t>
    </rPh>
    <rPh sb="103" eb="105">
      <t>チャクシュ</t>
    </rPh>
    <phoneticPr fontId="4"/>
  </si>
  <si>
    <t>　収益的収支比率について、前年度より改善し、単年度の収支が黒字であるが、これは公営企業会計移行に伴う打切決算により未払金が発生したこと、また、消費税還付金が多額であったことが要因であり、これらを除いた場合の収支は、依然、赤字である。今後も定期的な検討、改定による適正な使用料収入の確保と経費削減による維持管理費の抑制に継続的に取り組んでいく。
　企業債残高対事業規模比率について、類似団体平均値を下回っているが、令和3年度以降、資本費平準化債の発行により増加することが見込まれる。
　経費回収率について、依然、使用料で回収すべき経費を全て使用料で賄えていない。今後も定期的な検討、改定による適正な使用料収入の確保と経費削減による維持管理費の抑制に継続的に取り組んでいく。
　汚水処理原価ついて、依然、類似団体平均値を上回っている。今後も経費削減による維持管理費の抑制と接続率の向上による有収水量の確保に継続的に取り組んでいく。
　水洗化率について、依然、100％未満となっている。今後も公共用水域の水質保全や、使用料収入の確保の観点から、出前講座や下水道フェア等の普及啓発活動を実施により市民へ周知をし、接続率の向上に継続的に取り組んでいく。</t>
    <rPh sb="13" eb="16">
      <t>ゼンネンド</t>
    </rPh>
    <rPh sb="18" eb="20">
      <t>カイゼン</t>
    </rPh>
    <rPh sb="39" eb="41">
      <t>コウエイ</t>
    </rPh>
    <rPh sb="41" eb="43">
      <t>キギョウ</t>
    </rPh>
    <rPh sb="43" eb="45">
      <t>カイケイ</t>
    </rPh>
    <rPh sb="45" eb="47">
      <t>イコウ</t>
    </rPh>
    <rPh sb="48" eb="49">
      <t>トモナ</t>
    </rPh>
    <rPh sb="50" eb="51">
      <t>ウ</t>
    </rPh>
    <rPh sb="51" eb="52">
      <t>キ</t>
    </rPh>
    <rPh sb="52" eb="54">
      <t>ケッサン</t>
    </rPh>
    <rPh sb="57" eb="60">
      <t>ミバライキン</t>
    </rPh>
    <rPh sb="61" eb="63">
      <t>ハッセイ</t>
    </rPh>
    <rPh sb="71" eb="74">
      <t>ショウヒゼイ</t>
    </rPh>
    <rPh sb="74" eb="77">
      <t>カンプキン</t>
    </rPh>
    <rPh sb="78" eb="80">
      <t>タガク</t>
    </rPh>
    <rPh sb="87" eb="89">
      <t>ヨウイン</t>
    </rPh>
    <rPh sb="97" eb="98">
      <t>ノゾ</t>
    </rPh>
    <rPh sb="100" eb="102">
      <t>バアイ</t>
    </rPh>
    <rPh sb="103" eb="105">
      <t>シュウシ</t>
    </rPh>
    <rPh sb="198" eb="199">
      <t>シタ</t>
    </rPh>
    <rPh sb="206" eb="208">
      <t>レイワ</t>
    </rPh>
    <rPh sb="209" eb="211">
      <t>ネンド</t>
    </rPh>
    <rPh sb="211" eb="213">
      <t>イコウ</t>
    </rPh>
    <rPh sb="214" eb="216">
      <t>シホン</t>
    </rPh>
    <rPh sb="216" eb="217">
      <t>ヒ</t>
    </rPh>
    <rPh sb="217" eb="220">
      <t>ヘイジュンカ</t>
    </rPh>
    <rPh sb="220" eb="221">
      <t>サイ</t>
    </rPh>
    <rPh sb="222" eb="224">
      <t>ハッコウ</t>
    </rPh>
    <rPh sb="227" eb="22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</si>
</sst>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3-48CF-9D0E-BBC648F487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36D3-48CF-9D0E-BBC648F487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40.24</c:v>
                </c:pt>
                <c:pt idx="1">
                  <c:v>41.21</c:v>
                </c:pt>
                <c:pt idx="2">
                  <c:v>42.61</c:v>
                </c:pt>
                <c:pt idx="3">
                  <c:v>0</c:v>
                </c:pt>
                <c:pt idx="4">
                  <c:v>0</c:v>
                </c:pt>
              </c:numCache>
            </c:numRef>
          </c:val>
          <c:extLst>
            <c:ext xmlns:c16="http://schemas.microsoft.com/office/drawing/2014/chart" uri="{C3380CC4-5D6E-409C-BE32-E72D297353CC}">
              <c16:uniqueId val="{00000000-19D5-4F41-BA0A-B9DDBD53B5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19D5-4F41-BA0A-B9DDBD53B5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80.89</c:v>
                </c:pt>
                <c:pt idx="1">
                  <c:v>82.25</c:v>
                </c:pt>
                <c:pt idx="2">
                  <c:v>83.5</c:v>
                </c:pt>
                <c:pt idx="3">
                  <c:v>80.88</c:v>
                </c:pt>
                <c:pt idx="4">
                  <c:v>80.81</c:v>
                </c:pt>
              </c:numCache>
            </c:numRef>
          </c:val>
          <c:extLst>
            <c:ext xmlns:c16="http://schemas.microsoft.com/office/drawing/2014/chart" uri="{C3380CC4-5D6E-409C-BE32-E72D297353CC}">
              <c16:uniqueId val="{00000000-C6C0-4FA8-A264-2FE1D68EC9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C6C0-4FA8-A264-2FE1D68EC9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77.91</c:v>
                </c:pt>
                <c:pt idx="1">
                  <c:v>89.03</c:v>
                </c:pt>
                <c:pt idx="2">
                  <c:v>91.78</c:v>
                </c:pt>
                <c:pt idx="3">
                  <c:v>95.23</c:v>
                </c:pt>
                <c:pt idx="4">
                  <c:v>110.55</c:v>
                </c:pt>
              </c:numCache>
            </c:numRef>
          </c:val>
          <c:extLst>
            <c:ext xmlns:c16="http://schemas.microsoft.com/office/drawing/2014/chart" uri="{C3380CC4-5D6E-409C-BE32-E72D297353CC}">
              <c16:uniqueId val="{00000000-875B-4DD9-B79E-87EF4E2FC8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B-4DD9-B79E-87EF4E2FC8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6-4558-97E0-C32EEA5EF6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6-4558-97E0-C32EEA5EF6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0-4F73-A64A-FDD4FB2568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0-4F73-A64A-FDD4FB2568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6-4F3C-B8F4-E29B1AB99D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6-4F3C-B8F4-E29B1AB99D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A-4979-A54C-0CB4EEE174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A-4979-A54C-0CB4EEE174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2024.06</c:v>
                </c:pt>
                <c:pt idx="1">
                  <c:v>1412.25</c:v>
                </c:pt>
                <c:pt idx="2">
                  <c:v>1117.76</c:v>
                </c:pt>
                <c:pt idx="3">
                  <c:v>626.96</c:v>
                </c:pt>
                <c:pt idx="4">
                  <c:v>791.89</c:v>
                </c:pt>
              </c:numCache>
            </c:numRef>
          </c:val>
          <c:extLst>
            <c:ext xmlns:c16="http://schemas.microsoft.com/office/drawing/2014/chart" uri="{C3380CC4-5D6E-409C-BE32-E72D297353CC}">
              <c16:uniqueId val="{00000000-78C7-4B5D-B918-5CB01AA6B3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78C7-4B5D-B918-5CB01AA6B3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64.709999999999994</c:v>
                </c:pt>
                <c:pt idx="1">
                  <c:v>83.21</c:v>
                </c:pt>
                <c:pt idx="2">
                  <c:v>88.36</c:v>
                </c:pt>
                <c:pt idx="3">
                  <c:v>97.07</c:v>
                </c:pt>
                <c:pt idx="4">
                  <c:v>86.92</c:v>
                </c:pt>
              </c:numCache>
            </c:numRef>
          </c:val>
          <c:extLst>
            <c:ext xmlns:c16="http://schemas.microsoft.com/office/drawing/2014/chart" uri="{C3380CC4-5D6E-409C-BE32-E72D297353CC}">
              <c16:uniqueId val="{00000000-4DA4-4B87-B5AD-75F66AB032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4DA4-4B87-B5AD-75F66AB032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281.83</c:v>
                </c:pt>
                <c:pt idx="1">
                  <c:v>220.91</c:v>
                </c:pt>
                <c:pt idx="2">
                  <c:v>208.37</c:v>
                </c:pt>
                <c:pt idx="3">
                  <c:v>202.34</c:v>
                </c:pt>
                <c:pt idx="4">
                  <c:v>204.97</c:v>
                </c:pt>
              </c:numCache>
            </c:numRef>
          </c:val>
          <c:extLst>
            <c:ext xmlns:c16="http://schemas.microsoft.com/office/drawing/2014/chart" uri="{C3380CC4-5D6E-409C-BE32-E72D297353CC}">
              <c16:uniqueId val="{00000000-09AA-4BFD-8E34-2C629003BD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09AA-4BFD-8E34-2C629003BD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東松島市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39775</v>
      </c>
      <c r="AM8" s="51"/>
      <c r="AN8" s="51"/>
      <c r="AO8" s="51"/>
      <c r="AP8" s="51"/>
      <c r="AQ8" s="51"/>
      <c r="AR8" s="51"/>
      <c r="AS8" s="51"/>
      <c r="AT8" s="46">
        <f>データ!T6</f>
        <v>101.31</v>
      </c>
      <c r="AU8" s="46"/>
      <c r="AV8" s="46"/>
      <c r="AW8" s="46"/>
      <c r="AX8" s="46"/>
      <c r="AY8" s="46"/>
      <c r="AZ8" s="46"/>
      <c r="BA8" s="46"/>
      <c r="BB8" s="46">
        <f>データ!U6</f>
        <v>392.61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81.78</v>
      </c>
      <c r="Q10" s="46"/>
      <c r="R10" s="46"/>
      <c r="S10" s="46"/>
      <c r="T10" s="46"/>
      <c r="U10" s="46"/>
      <c r="V10" s="46"/>
      <c r="W10" s="46">
        <f>データ!Q6</f>
        <v>96.98</v>
      </c>
      <c r="X10" s="46"/>
      <c r="Y10" s="46"/>
      <c r="Z10" s="46"/>
      <c r="AA10" s="46"/>
      <c r="AB10" s="46"/>
      <c r="AC10" s="46"/>
      <c r="AD10" s="51">
        <f>データ!R6</f>
        <v>3575</v>
      </c>
      <c r="AE10" s="51"/>
      <c r="AF10" s="51"/>
      <c r="AG10" s="51"/>
      <c r="AH10" s="51"/>
      <c r="AI10" s="51"/>
      <c r="AJ10" s="51"/>
      <c r="AK10" s="2"/>
      <c r="AL10" s="51">
        <f>データ!V6</f>
        <v>32381</v>
      </c>
      <c r="AM10" s="51"/>
      <c r="AN10" s="51"/>
      <c r="AO10" s="51"/>
      <c r="AP10" s="51"/>
      <c r="AQ10" s="51"/>
      <c r="AR10" s="51"/>
      <c r="AS10" s="51"/>
      <c r="AT10" s="46">
        <f>データ!W6</f>
        <v>8.66</v>
      </c>
      <c r="AU10" s="46"/>
      <c r="AV10" s="46"/>
      <c r="AW10" s="46"/>
      <c r="AX10" s="46"/>
      <c r="AY10" s="46"/>
      <c r="AZ10" s="46"/>
      <c r="BA10" s="46"/>
      <c r="BB10" s="46">
        <f>データ!X6</f>
        <v>3739.15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xufU+4jKs3y+xNoE+iHAieUZhypXcYuzo93rcTxClzsgOXpWrRCOvcGGuJmPd1tDwCiYj6FqTcoZdFBq8IseLw==" saltValue="ZnWwoaMKmBkctGTvOhdx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42145</v>
      </c>
      <c r="D6" s="33">
        <f t="shared" si="3"/>
        <v>47</v>
      </c>
      <c r="E6" s="33">
        <f t="shared" si="3"/>
        <v>17</v>
      </c>
      <c r="F6" s="33">
        <f t="shared" si="3"/>
        <v>1</v>
      </c>
      <c r="G6" s="33">
        <f t="shared" si="3"/>
        <v>0</v>
      </c>
      <c r="H6" s="33" t="str">
        <f t="shared" si="3"/>
        <v>宮城県　東松島市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81.78</v>
      </c>
      <c r="Q6" s="34">
        <f t="shared" si="3"/>
        <v>96.98</v>
      </c>
      <c r="R6" s="34">
        <f t="shared" si="3"/>
        <v>3575</v>
      </c>
      <c r="S6" s="34">
        <f t="shared" si="3"/>
        <v>39775</v>
      </c>
      <c r="T6" s="34">
        <f t="shared" si="3"/>
        <v>101.31</v>
      </c>
      <c r="U6" s="34">
        <f t="shared" si="3"/>
        <v>392.61</v>
      </c>
      <c r="V6" s="34">
        <f t="shared" si="3"/>
        <v>32381</v>
      </c>
      <c r="W6" s="34">
        <f t="shared" si="3"/>
        <v>8.66</v>
      </c>
      <c r="X6" s="34">
        <f t="shared" si="3"/>
        <v>3739.15</v>
      </c>
      <c r="Y6" s="35">
        <f>IF(Y7="",NA(),Y7)</f>
        <v>77.91</v>
      </c>
      <c r="Z6" s="35">
        <f t="shared" ref="Z6:AH6" si="4">IF(Z7="",NA(),Z7)</f>
        <v>89.03</v>
      </c>
      <c r="AA6" s="35">
        <f t="shared" si="4"/>
        <v>91.78</v>
      </c>
      <c r="AB6" s="35">
        <f t="shared" si="4"/>
        <v>95.23</v>
      </c>
      <c r="AC6" s="35">
        <f t="shared" si="4"/>
        <v>110.55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2024.06</v>
      </c>
      <c r="BG6" s="35">
        <f t="shared" ref="BG6:BO6" si="7">IF(BG7="",NA(),BG7)</f>
        <v>1412.25</v>
      </c>
      <c r="BH6" s="35">
        <f t="shared" si="7"/>
        <v>1117.76</v>
      </c>
      <c r="BI6" s="35">
        <f t="shared" si="7"/>
        <v>626.96</v>
      </c>
      <c r="BJ6" s="35">
        <f t="shared" si="7"/>
        <v>791.89</v>
      </c>
      <c r="BK6" s="35">
        <f t="shared" si="7"/>
        <v>1031.56</v>
      </c>
      <c r="BL6" s="35">
        <f t="shared" si="7"/>
        <v>1053.93</v>
      </c>
      <c r="BM6" s="35">
        <f t="shared" si="7"/>
        <v>1046.25</v>
      </c>
      <c r="BN6" s="35">
        <f t="shared" si="7"/>
        <v>1000.94</v>
      </c>
      <c r="BO6" s="35">
        <f t="shared" si="7"/>
        <v>1028.05</v>
      </c>
      <c r="BP6" s="34" t="str">
        <f>IF(BP7="","",IF(BP7="-","【-】","【"&amp;SUBSTITUTE(TEXT(BP7,"#,##0.00"),"-","△")&amp;"】"))</f>
        <v>【682.51】</v>
      </c>
      <c r="BQ6" s="35">
        <f>IF(BQ7="",NA(),BQ7)</f>
        <v>64.709999999999994</v>
      </c>
      <c r="BR6" s="35">
        <f t="shared" ref="BR6:BZ6" si="8">IF(BR7="",NA(),BR7)</f>
        <v>83.21</v>
      </c>
      <c r="BS6" s="35">
        <f t="shared" si="8"/>
        <v>88.36</v>
      </c>
      <c r="BT6" s="35">
        <f t="shared" si="8"/>
        <v>97.07</v>
      </c>
      <c r="BU6" s="35">
        <f t="shared" si="8"/>
        <v>86.92</v>
      </c>
      <c r="BV6" s="35">
        <f t="shared" si="8"/>
        <v>84.32</v>
      </c>
      <c r="BW6" s="35">
        <f t="shared" si="8"/>
        <v>85.23</v>
      </c>
      <c r="BX6" s="35">
        <f t="shared" si="8"/>
        <v>88.37</v>
      </c>
      <c r="BY6" s="35">
        <f t="shared" si="8"/>
        <v>93.77</v>
      </c>
      <c r="BZ6" s="35">
        <f t="shared" si="8"/>
        <v>94.73</v>
      </c>
      <c r="CA6" s="34" t="str">
        <f>IF(CA7="","",IF(CA7="-","【-】","【"&amp;SUBSTITUTE(TEXT(CA7,"#,##0.00"),"-","△")&amp;"】"))</f>
        <v>【100.34】</v>
      </c>
      <c r="CB6" s="35">
        <f>IF(CB7="",NA(),CB7)</f>
        <v>281.83</v>
      </c>
      <c r="CC6" s="35">
        <f t="shared" ref="CC6:CK6" si="9">IF(CC7="",NA(),CC7)</f>
        <v>220.91</v>
      </c>
      <c r="CD6" s="35">
        <f t="shared" si="9"/>
        <v>208.37</v>
      </c>
      <c r="CE6" s="35">
        <f t="shared" si="9"/>
        <v>202.34</v>
      </c>
      <c r="CF6" s="35">
        <f t="shared" si="9"/>
        <v>204.97</v>
      </c>
      <c r="CG6" s="35">
        <f t="shared" si="9"/>
        <v>188.12</v>
      </c>
      <c r="CH6" s="35">
        <f t="shared" si="9"/>
        <v>185.7</v>
      </c>
      <c r="CI6" s="35">
        <f t="shared" si="9"/>
        <v>178.11</v>
      </c>
      <c r="CJ6" s="35">
        <f t="shared" si="9"/>
        <v>165.57</v>
      </c>
      <c r="CK6" s="35">
        <f t="shared" si="9"/>
        <v>160.91</v>
      </c>
      <c r="CL6" s="34" t="str">
        <f>IF(CL7="","",IF(CL7="-","【-】","【"&amp;SUBSTITUTE(TEXT(CL7,"#,##0.00"),"-","△")&amp;"】"))</f>
        <v>【136.15】</v>
      </c>
      <c r="CM6" s="35">
        <f>IF(CM7="",NA(),CM7)</f>
        <v>40.24</v>
      </c>
      <c r="CN6" s="35">
        <f t="shared" ref="CN6:CV6" si="10">IF(CN7="",NA(),CN7)</f>
        <v>41.21</v>
      </c>
      <c r="CO6" s="35">
        <f t="shared" si="10"/>
        <v>42.61</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80.89</v>
      </c>
      <c r="CY6" s="35">
        <f t="shared" ref="CY6:DG6" si="11">IF(CY7="",NA(),CY7)</f>
        <v>82.25</v>
      </c>
      <c r="CZ6" s="35">
        <f t="shared" si="11"/>
        <v>83.5</v>
      </c>
      <c r="DA6" s="35">
        <f t="shared" si="11"/>
        <v>80.88</v>
      </c>
      <c r="DB6" s="35">
        <f t="shared" si="11"/>
        <v>80.81</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15">
      <c r="A7" s="28"/>
      <c r="B7" s="37">
        <v>2019</v>
      </c>
      <c r="C7" s="37">
        <v>42145</v>
      </c>
      <c r="D7" s="37">
        <v>47</v>
      </c>
      <c r="E7" s="37">
        <v>17</v>
      </c>
      <c r="F7" s="37">
        <v>1</v>
      </c>
      <c r="G7" s="37">
        <v>0</v>
      </c>
      <c r="H7" s="37" t="s">
        <v>98</v>
      </c>
      <c r="I7" s="37" t="s">
        <v>99</v>
      </c>
      <c r="J7" s="37" t="s">
        <v>100</v>
      </c>
      <c r="K7" s="37" t="s">
        <v>101</v>
      </c>
      <c r="L7" s="37" t="s">
        <v>102</v>
      </c>
      <c r="M7" s="37" t="s">
        <v>103</v>
      </c>
      <c r="N7" s="38" t="s">
        <v>104</v>
      </c>
      <c r="O7" s="38" t="s">
        <v>105</v>
      </c>
      <c r="P7" s="38">
        <v>81.78</v>
      </c>
      <c r="Q7" s="38">
        <v>96.98</v>
      </c>
      <c r="R7" s="38">
        <v>3575</v>
      </c>
      <c r="S7" s="38">
        <v>39775</v>
      </c>
      <c r="T7" s="38">
        <v>101.31</v>
      </c>
      <c r="U7" s="38">
        <v>392.61</v>
      </c>
      <c r="V7" s="38">
        <v>32381</v>
      </c>
      <c r="W7" s="38">
        <v>8.66</v>
      </c>
      <c r="X7" s="38">
        <v>3739.15</v>
      </c>
      <c r="Y7" s="38">
        <v>77.91</v>
      </c>
      <c r="Z7" s="38">
        <v>89.03</v>
      </c>
      <c r="AA7" s="38">
        <v>91.78</v>
      </c>
      <c r="AB7" s="38">
        <v>95.23</v>
      </c>
      <c r="AC7" s="38">
        <v>110.55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2024.06</v>
      </c>
      <c r="BG7" s="38">
        <v>1412.25</v>
      </c>
      <c r="BH7" s="38">
        <v>1117.76</v>
      </c>
      <c r="BI7" s="38">
        <v>626.96</v>
      </c>
      <c r="BJ7" s="38">
        <v>791.89</v>
      </c>
      <c r="BK7" s="38">
        <v>1031.56</v>
      </c>
      <c r="BL7" s="38">
        <v>1053.93</v>
      </c>
      <c r="BM7" s="38">
        <v>1046.25</v>
      </c>
      <c r="BN7" s="38">
        <v>1000.94</v>
      </c>
      <c r="BO7" s="38">
        <v>1028.05</v>
      </c>
      <c r="BP7" s="38">
        <v>682.51</v>
      </c>
      <c r="BQ7" s="38">
        <v>64.709999999999994</v>
      </c>
      <c r="BR7" s="38">
        <v>83.21</v>
      </c>
      <c r="BS7" s="38">
        <v>88.36</v>
      </c>
      <c r="BT7" s="38">
        <v>97.07</v>
      </c>
      <c r="BU7" s="38">
        <v>86.92</v>
      </c>
      <c r="BV7" s="38">
        <v>84.32</v>
      </c>
      <c r="BW7" s="38">
        <v>85.23</v>
      </c>
      <c r="BX7" s="38">
        <v>88.37</v>
      </c>
      <c r="BY7" s="38">
        <v>93.77</v>
      </c>
      <c r="BZ7" s="38">
        <v>94.73</v>
      </c>
      <c r="CA7" s="38">
        <v>100.34</v>
      </c>
      <c r="CB7" s="38">
        <v>281.83</v>
      </c>
      <c r="CC7" s="38">
        <v>220.91</v>
      </c>
      <c r="CD7" s="38">
        <v>208.37</v>
      </c>
      <c r="CE7" s="38">
        <v>202.34</v>
      </c>
      <c r="CF7" s="38">
        <v>204.97</v>
      </c>
      <c r="CG7" s="38">
        <v>188.12</v>
      </c>
      <c r="CH7" s="38">
        <v>185.7</v>
      </c>
      <c r="CI7" s="38">
        <v>178.11</v>
      </c>
      <c r="CJ7" s="38">
        <v>165.57</v>
      </c>
      <c r="CK7" s="38">
        <v>160.91</v>
      </c>
      <c r="CL7" s="38">
        <v>136.15</v>
      </c>
      <c r="CM7" s="38">
        <v>40.24</v>
      </c>
      <c r="CN7" s="38">
        <v>41.21</v>
      </c>
      <c r="CO7" s="38">
        <v>42.61</v>
      </c>
      <c r="CP7" s="38" t="s">
        <v>104</v>
      </c>
      <c r="CQ7" s="38" t="s">
        <v>104</v>
      </c>
      <c r="CR7" s="38">
        <v>60</v>
      </c>
      <c r="CS7" s="38">
        <v>61.03</v>
      </c>
      <c r="CT7" s="38">
        <v>59.55</v>
      </c>
      <c r="CU7" s="38">
        <v>59.19</v>
      </c>
      <c r="CV7" s="38">
        <v>61.4</v>
      </c>
      <c r="CW7" s="38">
        <v>59.64</v>
      </c>
      <c r="CX7" s="38">
        <v>80.89</v>
      </c>
      <c r="CY7" s="38">
        <v>82.25</v>
      </c>
      <c r="CZ7" s="38">
        <v>83.5</v>
      </c>
      <c r="DA7" s="38">
        <v>80.88</v>
      </c>
      <c r="DB7" s="38">
        <v>80.81</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2021-01-27T05:43:16Z</cp:lastPrinted>
  <dcterms:created xsi:type="dcterms:W3CDTF">2020-12-04T02:42:35Z</dcterms:created>
  <dcterms:modified xsi:type="dcterms:W3CDTF">2021-01-27T05:43:17Z</dcterms:modified>
  <cp:category/>
</cp:coreProperties>
</file>