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04 R02\01 照会処理\20210113_☆公営企業に係る「経営比較分析表」の分析等について\06 修正版作成\"/>
    </mc:Choice>
  </mc:AlternateContent>
  <workbookProtection workbookAlgorithmName="SHA-512" workbookHashValue="vsQ4GU67bz59bH/NVar4TPlobDnZeZ43dYuOXaKjwCkhsa6J2J/7wwcJVvn4pnRK1u7lDCVE3SzX4zvcnDJpKA==" workbookSaltValue="wI6twMyGsx7zUw/sF80pa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<sst xmlns="http://schemas.openxmlformats.org/spreadsheetml/2006/main" count="236" uniqueCount="119">
  <si>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</si>
  <si>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</si>
  <si>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</si>
  <si>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</si>
  <si>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</si>
  <si>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</si>
  <si>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</si>
  <si>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</si>
  <si>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</si>
  <si>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</si>
  <si>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</si>
  <si>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</si>
  <si>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</si>
  <si>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</si>
  <si>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</si>
  <si>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</si>
  <si>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</si>
  <si>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</si>
  <si>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</si>
  <si>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</si>
  <si>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</si>
  <si>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</si>
  <si>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</si>
  <si>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</si>
  <si>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</si>
  <si>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</si>
  <si>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</si>
  <si>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</si>
  <si>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</si>
  <si>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</si>
  <si>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</si>
  <si>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</si>
  <si>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</si>
  <si>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</si>
  <si>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</si>
  <si>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</si>
  <si>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</si>
  <si>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</si>
  <si>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</si>
  <si>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</si>
  <si>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</si>
  <si>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</si>
  <si>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</si>
  <si>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</si>
  <si>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</si>
  <si>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</si>
  <si>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</si>
  <si>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</si>
  <si>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</si>
  <si>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</si>
  <si>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</si>
  <si>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</si>
  <si>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</si>
  <si>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</si>
  <si>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</si>
  <si>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</si>
  <si>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</si>
  <si>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</si>
  <si>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</si>
  <si>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</si>
  <si>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</si>
  <si>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</si>
  <si>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</si>
  <si>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</si>
  <si>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</si>
  <si>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</si>
  <si>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</si>
  <si>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</si>
  <si>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</si>
  <si>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</si>
  <si>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</si>
  <si>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</si>
  <si>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</si>
  <si>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</si>
  <si>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</si>
  <si>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</si>
  <si>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</si>
  <si>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</si>
  <si>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</si>
  <si>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</si>
  <si>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</si>
  <si>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</si>
  <si>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</si>
  <si>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</si>
  <si>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</si>
  <si>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</si>
  <si>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</si>
  <si>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</si>
  <si>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</si>
  <si>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</si>
  <si>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</si>
  <si>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</si>
  <si>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</si>
  <si>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</si>
  <si>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</si>
  <si>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</si>
  <si>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</si>
  <si>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</si>
  <si>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</si>
  <si>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</si>
  <si>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</si>
  <si>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</si>
  <si>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</si>
  <si>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</si>
  <si>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</si>
  <si>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</si>
  <si>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</si>
  <si>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</si>
  <si>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</si>
  <si>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</si>
  <si>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</si>
  <si>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</si>
  <si>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</si>
  <si>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</si>
  <si>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</si>
  <si>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</si>
  <si>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については，整備計画の進捗による供用区域が増えたことにより，使用料収入は増加傾向にある一方で人口減少も進んできている。今年度においては，公営企業法の一部適用による期首財源の一般会計からの繰入金により91.23％と比率増加しているものの，今後の推移も注視していくところである。
　④企業債残高対事業規模比率については，前年度より下降しており，企業債残高は，令和７年度までの整備計画も終盤に入り，借入額に対し償還する額が多くなることから今後も減少が見込まれており，今後も投資規模の適正化を図っていく。
　⑤経費回収率は，公営企業法の一部適用による３月期での打切り決算により，使用料収入が減少し，56.28％と下降している，使用料については，今後のストックマネジメント計画策定後の更新費用を踏まえて，適正な料金設定を検討していく。
　⑥汚水処理原価は287.02円と値は類似団体と比較し高くなっている。今後もより同水準となるよう汚水処理費の経費削減を模索し，経営の効率性を高めていく。
　⑦施設利用率については，他団体と比べ高くなっているものの，今後の施設更新時にダウンサイジングの必要性について検討していく。
　⑧水洗化率は81.72％と平成27年度から比較し増加傾向にはなっているが引き続きイベントや，広報紙等を活用し啓発活動を行い水洗化率を高めていく。</t>
    <rPh sb="2" eb="5">
      <t>シュウエキテキ</t>
    </rPh>
    <rPh sb="5" eb="7">
      <t>シュウシ</t>
    </rPh>
    <rPh sb="7" eb="9">
      <t>ヒリツ</t>
    </rPh>
    <rPh sb="15" eb="17">
      <t>セイビ</t>
    </rPh>
    <rPh sb="17" eb="19">
      <t>ケイカク</t>
    </rPh>
    <rPh sb="20" eb="22">
      <t>シンチョク</t>
    </rPh>
    <rPh sb="25" eb="27">
      <t>キョウヨウ</t>
    </rPh>
    <rPh sb="27" eb="29">
      <t>クイキ</t>
    </rPh>
    <rPh sb="30" eb="31">
      <t>フ</t>
    </rPh>
    <rPh sb="39" eb="42">
      <t>シヨウリョウ</t>
    </rPh>
    <rPh sb="42" eb="44">
      <t>シュウニュウ</t>
    </rPh>
    <rPh sb="45" eb="47">
      <t>ゾウカ</t>
    </rPh>
    <rPh sb="47" eb="49">
      <t>ケイコウ</t>
    </rPh>
    <rPh sb="52" eb="54">
      <t>イッポウ</t>
    </rPh>
    <rPh sb="55" eb="57">
      <t>ジンコウ</t>
    </rPh>
    <rPh sb="57" eb="59">
      <t>ゲンショウ</t>
    </rPh>
    <rPh sb="60" eb="61">
      <t>スス</t>
    </rPh>
    <rPh sb="117" eb="119">
      <t>ゾウカ</t>
    </rPh>
    <rPh sb="127" eb="129">
      <t>コンゴ</t>
    </rPh>
    <rPh sb="130" eb="132">
      <t>スイイ</t>
    </rPh>
    <rPh sb="133" eb="135">
      <t>チュウシ</t>
    </rPh>
    <rPh sb="149" eb="151">
      <t>キギョウ</t>
    </rPh>
    <rPh sb="151" eb="152">
      <t>サイ</t>
    </rPh>
    <rPh sb="152" eb="153">
      <t>ザン</t>
    </rPh>
    <rPh sb="153" eb="154">
      <t>タカ</t>
    </rPh>
    <rPh sb="154" eb="155">
      <t>タイ</t>
    </rPh>
    <rPh sb="155" eb="157">
      <t>ジギョウ</t>
    </rPh>
    <rPh sb="157" eb="159">
      <t>キボ</t>
    </rPh>
    <rPh sb="159" eb="161">
      <t>ヒリツ</t>
    </rPh>
    <rPh sb="167" eb="170">
      <t>ゼンネンド</t>
    </rPh>
    <rPh sb="172" eb="174">
      <t>カコウ</t>
    </rPh>
    <rPh sb="179" eb="181">
      <t>キギョウ</t>
    </rPh>
    <rPh sb="181" eb="182">
      <t>サイ</t>
    </rPh>
    <rPh sb="182" eb="183">
      <t>ザン</t>
    </rPh>
    <rPh sb="183" eb="184">
      <t>タカ</t>
    </rPh>
    <rPh sb="186" eb="188">
      <t>レイワ</t>
    </rPh>
    <rPh sb="189" eb="190">
      <t>ネン</t>
    </rPh>
    <rPh sb="190" eb="191">
      <t>ド</t>
    </rPh>
    <rPh sb="194" eb="196">
      <t>セイビ</t>
    </rPh>
    <rPh sb="196" eb="198">
      <t>ケイカク</t>
    </rPh>
    <rPh sb="199" eb="201">
      <t>シュウバン</t>
    </rPh>
    <rPh sb="202" eb="203">
      <t>ハイ</t>
    </rPh>
    <rPh sb="205" eb="207">
      <t>カリイレ</t>
    </rPh>
    <rPh sb="207" eb="208">
      <t>ガク</t>
    </rPh>
    <rPh sb="209" eb="210">
      <t>タイ</t>
    </rPh>
    <rPh sb="211" eb="213">
      <t>ショウカン</t>
    </rPh>
    <rPh sb="215" eb="216">
      <t>ガク</t>
    </rPh>
    <rPh sb="217" eb="218">
      <t>オオ</t>
    </rPh>
    <rPh sb="225" eb="227">
      <t>コンゴ</t>
    </rPh>
    <rPh sb="239" eb="241">
      <t>コンゴ</t>
    </rPh>
    <rPh sb="242" eb="244">
      <t>トウシ</t>
    </rPh>
    <rPh sb="244" eb="246">
      <t>キボ</t>
    </rPh>
    <rPh sb="247" eb="250">
      <t>テキセイカ</t>
    </rPh>
    <rPh sb="251" eb="252">
      <t>ハカ</t>
    </rPh>
    <rPh sb="260" eb="262">
      <t>ケイヒ</t>
    </rPh>
    <rPh sb="262" eb="264">
      <t>カイシュウ</t>
    </rPh>
    <rPh sb="264" eb="265">
      <t>リツ</t>
    </rPh>
    <rPh sb="267" eb="272">
      <t>コウエイキギョウホウ</t>
    </rPh>
    <rPh sb="273" eb="277">
      <t>イチブテキヨウ</t>
    </rPh>
    <rPh sb="281" eb="283">
      <t>ガツキ</t>
    </rPh>
    <rPh sb="285" eb="287">
      <t>ウチキ</t>
    </rPh>
    <rPh sb="288" eb="290">
      <t>ケッサン</t>
    </rPh>
    <rPh sb="294" eb="296">
      <t>シヨウ</t>
    </rPh>
    <rPh sb="296" eb="297">
      <t>リョウ</t>
    </rPh>
    <rPh sb="297" eb="299">
      <t>シュウニュウ</t>
    </rPh>
    <rPh sb="300" eb="302">
      <t>ゲンショウ</t>
    </rPh>
    <rPh sb="311" eb="313">
      <t>カコウ</t>
    </rPh>
    <rPh sb="318" eb="321">
      <t>シヨウリョウ</t>
    </rPh>
    <rPh sb="327" eb="329">
      <t>コンゴ</t>
    </rPh>
    <rPh sb="340" eb="342">
      <t>ケイカク</t>
    </rPh>
    <rPh sb="342" eb="344">
      <t>サクテイ</t>
    </rPh>
    <rPh sb="344" eb="345">
      <t>ゴ</t>
    </rPh>
    <rPh sb="346" eb="348">
      <t>コウシン</t>
    </rPh>
    <rPh sb="348" eb="350">
      <t>ヒヨウ</t>
    </rPh>
    <rPh sb="351" eb="352">
      <t>フ</t>
    </rPh>
    <rPh sb="356" eb="358">
      <t>テキセイ</t>
    </rPh>
    <rPh sb="359" eb="361">
      <t>リョウキン</t>
    </rPh>
    <rPh sb="361" eb="363">
      <t>セッテイ</t>
    </rPh>
    <rPh sb="364" eb="366">
      <t>ケントウ</t>
    </rPh>
    <rPh sb="374" eb="376">
      <t>オスイ</t>
    </rPh>
    <rPh sb="376" eb="378">
      <t>ショリ</t>
    </rPh>
    <rPh sb="378" eb="380">
      <t>ゲンカ</t>
    </rPh>
    <rPh sb="387" eb="388">
      <t>エン</t>
    </rPh>
    <rPh sb="389" eb="390">
      <t>アタイ</t>
    </rPh>
    <rPh sb="391" eb="393">
      <t>ルイジ</t>
    </rPh>
    <rPh sb="393" eb="395">
      <t>ダンタイ</t>
    </rPh>
    <rPh sb="396" eb="398">
      <t>ヒカク</t>
    </rPh>
    <rPh sb="399" eb="400">
      <t>タカ</t>
    </rPh>
    <rPh sb="407" eb="409">
      <t>コンゴ</t>
    </rPh>
    <rPh sb="412" eb="415">
      <t>ドウスイジュン</t>
    </rPh>
    <rPh sb="420" eb="422">
      <t>オスイ</t>
    </rPh>
    <rPh sb="422" eb="424">
      <t>ショリ</t>
    </rPh>
    <rPh sb="424" eb="425">
      <t>ヒ</t>
    </rPh>
    <rPh sb="426" eb="428">
      <t>ケイヒ</t>
    </rPh>
    <rPh sb="428" eb="430">
      <t>サクゲン</t>
    </rPh>
    <rPh sb="431" eb="433">
      <t>モサク</t>
    </rPh>
    <rPh sb="435" eb="437">
      <t>ケイエイ</t>
    </rPh>
    <rPh sb="438" eb="441">
      <t>コウリツセイ</t>
    </rPh>
    <rPh sb="442" eb="443">
      <t>タカ</t>
    </rPh>
    <rPh sb="462" eb="463">
      <t>タ</t>
    </rPh>
    <rPh sb="463" eb="465">
      <t>ダンタイ</t>
    </rPh>
    <rPh sb="466" eb="467">
      <t>クラ</t>
    </rPh>
    <rPh sb="468" eb="469">
      <t>タカ</t>
    </rPh>
    <rPh sb="514" eb="517">
      <t>スイセンカ</t>
    </rPh>
    <rPh sb="517" eb="518">
      <t>リツ</t>
    </rPh>
    <rPh sb="526" eb="528">
      <t>ヘイセイ</t>
    </rPh>
    <rPh sb="530" eb="532">
      <t>ネンド</t>
    </rPh>
    <rPh sb="534" eb="536">
      <t>ヒカク</t>
    </rPh>
    <rPh sb="537" eb="539">
      <t>ゾウカ</t>
    </rPh>
    <rPh sb="539" eb="541">
      <t>ケイコウ</t>
    </rPh>
    <rPh sb="549" eb="550">
      <t>ヒ</t>
    </rPh>
    <rPh sb="551" eb="552">
      <t>ツヅ</t>
    </rPh>
    <rPh sb="559" eb="561">
      <t>コウホウ</t>
    </rPh>
    <rPh sb="561" eb="562">
      <t>シ</t>
    </rPh>
    <rPh sb="562" eb="563">
      <t>トウ</t>
    </rPh>
    <rPh sb="564" eb="566">
      <t>カツヨウ</t>
    </rPh>
    <rPh sb="567" eb="569">
      <t>ケイハツ</t>
    </rPh>
    <rPh sb="569" eb="571">
      <t>カツドウ</t>
    </rPh>
    <rPh sb="572" eb="573">
      <t>オコナ</t>
    </rPh>
    <rPh sb="574" eb="577">
      <t>スイセンカ</t>
    </rPh>
    <rPh sb="577" eb="578">
      <t>リツ</t>
    </rPh>
    <rPh sb="579" eb="580">
      <t>タカ</t>
    </rPh>
    <phoneticPr fontId="4"/>
  </si>
  <si>
    <t>　今後の改善に向けた取り組みについて，策定中のストックマネジメント計画策定及び公営企業法一部適用による資産計上を取り込み，経営の安定化を図るため経営戦略を更新し，適正な下水道使用料の見直し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2">
      <t>サクテイチュウ</t>
    </rPh>
    <rPh sb="33" eb="35">
      <t>ケイカク</t>
    </rPh>
    <rPh sb="35" eb="37">
      <t>サクテイ</t>
    </rPh>
    <rPh sb="37" eb="38">
      <t>オヨ</t>
    </rPh>
    <rPh sb="39" eb="41">
      <t>コウエイ</t>
    </rPh>
    <rPh sb="41" eb="43">
      <t>キギョウ</t>
    </rPh>
    <rPh sb="43" eb="44">
      <t>ホウ</t>
    </rPh>
    <rPh sb="44" eb="46">
      <t>イチブ</t>
    </rPh>
    <rPh sb="46" eb="48">
      <t>テキヨウ</t>
    </rPh>
    <rPh sb="51" eb="53">
      <t>シサン</t>
    </rPh>
    <rPh sb="53" eb="55">
      <t>ケイジョウ</t>
    </rPh>
    <rPh sb="56" eb="57">
      <t>ト</t>
    </rPh>
    <rPh sb="58" eb="59">
      <t>コ</t>
    </rPh>
    <rPh sb="61" eb="63">
      <t>ケイエイ</t>
    </rPh>
    <rPh sb="64" eb="67">
      <t>アンテイカ</t>
    </rPh>
    <rPh sb="68" eb="69">
      <t>ハカ</t>
    </rPh>
    <rPh sb="72" eb="76">
      <t>ケイエイセンリャク</t>
    </rPh>
    <rPh sb="77" eb="79">
      <t>コウシン</t>
    </rPh>
    <rPh sb="81" eb="83">
      <t>テキセイ</t>
    </rPh>
    <rPh sb="84" eb="87">
      <t>ゲスイドウ</t>
    </rPh>
    <rPh sb="87" eb="90">
      <t>シヨウリョウ</t>
    </rPh>
    <rPh sb="91" eb="93">
      <t>ミナオ</t>
    </rPh>
    <rPh sb="95" eb="97">
      <t>ケントウ</t>
    </rPh>
    <rPh sb="104" eb="107">
      <t>スイセンカ</t>
    </rPh>
    <rPh sb="107" eb="108">
      <t>リツ</t>
    </rPh>
    <rPh sb="108" eb="109">
      <t>ムケ</t>
    </rPh>
    <rPh sb="109" eb="110">
      <t>ジョウ</t>
    </rPh>
    <rPh sb="111" eb="112">
      <t>ハカ</t>
    </rPh>
    <rPh sb="121" eb="123">
      <t>コウホウ</t>
    </rPh>
    <rPh sb="123" eb="124">
      <t>トウ</t>
    </rPh>
    <rPh sb="125" eb="127">
      <t>リヨウ</t>
    </rPh>
    <rPh sb="128" eb="130">
      <t>ケイハツ</t>
    </rPh>
    <rPh sb="130" eb="132">
      <t>カツドウ</t>
    </rPh>
    <rPh sb="133" eb="134">
      <t>オコナ</t>
    </rPh>
    <rPh sb="136" eb="139">
      <t>ゲスイドウ</t>
    </rPh>
    <rPh sb="140" eb="142">
      <t>リカイ</t>
    </rPh>
    <rPh sb="143" eb="145">
      <t>セツゾク</t>
    </rPh>
    <rPh sb="146" eb="147">
      <t>ウナガ</t>
    </rPh>
    <rPh sb="149" eb="152">
      <t>スイセンカ</t>
    </rPh>
    <rPh sb="152" eb="153">
      <t>リツ</t>
    </rPh>
    <rPh sb="153" eb="155">
      <t>コウジョウ</t>
    </rPh>
    <rPh sb="156" eb="157">
      <t>ツト</t>
    </rPh>
    <phoneticPr fontId="4"/>
  </si>
  <si>
    <t>　③管渠改善率は1.96%となっているが，災害復旧事業において管渠51.2㎞を復旧する予定で工事を進めている。
　今後は，令和３年度完了予定でストックマネジメント計画を策定していることから，計画に則り更新を進めていく。</t>
    <rPh sb="57" eb="59">
      <t>コンゴ</t>
    </rPh>
    <rPh sb="61" eb="63">
      <t>レイワ</t>
    </rPh>
    <rPh sb="64" eb="66">
      <t>ネンド</t>
    </rPh>
    <rPh sb="66" eb="70">
      <t>カンリョウヨテイ</t>
    </rPh>
    <rPh sb="81" eb="83">
      <t>ケイカク</t>
    </rPh>
    <rPh sb="84" eb="86">
      <t>サクテイ</t>
    </rPh>
    <rPh sb="95" eb="97">
      <t>ケイカク</t>
    </rPh>
    <rPh sb="98" eb="99">
      <t>ノット</t>
    </rPh>
    <rPh sb="100" eb="102">
      <t>コウシン</t>
    </rPh>
    <rPh sb="103" eb="10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</si>
</sst>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1.96</c:v>
                </c:pt>
              </c:numCache>
            </c:numRef>
          </c:val>
          <c:extLst>
            <c:ext xmlns:c16="http://schemas.microsoft.com/office/drawing/2014/chart" uri="{C3380CC4-5D6E-409C-BE32-E72D297353CC}">
              <c16:uniqueId val="{00000000-F18F-45EC-BFCE-6AD0E5B491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F18F-45EC-BFCE-6AD0E5B491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formatCode="#,##0.00;&quot;△&quot;#,##0.00;&quot;-&quot;">
                  <c:v>67.86</c:v>
                </c:pt>
                <c:pt idx="4" formatCode="#,##0.00;&quot;△&quot;#,##0.00;&quot;-&quot;">
                  <c:v>61.6</c:v>
                </c:pt>
              </c:numCache>
            </c:numRef>
          </c:val>
          <c:extLst>
            <c:ext xmlns:c16="http://schemas.microsoft.com/office/drawing/2014/chart" uri="{C3380CC4-5D6E-409C-BE32-E72D297353CC}">
              <c16:uniqueId val="{00000000-2626-4686-8EE7-E399B40A31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2626-4686-8EE7-E399B40A31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75.45</c:v>
                </c:pt>
                <c:pt idx="1">
                  <c:v>88.48</c:v>
                </c:pt>
                <c:pt idx="2">
                  <c:v>78.95</c:v>
                </c:pt>
                <c:pt idx="3">
                  <c:v>80.099999999999994</c:v>
                </c:pt>
                <c:pt idx="4">
                  <c:v>81.72</c:v>
                </c:pt>
              </c:numCache>
            </c:numRef>
          </c:val>
          <c:extLst>
            <c:ext xmlns:c16="http://schemas.microsoft.com/office/drawing/2014/chart" uri="{C3380CC4-5D6E-409C-BE32-E72D297353CC}">
              <c16:uniqueId val="{00000000-31F7-4B92-997B-A0C0089CB9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31F7-4B92-997B-A0C0089CB9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96.24</c:v>
                </c:pt>
                <c:pt idx="1">
                  <c:v>93.47</c:v>
                </c:pt>
                <c:pt idx="2">
                  <c:v>86.38</c:v>
                </c:pt>
                <c:pt idx="3">
                  <c:v>80.72</c:v>
                </c:pt>
                <c:pt idx="4">
                  <c:v>91.23</c:v>
                </c:pt>
              </c:numCache>
            </c:numRef>
          </c:val>
          <c:extLst>
            <c:ext xmlns:c16="http://schemas.microsoft.com/office/drawing/2014/chart" uri="{C3380CC4-5D6E-409C-BE32-E72D297353CC}">
              <c16:uniqueId val="{00000000-607B-4F78-B24C-967A1D27E5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B-4F78-B24C-967A1D27E5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A-47B9-A346-0C0A4205BA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A-47B9-A346-0C0A4205BA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79-402B-9A4A-5BD0DD73B5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79-402B-9A4A-5BD0DD73B5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8-457B-A703-E06936F0D5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8-457B-A703-E06936F0D5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A-4A37-9EBC-4AA14CE8AD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A-4A37-9EBC-4AA14CE8AD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309.94</c:v>
                </c:pt>
                <c:pt idx="1">
                  <c:v>405.25</c:v>
                </c:pt>
                <c:pt idx="2">
                  <c:v>449.9</c:v>
                </c:pt>
                <c:pt idx="3">
                  <c:v>275.82</c:v>
                </c:pt>
                <c:pt idx="4">
                  <c:v>175.68</c:v>
                </c:pt>
              </c:numCache>
            </c:numRef>
          </c:val>
          <c:extLst>
            <c:ext xmlns:c16="http://schemas.microsoft.com/office/drawing/2014/chart" uri="{C3380CC4-5D6E-409C-BE32-E72D297353CC}">
              <c16:uniqueId val="{00000000-0E1C-4B77-8D9B-0ACA5C21BD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0E1C-4B77-8D9B-0ACA5C21BD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74.03</c:v>
                </c:pt>
                <c:pt idx="1">
                  <c:v>78.02</c:v>
                </c:pt>
                <c:pt idx="2">
                  <c:v>82.81</c:v>
                </c:pt>
                <c:pt idx="3">
                  <c:v>75.11</c:v>
                </c:pt>
                <c:pt idx="4">
                  <c:v>56.28</c:v>
                </c:pt>
              </c:numCache>
            </c:numRef>
          </c:val>
          <c:extLst>
            <c:ext xmlns:c16="http://schemas.microsoft.com/office/drawing/2014/chart" uri="{C3380CC4-5D6E-409C-BE32-E72D297353CC}">
              <c16:uniqueId val="{00000000-EB5F-4DCF-8AAE-C1587C2402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EB5F-4DCF-8AAE-C1587C2402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247.2</c:v>
                </c:pt>
                <c:pt idx="1">
                  <c:v>224.15</c:v>
                </c:pt>
                <c:pt idx="2">
                  <c:v>206.73</c:v>
                </c:pt>
                <c:pt idx="3">
                  <c:v>230.03</c:v>
                </c:pt>
                <c:pt idx="4">
                  <c:v>287.02</c:v>
                </c:pt>
              </c:numCache>
            </c:numRef>
          </c:val>
          <c:extLst>
            <c:ext xmlns:c16="http://schemas.microsoft.com/office/drawing/2014/chart" uri="{C3380CC4-5D6E-409C-BE32-E72D297353CC}">
              <c16:uniqueId val="{00000000-0026-4285-8BBD-CE54E49136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0026-4285-8BBD-CE54E49136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気仙沼市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62601</v>
      </c>
      <c r="AM8" s="69"/>
      <c r="AN8" s="69"/>
      <c r="AO8" s="69"/>
      <c r="AP8" s="69"/>
      <c r="AQ8" s="69"/>
      <c r="AR8" s="69"/>
      <c r="AS8" s="69"/>
      <c r="AT8" s="68">
        <f>データ!T6</f>
        <v>332.44</v>
      </c>
      <c r="AU8" s="68"/>
      <c r="AV8" s="68"/>
      <c r="AW8" s="68"/>
      <c r="AX8" s="68"/>
      <c r="AY8" s="68"/>
      <c r="AZ8" s="68"/>
      <c r="BA8" s="68"/>
      <c r="BB8" s="68">
        <f>データ!U6</f>
        <v>188.31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15.61</v>
      </c>
      <c r="Q10" s="68"/>
      <c r="R10" s="68"/>
      <c r="S10" s="68"/>
      <c r="T10" s="68"/>
      <c r="U10" s="68"/>
      <c r="V10" s="68"/>
      <c r="W10" s="68">
        <f>データ!Q6</f>
        <v>86.47</v>
      </c>
      <c r="X10" s="68"/>
      <c r="Y10" s="68"/>
      <c r="Z10" s="68"/>
      <c r="AA10" s="68"/>
      <c r="AB10" s="68"/>
      <c r="AC10" s="68"/>
      <c r="AD10" s="69">
        <f>データ!R6</f>
        <v>3058</v>
      </c>
      <c r="AE10" s="69"/>
      <c r="AF10" s="69"/>
      <c r="AG10" s="69"/>
      <c r="AH10" s="69"/>
      <c r="AI10" s="69"/>
      <c r="AJ10" s="69"/>
      <c r="AK10" s="2"/>
      <c r="AL10" s="69">
        <f>データ!V6</f>
        <v>9678</v>
      </c>
      <c r="AM10" s="69"/>
      <c r="AN10" s="69"/>
      <c r="AO10" s="69"/>
      <c r="AP10" s="69"/>
      <c r="AQ10" s="69"/>
      <c r="AR10" s="69"/>
      <c r="AS10" s="69"/>
      <c r="AT10" s="68">
        <f>データ!W6</f>
        <v>4.74</v>
      </c>
      <c r="AU10" s="68"/>
      <c r="AV10" s="68"/>
      <c r="AW10" s="68"/>
      <c r="AX10" s="68"/>
      <c r="AY10" s="68"/>
      <c r="AZ10" s="68"/>
      <c r="BA10" s="68"/>
      <c r="BB10" s="68">
        <f>データ!X6</f>
        <v>2041.77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leEj8bYLWNkpVFeeIl/ncgt8Np9kkJdaRwhJaC7eHnhgNPXzsSlSkg5osY+LOyfKIoj85gdmQO7Gw4SUdz+bFw==" saltValue="joyVpBtT6vueRXvzYD50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42056</v>
      </c>
      <c r="D6" s="33">
        <f t="shared" si="3"/>
        <v>47</v>
      </c>
      <c r="E6" s="33">
        <f t="shared" si="3"/>
        <v>17</v>
      </c>
      <c r="F6" s="33">
        <f t="shared" si="3"/>
        <v>1</v>
      </c>
      <c r="G6" s="33">
        <f t="shared" si="3"/>
        <v>0</v>
      </c>
      <c r="H6" s="33" t="str">
        <f t="shared" si="3"/>
        <v>宮城県　気仙沼市</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15.61</v>
      </c>
      <c r="Q6" s="34">
        <f t="shared" si="3"/>
        <v>86.47</v>
      </c>
      <c r="R6" s="34">
        <f t="shared" si="3"/>
        <v>3058</v>
      </c>
      <c r="S6" s="34">
        <f t="shared" si="3"/>
        <v>62601</v>
      </c>
      <c r="T6" s="34">
        <f t="shared" si="3"/>
        <v>332.44</v>
      </c>
      <c r="U6" s="34">
        <f t="shared" si="3"/>
        <v>188.31</v>
      </c>
      <c r="V6" s="34">
        <f t="shared" si="3"/>
        <v>9678</v>
      </c>
      <c r="W6" s="34">
        <f t="shared" si="3"/>
        <v>4.74</v>
      </c>
      <c r="X6" s="34">
        <f t="shared" si="3"/>
        <v>2041.77</v>
      </c>
      <c r="Y6" s="35">
        <f>IF(Y7="",NA(),Y7)</f>
        <v>96.24</v>
      </c>
      <c r="Z6" s="35">
        <f t="shared" ref="Z6:AH6" si="4">IF(Z7="",NA(),Z7)</f>
        <v>93.47</v>
      </c>
      <c r="AA6" s="35">
        <f t="shared" si="4"/>
        <v>86.38</v>
      </c>
      <c r="AB6" s="35">
        <f t="shared" si="4"/>
        <v>80.72</v>
      </c>
      <c r="AC6" s="35">
        <f t="shared" si="4"/>
        <v>91.23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309.94</v>
      </c>
      <c r="BG6" s="35">
        <f t="shared" ref="BG6:BO6" si="7">IF(BG7="",NA(),BG7)</f>
        <v>405.25</v>
      </c>
      <c r="BH6" s="35">
        <f t="shared" si="7"/>
        <v>449.9</v>
      </c>
      <c r="BI6" s="35">
        <f t="shared" si="7"/>
        <v>275.82</v>
      </c>
      <c r="BJ6" s="35">
        <f t="shared" si="7"/>
        <v>175.68</v>
      </c>
      <c r="BK6" s="35">
        <f t="shared" si="7"/>
        <v>593.23</v>
      </c>
      <c r="BL6" s="35">
        <f t="shared" si="7"/>
        <v>671.97</v>
      </c>
      <c r="BM6" s="35">
        <f t="shared" si="7"/>
        <v>798.84</v>
      </c>
      <c r="BN6" s="35">
        <f t="shared" si="7"/>
        <v>692.13</v>
      </c>
      <c r="BO6" s="35">
        <f t="shared" si="7"/>
        <v>807.75</v>
      </c>
      <c r="BP6" s="34" t="str">
        <f>IF(BP7="","",IF(BP7="-","【-】","【"&amp;SUBSTITUTE(TEXT(BP7,"#,##0.00"),"-","△")&amp;"】"))</f>
        <v>【682.51】</v>
      </c>
      <c r="BQ6" s="35">
        <f>IF(BQ7="",NA(),BQ7)</f>
        <v>74.03</v>
      </c>
      <c r="BR6" s="35">
        <f t="shared" ref="BR6:BZ6" si="8">IF(BR7="",NA(),BR7)</f>
        <v>78.02</v>
      </c>
      <c r="BS6" s="35">
        <f t="shared" si="8"/>
        <v>82.81</v>
      </c>
      <c r="BT6" s="35">
        <f t="shared" si="8"/>
        <v>75.11</v>
      </c>
      <c r="BU6" s="35">
        <f t="shared" si="8"/>
        <v>56.28</v>
      </c>
      <c r="BV6" s="35">
        <f t="shared" si="8"/>
        <v>86.48</v>
      </c>
      <c r="BW6" s="35">
        <f t="shared" si="8"/>
        <v>86.34</v>
      </c>
      <c r="BX6" s="35">
        <f t="shared" si="8"/>
        <v>86.85</v>
      </c>
      <c r="BY6" s="35">
        <f t="shared" si="8"/>
        <v>88.98</v>
      </c>
      <c r="BZ6" s="35">
        <f t="shared" si="8"/>
        <v>86.94</v>
      </c>
      <c r="CA6" s="34" t="str">
        <f>IF(CA7="","",IF(CA7="-","【-】","【"&amp;SUBSTITUTE(TEXT(CA7,"#,##0.00"),"-","△")&amp;"】"))</f>
        <v>【100.34】</v>
      </c>
      <c r="CB6" s="35">
        <f>IF(CB7="",NA(),CB7)</f>
        <v>247.2</v>
      </c>
      <c r="CC6" s="35">
        <f t="shared" ref="CC6:CK6" si="9">IF(CC7="",NA(),CC7)</f>
        <v>224.15</v>
      </c>
      <c r="CD6" s="35">
        <f t="shared" si="9"/>
        <v>206.73</v>
      </c>
      <c r="CE6" s="35">
        <f t="shared" si="9"/>
        <v>230.03</v>
      </c>
      <c r="CF6" s="35">
        <f t="shared" si="9"/>
        <v>287.02</v>
      </c>
      <c r="CG6" s="35">
        <f t="shared" si="9"/>
        <v>174.38</v>
      </c>
      <c r="CH6" s="35">
        <f t="shared" si="9"/>
        <v>175.12</v>
      </c>
      <c r="CI6" s="35">
        <f t="shared" si="9"/>
        <v>177.15</v>
      </c>
      <c r="CJ6" s="35">
        <f t="shared" si="9"/>
        <v>175.05</v>
      </c>
      <c r="CK6" s="35">
        <f t="shared" si="9"/>
        <v>179.63</v>
      </c>
      <c r="CL6" s="34" t="str">
        <f>IF(CL7="","",IF(CL7="-","【-】","【"&amp;SUBSTITUTE(TEXT(CL7,"#,##0.00"),"-","△")&amp;"】"))</f>
        <v>【136.15】</v>
      </c>
      <c r="CM6" s="34">
        <f>IF(CM7="",NA(),CM7)</f>
        <v>0</v>
      </c>
      <c r="CN6" s="34">
        <f t="shared" ref="CN6:CV6" si="10">IF(CN7="",NA(),CN7)</f>
        <v>0</v>
      </c>
      <c r="CO6" s="34">
        <f t="shared" si="10"/>
        <v>0</v>
      </c>
      <c r="CP6" s="35">
        <f t="shared" si="10"/>
        <v>67.86</v>
      </c>
      <c r="CQ6" s="35">
        <f t="shared" si="10"/>
        <v>61.6</v>
      </c>
      <c r="CR6" s="35">
        <f t="shared" si="10"/>
        <v>58.04</v>
      </c>
      <c r="CS6" s="35">
        <f t="shared" si="10"/>
        <v>55.58</v>
      </c>
      <c r="CT6" s="35">
        <f t="shared" si="10"/>
        <v>54.05</v>
      </c>
      <c r="CU6" s="35">
        <f t="shared" si="10"/>
        <v>57.54</v>
      </c>
      <c r="CV6" s="35">
        <f t="shared" si="10"/>
        <v>55.55</v>
      </c>
      <c r="CW6" s="34" t="str">
        <f>IF(CW7="","",IF(CW7="-","【-】","【"&amp;SUBSTITUTE(TEXT(CW7,"#,##0.00"),"-","△")&amp;"】"))</f>
        <v>【59.64】</v>
      </c>
      <c r="CX6" s="35">
        <f>IF(CX7="",NA(),CX7)</f>
        <v>75.45</v>
      </c>
      <c r="CY6" s="35">
        <f t="shared" ref="CY6:DG6" si="11">IF(CY7="",NA(),CY7)</f>
        <v>88.48</v>
      </c>
      <c r="CZ6" s="35">
        <f t="shared" si="11"/>
        <v>78.95</v>
      </c>
      <c r="DA6" s="35">
        <f t="shared" si="11"/>
        <v>80.099999999999994</v>
      </c>
      <c r="DB6" s="35">
        <f t="shared" si="11"/>
        <v>81.72</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1.96</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42056</v>
      </c>
      <c r="D7" s="37">
        <v>47</v>
      </c>
      <c r="E7" s="37">
        <v>17</v>
      </c>
      <c r="F7" s="37">
        <v>1</v>
      </c>
      <c r="G7" s="37">
        <v>0</v>
      </c>
      <c r="H7" s="37" t="s">
        <v>97</v>
      </c>
      <c r="I7" s="37" t="s">
        <v>98</v>
      </c>
      <c r="J7" s="37" t="s">
        <v>99</v>
      </c>
      <c r="K7" s="37" t="s">
        <v>100</v>
      </c>
      <c r="L7" s="37" t="s">
        <v>101</v>
      </c>
      <c r="M7" s="37" t="s">
        <v>102</v>
      </c>
      <c r="N7" s="38" t="s">
        <v>103</v>
      </c>
      <c r="O7" s="38" t="s">
        <v>104</v>
      </c>
      <c r="P7" s="38">
        <v>15.61</v>
      </c>
      <c r="Q7" s="38">
        <v>86.47</v>
      </c>
      <c r="R7" s="38">
        <v>3058</v>
      </c>
      <c r="S7" s="38">
        <v>62601</v>
      </c>
      <c r="T7" s="38">
        <v>332.44</v>
      </c>
      <c r="U7" s="38">
        <v>188.31</v>
      </c>
      <c r="V7" s="38">
        <v>9678</v>
      </c>
      <c r="W7" s="38">
        <v>4.74</v>
      </c>
      <c r="X7" s="38">
        <v>2041.77</v>
      </c>
      <c r="Y7" s="38">
        <v>96.24</v>
      </c>
      <c r="Z7" s="38">
        <v>93.47</v>
      </c>
      <c r="AA7" s="38">
        <v>86.38</v>
      </c>
      <c r="AB7" s="38">
        <v>80.72</v>
      </c>
      <c r="AC7" s="38">
        <v>91.23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309.94</v>
      </c>
      <c r="BG7" s="38">
        <v>405.25</v>
      </c>
      <c r="BH7" s="38">
        <v>449.9</v>
      </c>
      <c r="BI7" s="38">
        <v>275.82</v>
      </c>
      <c r="BJ7" s="38">
        <v>175.68</v>
      </c>
      <c r="BK7" s="38">
        <v>593.23</v>
      </c>
      <c r="BL7" s="38">
        <v>671.97</v>
      </c>
      <c r="BM7" s="38">
        <v>798.84</v>
      </c>
      <c r="BN7" s="38">
        <v>692.13</v>
      </c>
      <c r="BO7" s="38">
        <v>807.75</v>
      </c>
      <c r="BP7" s="38">
        <v>682.51</v>
      </c>
      <c r="BQ7" s="38">
        <v>74.03</v>
      </c>
      <c r="BR7" s="38">
        <v>78.02</v>
      </c>
      <c r="BS7" s="38">
        <v>82.81</v>
      </c>
      <c r="BT7" s="38">
        <v>75.11</v>
      </c>
      <c r="BU7" s="38">
        <v>56.28</v>
      </c>
      <c r="BV7" s="38">
        <v>86.48</v>
      </c>
      <c r="BW7" s="38">
        <v>86.34</v>
      </c>
      <c r="BX7" s="38">
        <v>86.85</v>
      </c>
      <c r="BY7" s="38">
        <v>88.98</v>
      </c>
      <c r="BZ7" s="38">
        <v>86.94</v>
      </c>
      <c r="CA7" s="38">
        <v>100.34</v>
      </c>
      <c r="CB7" s="38">
        <v>247.2</v>
      </c>
      <c r="CC7" s="38">
        <v>224.15</v>
      </c>
      <c r="CD7" s="38">
        <v>206.73</v>
      </c>
      <c r="CE7" s="38">
        <v>230.03</v>
      </c>
      <c r="CF7" s="38">
        <v>287.02</v>
      </c>
      <c r="CG7" s="38">
        <v>174.38</v>
      </c>
      <c r="CH7" s="38">
        <v>175.12</v>
      </c>
      <c r="CI7" s="38">
        <v>177.15</v>
      </c>
      <c r="CJ7" s="38">
        <v>175.05</v>
      </c>
      <c r="CK7" s="38">
        <v>179.63</v>
      </c>
      <c r="CL7" s="38">
        <v>136.15</v>
      </c>
      <c r="CM7" s="38">
        <v>0</v>
      </c>
      <c r="CN7" s="38">
        <v>0</v>
      </c>
      <c r="CO7" s="38">
        <v>0</v>
      </c>
      <c r="CP7" s="38">
        <v>67.86</v>
      </c>
      <c r="CQ7" s="38">
        <v>61.6</v>
      </c>
      <c r="CR7" s="38">
        <v>58.04</v>
      </c>
      <c r="CS7" s="38">
        <v>55.58</v>
      </c>
      <c r="CT7" s="38">
        <v>54.05</v>
      </c>
      <c r="CU7" s="38">
        <v>57.54</v>
      </c>
      <c r="CV7" s="38">
        <v>55.55</v>
      </c>
      <c r="CW7" s="38">
        <v>59.64</v>
      </c>
      <c r="CX7" s="38">
        <v>75.45</v>
      </c>
      <c r="CY7" s="38">
        <v>88.48</v>
      </c>
      <c r="CZ7" s="38">
        <v>78.95</v>
      </c>
      <c r="DA7" s="38">
        <v>80.099999999999994</v>
      </c>
      <c r="DB7" s="38">
        <v>81.72</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1.96</v>
      </c>
      <c r="EJ7" s="38">
        <v>0.14000000000000001</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2021-01-28T06:44:26Z</cp:lastPrinted>
  <dcterms:created xsi:type="dcterms:W3CDTF">2020-12-04T02:42:31Z</dcterms:created>
  <dcterms:modified xsi:type="dcterms:W3CDTF">2021-02-09T08:22:58Z</dcterms:modified>
  <cp:category/>
</cp:coreProperties>
</file>