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R2実施・公営企業決算統計関係\22 経営比較分析表\03 公営企業に係る経営比較分析表（令和元年度決算）の分析等について\03 市町村等回答\16 七ヶ宿町★☆\02 修正\"/>
    </mc:Choice>
  </mc:AlternateContent>
  <workbookProtection workbookAlgorithmName="SHA-512" workbookHashValue="wT60YbjJ1e+SRca/cQWNKR4VCH1cA6bwONNBepYtyMdI8WFHT0CqBKQ6zKv16WnDBzI9/dHMrHkGncvigwFovw==" workbookSaltValue="yJ6ZJnlaEftBkVFn0RtOPA==" workbookSpinCount="100000" lockStructure="1"/>
  <bookViews>
    <workbookView xWindow="0" yWindow="0" windowWidth="20490" windowHeight="762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<sst xmlns="http://schemas.openxmlformats.org/spreadsheetml/2006/main" count="233" uniqueCount="116">
  <si>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</si>
  <si>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</si>
  <si>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</si>
  <si>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</si>
  <si>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</si>
  <si>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</si>
  <si>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</si>
  <si>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</si>
  <si>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</si>
  <si>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</si>
  <si>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</si>
  <si>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</si>
  <si>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</si>
  <si>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</si>
  <si>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</si>
  <si>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</si>
  <si>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</si>
  <si>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</si>
  <si>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</si>
  <si>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</si>
  <si>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</si>
  <si>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</si>
  <si>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</si>
  <si>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</si>
  <si>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</si>
  <si>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</si>
  <si>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</si>
  <si>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</si>
  <si>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</si>
  <si>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</si>
  <si>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</si>
  <si>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</si>
  <si>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</si>
  <si>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</si>
  <si>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</si>
  <si>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</si>
  <si>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</si>
  <si>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</si>
  <si>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</si>
  <si>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</si>
  <si>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</si>
  <si>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</si>
  <si>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</si>
  <si>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</si>
  <si>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</si>
  <si>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</si>
  <si>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</si>
  <si>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</si>
  <si>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</si>
  <si>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</si>
  <si>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</si>
  <si>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</si>
  <si>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</si>
  <si>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</si>
  <si>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</si>
  <si>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</si>
  <si>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</si>
  <si>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</si>
  <si>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</si>
  <si>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</si>
  <si>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</si>
  <si>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</si>
  <si>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</si>
  <si>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</si>
  <si>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</si>
  <si>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</si>
  <si>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</si>
  <si>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</si>
  <si>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</si>
  <si>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</si>
  <si>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</si>
  <si>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</si>
  <si>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</si>
  <si>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</si>
  <si>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</si>
  <si>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</si>
  <si>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</si>
  <si>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</si>
  <si>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</si>
  <si>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</si>
  <si>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</si>
  <si>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</si>
  <si>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</si>
  <si>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</si>
  <si>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</si>
  <si>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</si>
  <si>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</si>
  <si>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</si>
  <si>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</si>
  <si>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</si>
  <si>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</si>
  <si>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</si>
  <si>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</si>
  <si>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</si>
  <si>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</si>
  <si>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七ケ宿町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</si>
  <si>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</si>
  <si>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</si>
  <si>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</si>
  <si>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</si>
  <si>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</si>
  <si>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</si>
  <si>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</si>
  <si>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</si>
  <si>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</si>
  <si>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</si>
  <si>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</si>
  <si>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</si>
  <si>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</si>
  <si>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</si>
  <si>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</si>
  <si>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</si>
  <si>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</si>
  <si>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路の更新を先送りにしてきたことから、管路更新率及び有収率が全国平均より低いため、平成28年度に「水道事業基本計画」を策定し、地域防災計画に定められている避難所のある幹線、漏水事故が多い路線を優先路線に掲げ、必要最低限の投資で計画的に改善事業を行っている状況である。平成29年度においては、費用対効果を踏まえた上で漏水事故が多い水道管を廃止し、他の地区から給水を行う水道管整備を行ったことで管路延長の短縮を行い、ダウンサイジングを実施し、施設利用率の向上を図っている。また、流量計や水位計等の計装設備の更新も計画的に行い、監視体制強化や、施設の延命化を図っていく。</t>
    <phoneticPr fontId="4"/>
  </si>
  <si>
    <t xml:space="preserve">①収益的収支比率全国平均76.03％のところ78.42％であるため単年度の収支が赤字となっている。料金回収率が100％を下回っていることから、料金収益以外の収入に依存している状況であるため、未納入者への周知の強化を行う。また、平成28年度から改良事業を開始したため、今後発生する修繕料の減額が見込まれる。
④企業債残高対給水収益比率（以下、債務残高。）は類似団体と比較すると低い値となっているが、これは水道管や機械更新を先送りにしてきたことによるもののため、平成28年度より老朽化対策として改良事業を開始した。そのため、平成29年度から債務残高が増加し、今後も債務残高が上昇していくと予想される。
⑤・⑥料金回収率は100%を下回っており、繰入金等で賄っている状況である。未納入者への周知を強化し回収率の増加を図る。
⑦施設利用率は平成28年頃から入浴施設等を建築したため、48.13%と類似団体と同等の数値である。しかし、給水人口は年々減少しているため、将来的にはダウンサイジング等の施設効率等の改善が求められる。
⑧有収率は、52.62%と全国平均、類似団体と比べ大きく下回っている。計画的に、老朽化した管渠等の更新を行い、有収率の上昇を図る。
</t>
    <rPh sb="95" eb="98">
      <t>ミノウニュウ</t>
    </rPh>
    <rPh sb="98" eb="99">
      <t>シャ</t>
    </rPh>
    <rPh sb="101" eb="103">
      <t>シュウチ</t>
    </rPh>
    <rPh sb="104" eb="106">
      <t>キョウカ</t>
    </rPh>
    <rPh sb="107" eb="108">
      <t>オコナ</t>
    </rPh>
    <rPh sb="113" eb="115">
      <t>ヘイセイ</t>
    </rPh>
    <rPh sb="117" eb="119">
      <t>ネンド</t>
    </rPh>
    <rPh sb="121" eb="123">
      <t>カイリョウ</t>
    </rPh>
    <rPh sb="123" eb="125">
      <t>ジギョウ</t>
    </rPh>
    <rPh sb="126" eb="128">
      <t>カイシ</t>
    </rPh>
    <rPh sb="133" eb="135">
      <t>コンゴ</t>
    </rPh>
    <rPh sb="135" eb="137">
      <t>ハッセイ</t>
    </rPh>
    <rPh sb="139" eb="141">
      <t>シュウゼン</t>
    </rPh>
    <rPh sb="141" eb="142">
      <t>リョウ</t>
    </rPh>
    <rPh sb="143" eb="145">
      <t>ゲンガク</t>
    </rPh>
    <rPh sb="146" eb="148">
      <t>ミコ</t>
    </rPh>
    <rPh sb="159" eb="160">
      <t>タイ</t>
    </rPh>
    <rPh sb="366" eb="368">
      <t>ヘイセイ</t>
    </rPh>
    <rPh sb="370" eb="371">
      <t>ネン</t>
    </rPh>
    <rPh sb="371" eb="372">
      <t>コロ</t>
    </rPh>
    <rPh sb="374" eb="376">
      <t>ニュウヨク</t>
    </rPh>
    <rPh sb="376" eb="378">
      <t>シセツ</t>
    </rPh>
    <rPh sb="378" eb="379">
      <t>トウ</t>
    </rPh>
    <rPh sb="380" eb="382">
      <t>ケンチク</t>
    </rPh>
    <rPh sb="394" eb="396">
      <t>ルイジ</t>
    </rPh>
    <rPh sb="396" eb="398">
      <t>ダンタイ</t>
    </rPh>
    <rPh sb="399" eb="401">
      <t>ドウトウ</t>
    </rPh>
    <rPh sb="402" eb="404">
      <t>スウチ</t>
    </rPh>
    <rPh sb="417" eb="419">
      <t>ネンネン</t>
    </rPh>
    <rPh sb="428" eb="431">
      <t>ショウライテキ</t>
    </rPh>
    <phoneticPr fontId="4"/>
  </si>
  <si>
    <t>今後は、先延ばししてきた管路及び施設の更新を開始したため、有収率増加が見込まれるが、改良工事が増加することによって、給水原価の高騰、債務残高が増加し、水道事業経営をさらに圧迫すると予測される。
　従って、「地域の水道」という認識を再度確認し、水道事業運営基盤安定化のため、料金適正化を実施する必要があると考えられる。
　そのためには、給水人口が減少し、過大となった施設（水道管を含む）の廃止等を行いながら、平成28年度に策定した「水道事業基本計画」に基づき、必要最低限の設備投資に努め、住民同意を得ながら、水道事業運営を行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</si>
</sst>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0.22</c:v>
                </c:pt>
                <c:pt idx="1">
                  <c:v>0</c:v>
                </c:pt>
                <c:pt idx="2">
                  <c:v>0</c:v>
                </c:pt>
                <c:pt idx="3">
                  <c:v>0</c:v>
                </c:pt>
                <c:pt idx="4">
                  <c:v>0</c:v>
                </c:pt>
              </c:numCache>
            </c:numRef>
          </c:val>
          <c:extLst>
            <c:ext xmlns:c16="http://schemas.microsoft.com/office/drawing/2014/chart" uri="{C3380CC4-5D6E-409C-BE32-E72D297353CC}">
              <c16:uniqueId val="{00000000-9725-4006-850A-4F3E6661A093}"/>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9725-4006-850A-4F3E6661A093}"/>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42.75</c:v>
                </c:pt>
                <c:pt idx="1">
                  <c:v>44.31</c:v>
                </c:pt>
                <c:pt idx="2">
                  <c:v>45.81</c:v>
                </c:pt>
                <c:pt idx="3">
                  <c:v>45.15</c:v>
                </c:pt>
                <c:pt idx="4">
                  <c:v>48.13</c:v>
                </c:pt>
              </c:numCache>
            </c:numRef>
          </c:val>
          <c:extLst>
            <c:ext xmlns:c16="http://schemas.microsoft.com/office/drawing/2014/chart" uri="{C3380CC4-5D6E-409C-BE32-E72D297353CC}">
              <c16:uniqueId val="{00000000-49DD-422C-B965-FB7079F5CEB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49DD-422C-B965-FB7079F5CEB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63.02</c:v>
                </c:pt>
                <c:pt idx="1">
                  <c:v>58.04</c:v>
                </c:pt>
                <c:pt idx="2">
                  <c:v>55.85</c:v>
                </c:pt>
                <c:pt idx="3">
                  <c:v>53.72</c:v>
                </c:pt>
                <c:pt idx="4">
                  <c:v>52.62</c:v>
                </c:pt>
              </c:numCache>
            </c:numRef>
          </c:val>
          <c:extLst>
            <c:ext xmlns:c16="http://schemas.microsoft.com/office/drawing/2014/chart" uri="{C3380CC4-5D6E-409C-BE32-E72D297353CC}">
              <c16:uniqueId val="{00000000-A8A3-4753-B547-5C0DCB05995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A8A3-4753-B547-5C0DCB05995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90.84</c:v>
                </c:pt>
                <c:pt idx="1">
                  <c:v>86.92</c:v>
                </c:pt>
                <c:pt idx="2">
                  <c:v>80.81</c:v>
                </c:pt>
                <c:pt idx="3">
                  <c:v>82.23</c:v>
                </c:pt>
                <c:pt idx="4">
                  <c:v>78.42</c:v>
                </c:pt>
              </c:numCache>
            </c:numRef>
          </c:val>
          <c:extLst>
            <c:ext xmlns:c16="http://schemas.microsoft.com/office/drawing/2014/chart" uri="{C3380CC4-5D6E-409C-BE32-E72D297353CC}">
              <c16:uniqueId val="{00000000-1A73-4BEB-8836-EC0399CD29E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1A73-4BEB-8836-EC0399CD29E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41-4931-8BE2-2FAD8FFCCE3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41-4931-8BE2-2FAD8FFCCE3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96-464F-9499-EEB275FBE81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96-464F-9499-EEB275FBE81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1A-4FE2-A203-B505485BCFB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A-4FE2-A203-B505485BCFB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22-4A83-ACB5-0166F1800E9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22-4A83-ACB5-0166F1800E9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276.04000000000002</c:v>
                </c:pt>
                <c:pt idx="1">
                  <c:v>284.27</c:v>
                </c:pt>
                <c:pt idx="2">
                  <c:v>498.56</c:v>
                </c:pt>
                <c:pt idx="3">
                  <c:v>715.79</c:v>
                </c:pt>
                <c:pt idx="4">
                  <c:v>1011.57</c:v>
                </c:pt>
              </c:numCache>
            </c:numRef>
          </c:val>
          <c:extLst>
            <c:ext xmlns:c16="http://schemas.microsoft.com/office/drawing/2014/chart" uri="{C3380CC4-5D6E-409C-BE32-E72D297353CC}">
              <c16:uniqueId val="{00000000-B202-4F06-97CC-A5064631F1E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B202-4F06-97CC-A5064631F1E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70</c:v>
                </c:pt>
                <c:pt idx="1">
                  <c:v>40.89</c:v>
                </c:pt>
                <c:pt idx="2">
                  <c:v>71.86</c:v>
                </c:pt>
                <c:pt idx="3">
                  <c:v>63.11</c:v>
                </c:pt>
                <c:pt idx="4">
                  <c:v>62.42</c:v>
                </c:pt>
              </c:numCache>
            </c:numRef>
          </c:val>
          <c:extLst>
            <c:ext xmlns:c16="http://schemas.microsoft.com/office/drawing/2014/chart" uri="{C3380CC4-5D6E-409C-BE32-E72D297353CC}">
              <c16:uniqueId val="{00000000-4EB4-4AC3-BBCA-70DAC92E9C2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4EB4-4AC3-BBCA-70DAC92E9C2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258.47000000000003</c:v>
                </c:pt>
                <c:pt idx="1">
                  <c:v>442.6</c:v>
                </c:pt>
                <c:pt idx="2">
                  <c:v>252.02</c:v>
                </c:pt>
                <c:pt idx="3">
                  <c:v>286.48</c:v>
                </c:pt>
                <c:pt idx="4">
                  <c:v>287.18</c:v>
                </c:pt>
              </c:numCache>
            </c:numRef>
          </c:val>
          <c:extLst>
            <c:ext xmlns:c16="http://schemas.microsoft.com/office/drawing/2014/chart" uri="{C3380CC4-5D6E-409C-BE32-E72D297353CC}">
              <c16:uniqueId val="{00000000-DC5C-4459-A76D-87CF7BCADBFB}"/>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DC5C-4459-A76D-87CF7BCADBFB}"/>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七ケ宿町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1376</v>
      </c>
      <c r="AM8" s="51"/>
      <c r="AN8" s="51"/>
      <c r="AO8" s="51"/>
      <c r="AP8" s="51"/>
      <c r="AQ8" s="51"/>
      <c r="AR8" s="51"/>
      <c r="AS8" s="51"/>
      <c r="AT8" s="47">
        <f>データ!$S$6</f>
        <v>263.08999999999997</v>
      </c>
      <c r="AU8" s="47"/>
      <c r="AV8" s="47"/>
      <c r="AW8" s="47"/>
      <c r="AX8" s="47"/>
      <c r="AY8" s="47"/>
      <c r="AZ8" s="47"/>
      <c r="BA8" s="47"/>
      <c r="BB8" s="47">
        <f>データ!$T$6</f>
        <v>5.23</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96.27</v>
      </c>
      <c r="Q10" s="47"/>
      <c r="R10" s="47"/>
      <c r="S10" s="47"/>
      <c r="T10" s="47"/>
      <c r="U10" s="47"/>
      <c r="V10" s="47"/>
      <c r="W10" s="51">
        <f>データ!$Q$6</f>
        <v>3388</v>
      </c>
      <c r="X10" s="51"/>
      <c r="Y10" s="51"/>
      <c r="Z10" s="51"/>
      <c r="AA10" s="51"/>
      <c r="AB10" s="51"/>
      <c r="AC10" s="51"/>
      <c r="AD10" s="2"/>
      <c r="AE10" s="2"/>
      <c r="AF10" s="2"/>
      <c r="AG10" s="2"/>
      <c r="AH10" s="2"/>
      <c r="AI10" s="2"/>
      <c r="AJ10" s="2"/>
      <c r="AK10" s="2"/>
      <c r="AL10" s="51">
        <f>データ!$U$6</f>
        <v>1291</v>
      </c>
      <c r="AM10" s="51"/>
      <c r="AN10" s="51"/>
      <c r="AO10" s="51"/>
      <c r="AP10" s="51"/>
      <c r="AQ10" s="51"/>
      <c r="AR10" s="51"/>
      <c r="AS10" s="51"/>
      <c r="AT10" s="47">
        <f>データ!$V$6</f>
        <v>5.54</v>
      </c>
      <c r="AU10" s="47"/>
      <c r="AV10" s="47"/>
      <c r="AW10" s="47"/>
      <c r="AX10" s="47"/>
      <c r="AY10" s="47"/>
      <c r="AZ10" s="47"/>
      <c r="BA10" s="47"/>
      <c r="BB10" s="47">
        <f>データ!$W$6</f>
        <v>233.03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115</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be7ZTRDd/tOXcw+MLtlzOxAFYWfMKag17iXHhzQzXr2dok81P3anz6mYjb0a+rSha4glQ0EpytM4TXN6DTAUew==" saltValue="m29+GA5Ma7/O3uNbVmo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43028</v>
      </c>
      <c r="D6" s="34">
        <f t="shared" si="3"/>
        <v>47</v>
      </c>
      <c r="E6" s="34">
        <f t="shared" si="3"/>
        <v>1</v>
      </c>
      <c r="F6" s="34">
        <f t="shared" si="3"/>
        <v>0</v>
      </c>
      <c r="G6" s="34">
        <f t="shared" si="3"/>
        <v>0</v>
      </c>
      <c r="H6" s="34" t="str">
        <f t="shared" si="3"/>
        <v>宮城県　七ケ宿町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96.27</v>
      </c>
      <c r="Q6" s="35">
        <f t="shared" si="3"/>
        <v>3388</v>
      </c>
      <c r="R6" s="35">
        <f t="shared" si="3"/>
        <v>1376</v>
      </c>
      <c r="S6" s="35">
        <f t="shared" si="3"/>
        <v>263.08999999999997</v>
      </c>
      <c r="T6" s="35">
        <f t="shared" si="3"/>
        <v>5.23</v>
      </c>
      <c r="U6" s="35">
        <f t="shared" si="3"/>
        <v>1291</v>
      </c>
      <c r="V6" s="35">
        <f t="shared" si="3"/>
        <v>5.54</v>
      </c>
      <c r="W6" s="35">
        <f t="shared" si="3"/>
        <v>233.03</v>
      </c>
      <c r="X6" s="36">
        <f>IF(X7="",NA(),X7)</f>
        <v>90.84</v>
      </c>
      <c r="Y6" s="36">
        <f t="shared" ref="Y6:AG6" si="4">IF(Y7="",NA(),Y7)</f>
        <v>86.92</v>
      </c>
      <c r="Z6" s="36">
        <f t="shared" si="4"/>
        <v>80.81</v>
      </c>
      <c r="AA6" s="36">
        <f t="shared" si="4"/>
        <v>82.23</v>
      </c>
      <c r="AB6" s="36">
        <f t="shared" si="4"/>
        <v>78.42</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276.04000000000002</v>
      </c>
      <c r="BF6" s="36">
        <f t="shared" ref="BF6:BN6" si="7">IF(BF7="",NA(),BF7)</f>
        <v>284.27</v>
      </c>
      <c r="BG6" s="36">
        <f t="shared" si="7"/>
        <v>498.56</v>
      </c>
      <c r="BH6" s="36">
        <f t="shared" si="7"/>
        <v>715.79</v>
      </c>
      <c r="BI6" s="36">
        <f t="shared" si="7"/>
        <v>1011.57</v>
      </c>
      <c r="BJ6" s="36">
        <f t="shared" si="7"/>
        <v>1510.14</v>
      </c>
      <c r="BK6" s="36">
        <f t="shared" si="7"/>
        <v>1595.62</v>
      </c>
      <c r="BL6" s="36">
        <f t="shared" si="7"/>
        <v>1302.33</v>
      </c>
      <c r="BM6" s="36">
        <f t="shared" si="7"/>
        <v>1274.21</v>
      </c>
      <c r="BN6" s="36">
        <f t="shared" si="7"/>
        <v>1183.92</v>
      </c>
      <c r="BO6" s="35" t="str">
        <f>IF(BO7="","",IF(BO7="-","【-】","【"&amp;SUBSTITUTE(TEXT(BO7,"#,##0.00"),"-","△")&amp;"】"))</f>
        <v>【1,084.05】</v>
      </c>
      <c r="BP6" s="36">
        <f>IF(BP7="",NA(),BP7)</f>
        <v>70</v>
      </c>
      <c r="BQ6" s="36">
        <f t="shared" ref="BQ6:BY6" si="8">IF(BQ7="",NA(),BQ7)</f>
        <v>40.89</v>
      </c>
      <c r="BR6" s="36">
        <f t="shared" si="8"/>
        <v>71.86</v>
      </c>
      <c r="BS6" s="36">
        <f t="shared" si="8"/>
        <v>63.11</v>
      </c>
      <c r="BT6" s="36">
        <f t="shared" si="8"/>
        <v>62.42</v>
      </c>
      <c r="BU6" s="36">
        <f t="shared" si="8"/>
        <v>22.67</v>
      </c>
      <c r="BV6" s="36">
        <f t="shared" si="8"/>
        <v>37.92</v>
      </c>
      <c r="BW6" s="36">
        <f t="shared" si="8"/>
        <v>40.89</v>
      </c>
      <c r="BX6" s="36">
        <f t="shared" si="8"/>
        <v>41.25</v>
      </c>
      <c r="BY6" s="36">
        <f t="shared" si="8"/>
        <v>42.5</v>
      </c>
      <c r="BZ6" s="35" t="str">
        <f>IF(BZ7="","",IF(BZ7="-","【-】","【"&amp;SUBSTITUTE(TEXT(BZ7,"#,##0.00"),"-","△")&amp;"】"))</f>
        <v>【53.46】</v>
      </c>
      <c r="CA6" s="36">
        <f>IF(CA7="",NA(),CA7)</f>
        <v>258.47000000000003</v>
      </c>
      <c r="CB6" s="36">
        <f t="shared" ref="CB6:CJ6" si="9">IF(CB7="",NA(),CB7)</f>
        <v>442.6</v>
      </c>
      <c r="CC6" s="36">
        <f t="shared" si="9"/>
        <v>252.02</v>
      </c>
      <c r="CD6" s="36">
        <f t="shared" si="9"/>
        <v>286.48</v>
      </c>
      <c r="CE6" s="36">
        <f t="shared" si="9"/>
        <v>287.18</v>
      </c>
      <c r="CF6" s="36">
        <f t="shared" si="9"/>
        <v>789.62</v>
      </c>
      <c r="CG6" s="36">
        <f t="shared" si="9"/>
        <v>423.18</v>
      </c>
      <c r="CH6" s="36">
        <f t="shared" si="9"/>
        <v>383.2</v>
      </c>
      <c r="CI6" s="36">
        <f t="shared" si="9"/>
        <v>383.25</v>
      </c>
      <c r="CJ6" s="36">
        <f t="shared" si="9"/>
        <v>377.72</v>
      </c>
      <c r="CK6" s="35" t="str">
        <f>IF(CK7="","",IF(CK7="-","【-】","【"&amp;SUBSTITUTE(TEXT(CK7,"#,##0.00"),"-","△")&amp;"】"))</f>
        <v>【300.47】</v>
      </c>
      <c r="CL6" s="36">
        <f>IF(CL7="",NA(),CL7)</f>
        <v>42.75</v>
      </c>
      <c r="CM6" s="36">
        <f t="shared" ref="CM6:CU6" si="10">IF(CM7="",NA(),CM7)</f>
        <v>44.31</v>
      </c>
      <c r="CN6" s="36">
        <f t="shared" si="10"/>
        <v>45.81</v>
      </c>
      <c r="CO6" s="36">
        <f t="shared" si="10"/>
        <v>45.15</v>
      </c>
      <c r="CP6" s="36">
        <f t="shared" si="10"/>
        <v>48.13</v>
      </c>
      <c r="CQ6" s="36">
        <f t="shared" si="10"/>
        <v>48.7</v>
      </c>
      <c r="CR6" s="36">
        <f t="shared" si="10"/>
        <v>46.9</v>
      </c>
      <c r="CS6" s="36">
        <f t="shared" si="10"/>
        <v>47.95</v>
      </c>
      <c r="CT6" s="36">
        <f t="shared" si="10"/>
        <v>48.26</v>
      </c>
      <c r="CU6" s="36">
        <f t="shared" si="10"/>
        <v>48.01</v>
      </c>
      <c r="CV6" s="35" t="str">
        <f>IF(CV7="","",IF(CV7="-","【-】","【"&amp;SUBSTITUTE(TEXT(CV7,"#,##0.00"),"-","△")&amp;"】"))</f>
        <v>【54.90】</v>
      </c>
      <c r="CW6" s="36">
        <f>IF(CW7="",NA(),CW7)</f>
        <v>63.02</v>
      </c>
      <c r="CX6" s="36">
        <f t="shared" ref="CX6:DF6" si="11">IF(CX7="",NA(),CX7)</f>
        <v>58.04</v>
      </c>
      <c r="CY6" s="36">
        <f t="shared" si="11"/>
        <v>55.85</v>
      </c>
      <c r="CZ6" s="36">
        <f t="shared" si="11"/>
        <v>53.72</v>
      </c>
      <c r="DA6" s="36">
        <f t="shared" si="11"/>
        <v>52.62</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0.22</v>
      </c>
      <c r="EE6" s="35">
        <f t="shared" ref="EE6:EM6" si="14">IF(EE7="",NA(),EE7)</f>
        <v>0</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43028</v>
      </c>
      <c r="D7" s="38">
        <v>47</v>
      </c>
      <c r="E7" s="38">
        <v>1</v>
      </c>
      <c r="F7" s="38">
        <v>0</v>
      </c>
      <c r="G7" s="38">
        <v>0</v>
      </c>
      <c r="H7" s="38" t="s">
        <v>95</v>
      </c>
      <c r="I7" s="38" t="s">
        <v>96</v>
      </c>
      <c r="J7" s="38" t="s">
        <v>97</v>
      </c>
      <c r="K7" s="38" t="s">
        <v>98</v>
      </c>
      <c r="L7" s="38" t="s">
        <v>99</v>
      </c>
      <c r="M7" s="38" t="s">
        <v>100</v>
      </c>
      <c r="N7" s="39" t="s">
        <v>101</v>
      </c>
      <c r="O7" s="39" t="s">
        <v>102</v>
      </c>
      <c r="P7" s="39">
        <v>96.27</v>
      </c>
      <c r="Q7" s="39">
        <v>3388</v>
      </c>
      <c r="R7" s="39">
        <v>1376</v>
      </c>
      <c r="S7" s="39">
        <v>263.08999999999997</v>
      </c>
      <c r="T7" s="39">
        <v>5.23</v>
      </c>
      <c r="U7" s="39">
        <v>1291</v>
      </c>
      <c r="V7" s="39">
        <v>5.54</v>
      </c>
      <c r="W7" s="39">
        <v>233.03</v>
      </c>
      <c r="X7" s="39">
        <v>90.84</v>
      </c>
      <c r="Y7" s="39">
        <v>86.92</v>
      </c>
      <c r="Z7" s="39">
        <v>80.81</v>
      </c>
      <c r="AA7" s="39">
        <v>82.23</v>
      </c>
      <c r="AB7" s="39">
        <v>78.42</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276.04000000000002</v>
      </c>
      <c r="BF7" s="39">
        <v>284.27</v>
      </c>
      <c r="BG7" s="39">
        <v>498.56</v>
      </c>
      <c r="BH7" s="39">
        <v>715.79</v>
      </c>
      <c r="BI7" s="39">
        <v>1011.57</v>
      </c>
      <c r="BJ7" s="39">
        <v>1510.14</v>
      </c>
      <c r="BK7" s="39">
        <v>1595.62</v>
      </c>
      <c r="BL7" s="39">
        <v>1302.33</v>
      </c>
      <c r="BM7" s="39">
        <v>1274.21</v>
      </c>
      <c r="BN7" s="39">
        <v>1183.92</v>
      </c>
      <c r="BO7" s="39">
        <v>1084.05</v>
      </c>
      <c r="BP7" s="39">
        <v>70</v>
      </c>
      <c r="BQ7" s="39">
        <v>40.89</v>
      </c>
      <c r="BR7" s="39">
        <v>71.86</v>
      </c>
      <c r="BS7" s="39">
        <v>63.11</v>
      </c>
      <c r="BT7" s="39">
        <v>62.42</v>
      </c>
      <c r="BU7" s="39">
        <v>22.67</v>
      </c>
      <c r="BV7" s="39">
        <v>37.92</v>
      </c>
      <c r="BW7" s="39">
        <v>40.89</v>
      </c>
      <c r="BX7" s="39">
        <v>41.25</v>
      </c>
      <c r="BY7" s="39">
        <v>42.5</v>
      </c>
      <c r="BZ7" s="39">
        <v>53.46</v>
      </c>
      <c r="CA7" s="39">
        <v>258.47000000000003</v>
      </c>
      <c r="CB7" s="39">
        <v>442.6</v>
      </c>
      <c r="CC7" s="39">
        <v>252.02</v>
      </c>
      <c r="CD7" s="39">
        <v>286.48</v>
      </c>
      <c r="CE7" s="39">
        <v>287.18</v>
      </c>
      <c r="CF7" s="39">
        <v>789.62</v>
      </c>
      <c r="CG7" s="39">
        <v>423.18</v>
      </c>
      <c r="CH7" s="39">
        <v>383.2</v>
      </c>
      <c r="CI7" s="39">
        <v>383.25</v>
      </c>
      <c r="CJ7" s="39">
        <v>377.72</v>
      </c>
      <c r="CK7" s="39">
        <v>300.47000000000003</v>
      </c>
      <c r="CL7" s="39">
        <v>42.75</v>
      </c>
      <c r="CM7" s="39">
        <v>44.31</v>
      </c>
      <c r="CN7" s="39">
        <v>45.81</v>
      </c>
      <c r="CO7" s="39">
        <v>45.15</v>
      </c>
      <c r="CP7" s="39">
        <v>48.13</v>
      </c>
      <c r="CQ7" s="39">
        <v>48.7</v>
      </c>
      <c r="CR7" s="39">
        <v>46.9</v>
      </c>
      <c r="CS7" s="39">
        <v>47.95</v>
      </c>
      <c r="CT7" s="39">
        <v>48.26</v>
      </c>
      <c r="CU7" s="39">
        <v>48.01</v>
      </c>
      <c r="CV7" s="39">
        <v>54.9</v>
      </c>
      <c r="CW7" s="39">
        <v>63.02</v>
      </c>
      <c r="CX7" s="39">
        <v>58.04</v>
      </c>
      <c r="CY7" s="39">
        <v>55.85</v>
      </c>
      <c r="CZ7" s="39">
        <v>53.72</v>
      </c>
      <c r="DA7" s="39">
        <v>52.62</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0.22</v>
      </c>
      <c r="EE7" s="39">
        <v>0</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2021-01-21T09:27:14Z</cp:lastPrinted>
  <dcterms:created xsi:type="dcterms:W3CDTF">2020-12-04T02:19:00Z</dcterms:created>
  <dcterms:modified xsi:type="dcterms:W3CDTF">2021-02-12T02:23:42Z</dcterms:modified>
  <cp:category/>
</cp:coreProperties>
</file>