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33 美里町★\02 修正\"/>
    </mc:Choice>
  </mc:AlternateContent>
  <workbookProtection workbookAlgorithmName="SHA-512" workbookHashValue="N7zXGxWaEyNq2rS1PvDH/T7XklvTTHTclN1jSSWeycG+NzHGy3SMiS8OKdS/eWZc8Mnvm64bMFbf/j07uV6w8A==" workbookSaltValue="eAJ0c8xkUbFIFXzRdsDLrw==" workbookSpinCount="100000" lockStructure="1"/>
  <bookViews>
    <workbookView xWindow="0" yWindow="0" windowWidth="20490" windowHeight="76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<sst xmlns="http://schemas.openxmlformats.org/spreadsheetml/2006/main" count="257" uniqueCount="116">
  <si>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</si>
  <si>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</si>
  <si>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</si>
  <si>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</si>
  <si>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</si>
  <si>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</si>
  <si>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</si>
  <si>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</si>
  <si>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</si>
  <si>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</si>
  <si>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</si>
  <si>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</si>
  <si>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</si>
  <si>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</si>
  <si>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</si>
  <si>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</si>
  <si>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</si>
  <si>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</si>
  <si>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</si>
  <si>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</si>
  <si>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</si>
  <si>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</si>
  <si>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</si>
  <si>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</si>
  <si>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</si>
  <si>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</si>
  <si>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</si>
  <si>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</si>
  <si>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</si>
  <si>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</si>
  <si>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</si>
  <si>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</si>
  <si>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</si>
  <si>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</si>
  <si>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</si>
  <si>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</si>
  <si>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</si>
  <si>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</si>
  <si>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</si>
  <si>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</si>
  <si>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</si>
  <si>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</si>
  <si>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</si>
  <si>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</si>
  <si>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</si>
  <si>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</si>
  <si>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</si>
  <si>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</si>
  <si>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</si>
  <si>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</si>
  <si>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</si>
  <si>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</si>
  <si>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</si>
  <si>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</si>
  <si>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</si>
  <si>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</si>
  <si>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</si>
  <si>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</si>
  <si>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</si>
  <si>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</si>
  <si>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</si>
  <si>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</si>
  <si>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</si>
  <si>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</si>
  <si>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</si>
  <si>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</si>
  <si>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</si>
  <si>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</si>
  <si>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</si>
  <si>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</si>
  <si>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</si>
  <si>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</si>
  <si>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</si>
  <si>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</si>
  <si>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</si>
  <si>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</si>
  <si>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</si>
  <si>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</si>
  <si>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</si>
  <si>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</si>
  <si>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</si>
  <si>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</si>
  <si>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</si>
  <si>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</si>
  <si>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</si>
  <si>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</si>
  <si>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</si>
  <si>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</si>
  <si>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</si>
  <si>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</si>
  <si>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</si>
  <si>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</si>
  <si>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</si>
  <si>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</si>
  <si>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</si>
  <si>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</si>
  <si>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</si>
  <si>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</si>
  <si>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</si>
  <si>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</si>
  <si>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</si>
  <si>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</si>
  <si>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</si>
  <si>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</si>
  <si>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</si>
  <si>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</si>
  <si>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</si>
  <si>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</si>
  <si>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</si>
  <si>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</si>
  <si>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</si>
  <si>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</si>
  <si>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</si>
  <si>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
　マンホールポンプ等の機器が耐用年数を迎えようとしているため、計画的に順次更新を行わなければならない。</t>
    <rPh sb="48" eb="50">
      <t>ケイカク</t>
    </rPh>
    <phoneticPr fontId="4"/>
  </si>
  <si>
    <t>③流動比率について
　類似団体平均値を上回っているものの、100％を下回っている。これは、平成27年度まで法非適会計であったため、現金の蓄積がなかったことが要因と考えられる。今後の現金残高の見込みを把握しつつ、資金不足に陥らないよう支払能力の確保に努める。
④企業債残高対事業規模比率について
　類似団体を上回っている。下水道区域の拡張期であるため、企業債残高が短期的に大きく減少することは見込めないが、収入の適正化を図るなど、自己資金を確保し、企業債借入の抑制に努める。
⑤経費回収率について
　100％を下回っている。費用が過大とならないよう抑制に努めるとともに有収水量の増加と収入の適正化を図っていく。
⑥汚水処理原価について
　類似団体を上回っている。今後も整備が続くため、費用が過大とならないよう抑制に努めるとともに有収水量が伸びるよう普及活動に努める。
⑧水洗化率について
　整備途中であるため、水洗化率が伸びにくい状況である。整備率の向上に併せ、新規供用開始区域及び既供与開始区域の未接続者に対し、さらなる普及活動に努める。</t>
    <rPh sb="15" eb="17">
      <t>ヘイキン</t>
    </rPh>
    <rPh sb="17" eb="18">
      <t>チ</t>
    </rPh>
    <rPh sb="19" eb="21">
      <t>ウワマワ</t>
    </rPh>
    <rPh sb="34" eb="36">
      <t>シタマワ</t>
    </rPh>
    <rPh sb="78" eb="80">
      <t>ヨウイン</t>
    </rPh>
    <rPh sb="81" eb="82">
      <t>カンガ</t>
    </rPh>
    <rPh sb="116" eb="118">
      <t>シハライ</t>
    </rPh>
    <rPh sb="118" eb="120">
      <t>ノウリョク</t>
    </rPh>
    <rPh sb="121" eb="123">
      <t>カクホ</t>
    </rPh>
    <rPh sb="161" eb="164">
      <t>ゲスイドウ</t>
    </rPh>
    <rPh sb="164" eb="166">
      <t>クイキ</t>
    </rPh>
    <rPh sb="167" eb="170">
      <t>カクチョウキ</t>
    </rPh>
    <rPh sb="176" eb="178">
      <t>キギョウ</t>
    </rPh>
    <rPh sb="178" eb="179">
      <t>サイ</t>
    </rPh>
    <rPh sb="179" eb="181">
      <t>ザンダカ</t>
    </rPh>
    <rPh sb="182" eb="185">
      <t>タンキテキ</t>
    </rPh>
    <rPh sb="186" eb="187">
      <t>オオ</t>
    </rPh>
    <rPh sb="189" eb="191">
      <t>ゲンショウ</t>
    </rPh>
    <rPh sb="196" eb="198">
      <t>ミコ</t>
    </rPh>
    <rPh sb="203" eb="205">
      <t>シュウニュウ</t>
    </rPh>
    <rPh sb="206" eb="209">
      <t>テキセイカ</t>
    </rPh>
    <rPh sb="210" eb="211">
      <t>ハカ</t>
    </rPh>
    <rPh sb="215" eb="217">
      <t>ジコ</t>
    </rPh>
    <rPh sb="217" eb="219">
      <t>シキン</t>
    </rPh>
    <rPh sb="220" eb="222">
      <t>カクホ</t>
    </rPh>
    <rPh sb="227" eb="229">
      <t>キギョウ</t>
    </rPh>
    <rPh sb="229" eb="230">
      <t>サイ</t>
    </rPh>
    <rPh sb="230" eb="232">
      <t>カリイレ</t>
    </rPh>
    <rPh sb="233" eb="235">
      <t>ヨクセイ</t>
    </rPh>
    <rPh sb="236" eb="237">
      <t>ツト</t>
    </rPh>
    <rPh sb="293" eb="294">
      <t>ゾウ</t>
    </rPh>
    <rPh sb="294" eb="295">
      <t>カ</t>
    </rPh>
    <rPh sb="296" eb="298">
      <t>シュウニュウ</t>
    </rPh>
    <rPh sb="306" eb="307">
      <t>ハカ</t>
    </rPh>
    <rPh sb="312" eb="314">
      <t>オスイ</t>
    </rPh>
    <rPh sb="314" eb="316">
      <t>ショリ</t>
    </rPh>
    <rPh sb="316" eb="318">
      <t>ゲンカ</t>
    </rPh>
    <rPh sb="336" eb="338">
      <t>コンゴ</t>
    </rPh>
    <rPh sb="339" eb="341">
      <t>セイビ</t>
    </rPh>
    <rPh sb="342" eb="343">
      <t>ツヅ</t>
    </rPh>
    <rPh sb="347" eb="349">
      <t>ヒヨウ</t>
    </rPh>
    <rPh sb="350" eb="352">
      <t>カダイ</t>
    </rPh>
    <rPh sb="359" eb="361">
      <t>ヨクセイ</t>
    </rPh>
    <rPh sb="362" eb="363">
      <t>ツト</t>
    </rPh>
    <rPh sb="369" eb="370">
      <t>ユウ</t>
    </rPh>
    <rPh sb="370" eb="371">
      <t>シュウ</t>
    </rPh>
    <rPh sb="371" eb="373">
      <t>スイリョウ</t>
    </rPh>
    <rPh sb="374" eb="375">
      <t>ノ</t>
    </rPh>
    <rPh sb="379" eb="381">
      <t>フキュウ</t>
    </rPh>
    <rPh sb="381" eb="383">
      <t>カツドウ</t>
    </rPh>
    <rPh sb="384" eb="385">
      <t>ツト</t>
    </rPh>
    <phoneticPr fontId="4"/>
  </si>
  <si>
    <t>　短期的な課題としては、水洗化率の向上が挙げられる。
　水洗化率を向上させることが、料金収入の向上に繋がり、経費回収率等の他の指標の改善も期待できる。
　中長期的な課題としては、汚水管きょ整備の完了が挙げられる。また、企業債償還の増大により厳しい経営状況となることが見込まれる。
　整備工事を早期に完成させ、より多くの住民に利用してもらえる環境を作るとともに収入の適正化の検討を行い、経営の健全化に努めていく。</t>
    <rPh sb="100" eb="101">
      <t>ア</t>
    </rPh>
    <rPh sb="109" eb="111">
      <t>キギョウ</t>
    </rPh>
    <rPh sb="111" eb="112">
      <t>サイ</t>
    </rPh>
    <rPh sb="112" eb="114">
      <t>ショウカン</t>
    </rPh>
    <rPh sb="115" eb="117">
      <t>ゾウダイ</t>
    </rPh>
    <rPh sb="123" eb="125">
      <t>ケイエイ</t>
    </rPh>
    <rPh sb="125" eb="127">
      <t>ジョウキョウ</t>
    </rPh>
    <rPh sb="133" eb="135">
      <t>ミコ</t>
    </rPh>
    <rPh sb="141" eb="143">
      <t>セイビ</t>
    </rPh>
    <rPh sb="143" eb="145">
      <t>コウジ</t>
    </rPh>
    <rPh sb="179" eb="181">
      <t>シュウニュウ</t>
    </rPh>
    <rPh sb="182" eb="185">
      <t>テキセイカ</t>
    </rPh>
    <rPh sb="186" eb="188">
      <t>ケントウ</t>
    </rPh>
    <rPh sb="189" eb="190">
      <t>オコナ</t>
    </rPh>
    <rPh sb="192" eb="194">
      <t>ケイエイ</t>
    </rPh>
    <rPh sb="195" eb="198">
      <t>ケンゼンカ</t>
    </rPh>
    <rPh sb="199" eb="20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</si>
</sst>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160-4DE3-8B5B-A4E41A7DBA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0.16</c:v>
                </c:pt>
                <c:pt idx="3">
                  <c:v>0.13</c:v>
                </c:pt>
                <c:pt idx="4">
                  <c:v>0.15</c:v>
                </c:pt>
              </c:numCache>
            </c:numRef>
          </c:val>
          <c:smooth val="0"/>
          <c:extLst>
            <c:ext xmlns:c16="http://schemas.microsoft.com/office/drawing/2014/chart" uri="{C3380CC4-5D6E-409C-BE32-E72D297353CC}">
              <c16:uniqueId val="{00000001-F160-4DE3-8B5B-A4E41A7DBA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4A-4AE5-9BB8-01A027AD68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53.51</c:v>
                </c:pt>
                <c:pt idx="2">
                  <c:v>53.5</c:v>
                </c:pt>
                <c:pt idx="3">
                  <c:v>52.58</c:v>
                </c:pt>
                <c:pt idx="4">
                  <c:v>50.94</c:v>
                </c:pt>
              </c:numCache>
            </c:numRef>
          </c:val>
          <c:smooth val="0"/>
          <c:extLst>
            <c:ext xmlns:c16="http://schemas.microsoft.com/office/drawing/2014/chart" uri="{C3380CC4-5D6E-409C-BE32-E72D297353CC}">
              <c16:uniqueId val="{00000001-D04A-4AE5-9BB8-01A027AD68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74</c:v>
                </c:pt>
                <c:pt idx="2">
                  <c:v>74.31</c:v>
                </c:pt>
                <c:pt idx="3">
                  <c:v>76.760000000000005</c:v>
                </c:pt>
                <c:pt idx="4">
                  <c:v>78.14</c:v>
                </c:pt>
              </c:numCache>
            </c:numRef>
          </c:val>
          <c:extLst>
            <c:ext xmlns:c16="http://schemas.microsoft.com/office/drawing/2014/chart" uri="{C3380CC4-5D6E-409C-BE32-E72D297353CC}">
              <c16:uniqueId val="{00000000-08C3-430C-B0CA-482769C184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83.91</c:v>
                </c:pt>
                <c:pt idx="2">
                  <c:v>83.51</c:v>
                </c:pt>
                <c:pt idx="3">
                  <c:v>83.02</c:v>
                </c:pt>
                <c:pt idx="4">
                  <c:v>82.55</c:v>
                </c:pt>
              </c:numCache>
            </c:numRef>
          </c:val>
          <c:smooth val="0"/>
          <c:extLst>
            <c:ext xmlns:c16="http://schemas.microsoft.com/office/drawing/2014/chart" uri="{C3380CC4-5D6E-409C-BE32-E72D297353CC}">
              <c16:uniqueId val="{00000001-08C3-430C-B0CA-482769C184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99.05</c:v>
                </c:pt>
                <c:pt idx="2">
                  <c:v>101.48</c:v>
                </c:pt>
                <c:pt idx="3">
                  <c:v>100.96</c:v>
                </c:pt>
                <c:pt idx="4">
                  <c:v>100.91</c:v>
                </c:pt>
              </c:numCache>
            </c:numRef>
          </c:val>
          <c:extLst>
            <c:ext xmlns:c16="http://schemas.microsoft.com/office/drawing/2014/chart" uri="{C3380CC4-5D6E-409C-BE32-E72D297353CC}">
              <c16:uniqueId val="{00000000-711F-498D-906D-F16CAE9B4DC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106.85</c:v>
                </c:pt>
                <c:pt idx="2">
                  <c:v>108.11</c:v>
                </c:pt>
                <c:pt idx="3">
                  <c:v>104.14</c:v>
                </c:pt>
                <c:pt idx="4">
                  <c:v>106.57</c:v>
                </c:pt>
              </c:numCache>
            </c:numRef>
          </c:val>
          <c:smooth val="0"/>
          <c:extLst>
            <c:ext xmlns:c16="http://schemas.microsoft.com/office/drawing/2014/chart" uri="{C3380CC4-5D6E-409C-BE32-E72D297353CC}">
              <c16:uniqueId val="{00000001-711F-498D-906D-F16CAE9B4DC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27.49</c:v>
                </c:pt>
                <c:pt idx="2">
                  <c:v>27.48</c:v>
                </c:pt>
                <c:pt idx="3">
                  <c:v>28.42</c:v>
                </c:pt>
                <c:pt idx="4">
                  <c:v>29.41</c:v>
                </c:pt>
              </c:numCache>
            </c:numRef>
          </c:val>
          <c:extLst>
            <c:ext xmlns:c16="http://schemas.microsoft.com/office/drawing/2014/chart" uri="{C3380CC4-5D6E-409C-BE32-E72D297353CC}">
              <c16:uniqueId val="{00000000-086C-4856-A376-9F962F9C06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21.09</c:v>
                </c:pt>
                <c:pt idx="2">
                  <c:v>21.16</c:v>
                </c:pt>
                <c:pt idx="3">
                  <c:v>15.95</c:v>
                </c:pt>
                <c:pt idx="4">
                  <c:v>15.85</c:v>
                </c:pt>
              </c:numCache>
            </c:numRef>
          </c:val>
          <c:smooth val="0"/>
          <c:extLst>
            <c:ext xmlns:c16="http://schemas.microsoft.com/office/drawing/2014/chart" uri="{C3380CC4-5D6E-409C-BE32-E72D297353CC}">
              <c16:uniqueId val="{00000001-086C-4856-A376-9F962F9C06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7E-49F0-8F17-E573249635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57E-49F0-8F17-E573249635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3.16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28-4BC1-A8F2-5024DF05301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92.92</c:v>
                </c:pt>
                <c:pt idx="2">
                  <c:v>86.54</c:v>
                </c:pt>
                <c:pt idx="3">
                  <c:v>73.180000000000007</c:v>
                </c:pt>
                <c:pt idx="4">
                  <c:v>53.44</c:v>
                </c:pt>
              </c:numCache>
            </c:numRef>
          </c:val>
          <c:smooth val="0"/>
          <c:extLst>
            <c:ext xmlns:c16="http://schemas.microsoft.com/office/drawing/2014/chart" uri="{C3380CC4-5D6E-409C-BE32-E72D297353CC}">
              <c16:uniqueId val="{00000001-B928-4BC1-A8F2-5024DF05301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53.38</c:v>
                </c:pt>
                <c:pt idx="2">
                  <c:v>49.34</c:v>
                </c:pt>
                <c:pt idx="3">
                  <c:v>61.58</c:v>
                </c:pt>
                <c:pt idx="4">
                  <c:v>65.84</c:v>
                </c:pt>
              </c:numCache>
            </c:numRef>
          </c:val>
          <c:extLst>
            <c:ext xmlns:c16="http://schemas.microsoft.com/office/drawing/2014/chart" uri="{C3380CC4-5D6E-409C-BE32-E72D297353CC}">
              <c16:uniqueId val="{00000000-7FAD-410F-BEE6-867400AC2D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50.66</c:v>
                </c:pt>
                <c:pt idx="2">
                  <c:v>62.25</c:v>
                </c:pt>
                <c:pt idx="3">
                  <c:v>52.32</c:v>
                </c:pt>
                <c:pt idx="4">
                  <c:v>47.03</c:v>
                </c:pt>
              </c:numCache>
            </c:numRef>
          </c:val>
          <c:smooth val="0"/>
          <c:extLst>
            <c:ext xmlns:c16="http://schemas.microsoft.com/office/drawing/2014/chart" uri="{C3380CC4-5D6E-409C-BE32-E72D297353CC}">
              <c16:uniqueId val="{00000001-7FAD-410F-BEE6-867400AC2D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2906.99</c:v>
                </c:pt>
                <c:pt idx="2">
                  <c:v>2881.14</c:v>
                </c:pt>
                <c:pt idx="3">
                  <c:v>3358.39</c:v>
                </c:pt>
                <c:pt idx="4">
                  <c:v>2886.27</c:v>
                </c:pt>
              </c:numCache>
            </c:numRef>
          </c:val>
          <c:extLst>
            <c:ext xmlns:c16="http://schemas.microsoft.com/office/drawing/2014/chart" uri="{C3380CC4-5D6E-409C-BE32-E72D297353CC}">
              <c16:uniqueId val="{00000000-736A-4D9B-868F-38824A34D9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1111.31</c:v>
                </c:pt>
                <c:pt idx="2">
                  <c:v>966.33</c:v>
                </c:pt>
                <c:pt idx="3">
                  <c:v>958.81</c:v>
                </c:pt>
                <c:pt idx="4">
                  <c:v>1001.3</c:v>
                </c:pt>
              </c:numCache>
            </c:numRef>
          </c:val>
          <c:smooth val="0"/>
          <c:extLst>
            <c:ext xmlns:c16="http://schemas.microsoft.com/office/drawing/2014/chart" uri="{C3380CC4-5D6E-409C-BE32-E72D297353CC}">
              <c16:uniqueId val="{00000001-736A-4D9B-868F-38824A34D9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93.91</c:v>
                </c:pt>
                <c:pt idx="2">
                  <c:v>91.75</c:v>
                </c:pt>
                <c:pt idx="3">
                  <c:v>69.41</c:v>
                </c:pt>
                <c:pt idx="4">
                  <c:v>69.790000000000006</c:v>
                </c:pt>
              </c:numCache>
            </c:numRef>
          </c:val>
          <c:extLst>
            <c:ext xmlns:c16="http://schemas.microsoft.com/office/drawing/2014/chart" uri="{C3380CC4-5D6E-409C-BE32-E72D297353CC}">
              <c16:uniqueId val="{00000000-5024-4224-840F-D3F19AEE1F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5024-4224-840F-D3F19AEE1F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209.61</c:v>
                </c:pt>
                <c:pt idx="2">
                  <c:v>214.68</c:v>
                </c:pt>
                <c:pt idx="3">
                  <c:v>282.45</c:v>
                </c:pt>
                <c:pt idx="4">
                  <c:v>281.44</c:v>
                </c:pt>
              </c:numCache>
            </c:numRef>
          </c:val>
          <c:extLst>
            <c:ext xmlns:c16="http://schemas.microsoft.com/office/drawing/2014/chart" uri="{C3380CC4-5D6E-409C-BE32-E72D297353CC}">
              <c16:uniqueId val="{00000000-013B-4B56-8D65-8CF883281B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207.96</c:v>
                </c:pt>
                <c:pt idx="2">
                  <c:v>194.31</c:v>
                </c:pt>
                <c:pt idx="3">
                  <c:v>190.99</c:v>
                </c:pt>
                <c:pt idx="4">
                  <c:v>187.55</c:v>
                </c:pt>
              </c:numCache>
            </c:numRef>
          </c:val>
          <c:smooth val="0"/>
          <c:extLst>
            <c:ext xmlns:c16="http://schemas.microsoft.com/office/drawing/2014/chart" uri="{C3380CC4-5D6E-409C-BE32-E72D297353CC}">
              <c16:uniqueId val="{00000001-013B-4B56-8D65-8CF883281B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5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24395</v>
      </c>
      <c r="AM8" s="51"/>
      <c r="AN8" s="51"/>
      <c r="AO8" s="51"/>
      <c r="AP8" s="51"/>
      <c r="AQ8" s="51"/>
      <c r="AR8" s="51"/>
      <c r="AS8" s="51"/>
      <c r="AT8" s="46">
        <f>データ!T6</f>
        <v>74.98</v>
      </c>
      <c r="AU8" s="46"/>
      <c r="AV8" s="46"/>
      <c r="AW8" s="46"/>
      <c r="AX8" s="46"/>
      <c r="AY8" s="46"/>
      <c r="AZ8" s="46"/>
      <c r="BA8" s="46"/>
      <c r="BB8" s="46">
        <f>データ!U6</f>
        <v>325.35000000000002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47.62</v>
      </c>
      <c r="J10" s="46"/>
      <c r="K10" s="46"/>
      <c r="L10" s="46"/>
      <c r="M10" s="46"/>
      <c r="N10" s="46"/>
      <c r="O10" s="46"/>
      <c r="P10" s="46">
        <f>データ!P6</f>
        <v>43.15</v>
      </c>
      <c r="Q10" s="46"/>
      <c r="R10" s="46"/>
      <c r="S10" s="46"/>
      <c r="T10" s="46"/>
      <c r="U10" s="46"/>
      <c r="V10" s="46"/>
      <c r="W10" s="46">
        <f>データ!Q6</f>
        <v>97.97</v>
      </c>
      <c r="X10" s="46"/>
      <c r="Y10" s="46"/>
      <c r="Z10" s="46"/>
      <c r="AA10" s="46"/>
      <c r="AB10" s="46"/>
      <c r="AC10" s="46"/>
      <c r="AD10" s="51">
        <f>データ!R6</f>
        <v>3740</v>
      </c>
      <c r="AE10" s="51"/>
      <c r="AF10" s="51"/>
      <c r="AG10" s="51"/>
      <c r="AH10" s="51"/>
      <c r="AI10" s="51"/>
      <c r="AJ10" s="51"/>
      <c r="AK10" s="2"/>
      <c r="AL10" s="51">
        <f>データ!V6</f>
        <v>10480</v>
      </c>
      <c r="AM10" s="51"/>
      <c r="AN10" s="51"/>
      <c r="AO10" s="51"/>
      <c r="AP10" s="51"/>
      <c r="AQ10" s="51"/>
      <c r="AR10" s="51"/>
      <c r="AS10" s="51"/>
      <c r="AT10" s="46">
        <f>データ!W6</f>
        <v>3.31</v>
      </c>
      <c r="AU10" s="46"/>
      <c r="AV10" s="46"/>
      <c r="AW10" s="46"/>
      <c r="AX10" s="46"/>
      <c r="AY10" s="46"/>
      <c r="AZ10" s="46"/>
      <c r="BA10" s="46"/>
      <c r="BB10" s="46">
        <f>データ!X6</f>
        <v>3166.16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EAHVaFG/enYjxqjXbg34ngGeVI8CvQHE06y9SKntW/Y9ifyh8w63/sL7uyc0tVqBzA298RAEODUuGGjyX0O60Q==" saltValue="H6HKDuDrB/HyIfXMJVaZ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45055</v>
      </c>
      <c r="D6" s="33">
        <f t="shared" si="3"/>
        <v>46</v>
      </c>
      <c r="E6" s="33">
        <f t="shared" si="3"/>
        <v>17</v>
      </c>
      <c r="F6" s="33">
        <f t="shared" si="3"/>
        <v>1</v>
      </c>
      <c r="G6" s="33">
        <f t="shared" si="3"/>
        <v>0</v>
      </c>
      <c r="H6" s="33" t="str">
        <f t="shared" si="3"/>
        <v>宮城県　美里町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47.62</v>
      </c>
      <c r="P6" s="34">
        <f t="shared" si="3"/>
        <v>43.15</v>
      </c>
      <c r="Q6" s="34">
        <f t="shared" si="3"/>
        <v>97.97</v>
      </c>
      <c r="R6" s="34">
        <f t="shared" si="3"/>
        <v>3740</v>
      </c>
      <c r="S6" s="34">
        <f t="shared" si="3"/>
        <v>24395</v>
      </c>
      <c r="T6" s="34">
        <f t="shared" si="3"/>
        <v>74.98</v>
      </c>
      <c r="U6" s="34">
        <f t="shared" si="3"/>
        <v>325.35000000000002</v>
      </c>
      <c r="V6" s="34">
        <f t="shared" si="3"/>
        <v>10480</v>
      </c>
      <c r="W6" s="34">
        <f t="shared" si="3"/>
        <v>3.31</v>
      </c>
      <c r="X6" s="34">
        <f t="shared" si="3"/>
        <v>3166.16</v>
      </c>
      <c r="Y6" s="35" t="str">
        <f>IF(Y7="",NA(),Y7)</f>
        <v>-</v>
      </c>
      <c r="Z6" s="35">
        <f t="shared" ref="Z6:AH6" si="4">IF(Z7="",NA(),Z7)</f>
        <v>99.05</v>
      </c>
      <c r="AA6" s="35">
        <f t="shared" si="4"/>
        <v>101.48</v>
      </c>
      <c r="AB6" s="35">
        <f t="shared" si="4"/>
        <v>100.96</v>
      </c>
      <c r="AC6" s="35">
        <f t="shared" si="4"/>
        <v>100.91</v>
      </c>
      <c r="AD6" s="35" t="str">
        <f t="shared" si="4"/>
        <v>-</v>
      </c>
      <c r="AE6" s="35">
        <f t="shared" si="4"/>
        <v>106.85</v>
      </c>
      <c r="AF6" s="35">
        <f t="shared" si="4"/>
        <v>108.11</v>
      </c>
      <c r="AG6" s="35">
        <f t="shared" si="4"/>
        <v>104.14</v>
      </c>
      <c r="AH6" s="35">
        <f t="shared" si="4"/>
        <v>106.57</v>
      </c>
      <c r="AI6" s="34" t="str">
        <f>IF(AI7="","",IF(AI7="-","【-】","【"&amp;SUBSTITUTE(TEXT(AI7,"#,##0.00"),"-","△")&amp;"】"))</f>
        <v>【108.07】</v>
      </c>
      <c r="AJ6" s="35" t="str">
        <f>IF(AJ7="",NA(),AJ7)</f>
        <v>-</v>
      </c>
      <c r="AK6" s="35">
        <f t="shared" ref="AK6:AS6" si="5">IF(AK7="",NA(),AK7)</f>
        <v>3.16</v>
      </c>
      <c r="AL6" s="34">
        <f t="shared" si="5"/>
        <v>0</v>
      </c>
      <c r="AM6" s="34">
        <f t="shared" si="5"/>
        <v>0</v>
      </c>
      <c r="AN6" s="34">
        <f t="shared" si="5"/>
        <v>0</v>
      </c>
      <c r="AO6" s="35" t="str">
        <f t="shared" si="5"/>
        <v>-</v>
      </c>
      <c r="AP6" s="35">
        <f t="shared" si="5"/>
        <v>92.92</v>
      </c>
      <c r="AQ6" s="35">
        <f t="shared" si="5"/>
        <v>86.54</v>
      </c>
      <c r="AR6" s="35">
        <f t="shared" si="5"/>
        <v>73.180000000000007</v>
      </c>
      <c r="AS6" s="35">
        <f t="shared" si="5"/>
        <v>53.44</v>
      </c>
      <c r="AT6" s="34" t="str">
        <f>IF(AT7="","",IF(AT7="-","【-】","【"&amp;SUBSTITUTE(TEXT(AT7,"#,##0.00"),"-","△")&amp;"】"))</f>
        <v>【3.09】</v>
      </c>
      <c r="AU6" s="35" t="str">
        <f>IF(AU7="",NA(),AU7)</f>
        <v>-</v>
      </c>
      <c r="AV6" s="35">
        <f t="shared" ref="AV6:BD6" si="6">IF(AV7="",NA(),AV7)</f>
        <v>53.38</v>
      </c>
      <c r="AW6" s="35">
        <f t="shared" si="6"/>
        <v>49.34</v>
      </c>
      <c r="AX6" s="35">
        <f t="shared" si="6"/>
        <v>61.58</v>
      </c>
      <c r="AY6" s="35">
        <f t="shared" si="6"/>
        <v>65.84</v>
      </c>
      <c r="AZ6" s="35" t="str">
        <f t="shared" si="6"/>
        <v>-</v>
      </c>
      <c r="BA6" s="35">
        <f t="shared" si="6"/>
        <v>50.66</v>
      </c>
      <c r="BB6" s="35">
        <f t="shared" si="6"/>
        <v>62.25</v>
      </c>
      <c r="BC6" s="35">
        <f t="shared" si="6"/>
        <v>52.32</v>
      </c>
      <c r="BD6" s="35">
        <f t="shared" si="6"/>
        <v>47.03</v>
      </c>
      <c r="BE6" s="34" t="str">
        <f>IF(BE7="","",IF(BE7="-","【-】","【"&amp;SUBSTITUTE(TEXT(BE7,"#,##0.00"),"-","△")&amp;"】"))</f>
        <v>【69.54】</v>
      </c>
      <c r="BF6" s="35" t="str">
        <f>IF(BF7="",NA(),BF7)</f>
        <v>-</v>
      </c>
      <c r="BG6" s="35">
        <f t="shared" ref="BG6:BO6" si="7">IF(BG7="",NA(),BG7)</f>
        <v>2906.99</v>
      </c>
      <c r="BH6" s="35">
        <f t="shared" si="7"/>
        <v>2881.14</v>
      </c>
      <c r="BI6" s="35">
        <f t="shared" si="7"/>
        <v>3358.39</v>
      </c>
      <c r="BJ6" s="35">
        <f t="shared" si="7"/>
        <v>2886.27</v>
      </c>
      <c r="BK6" s="35" t="str">
        <f t="shared" si="7"/>
        <v>-</v>
      </c>
      <c r="BL6" s="35">
        <f t="shared" si="7"/>
        <v>1111.31</v>
      </c>
      <c r="BM6" s="35">
        <f t="shared" si="7"/>
        <v>966.33</v>
      </c>
      <c r="BN6" s="35">
        <f t="shared" si="7"/>
        <v>958.81</v>
      </c>
      <c r="BO6" s="35">
        <f t="shared" si="7"/>
        <v>1001.3</v>
      </c>
      <c r="BP6" s="34" t="str">
        <f>IF(BP7="","",IF(BP7="-","【-】","【"&amp;SUBSTITUTE(TEXT(BP7,"#,##0.00"),"-","△")&amp;"】"))</f>
        <v>【682.51】</v>
      </c>
      <c r="BQ6" s="35" t="str">
        <f>IF(BQ7="",NA(),BQ7)</f>
        <v>-</v>
      </c>
      <c r="BR6" s="35">
        <f t="shared" ref="BR6:BZ6" si="8">IF(BR7="",NA(),BR7)</f>
        <v>93.91</v>
      </c>
      <c r="BS6" s="35">
        <f t="shared" si="8"/>
        <v>91.75</v>
      </c>
      <c r="BT6" s="35">
        <f t="shared" si="8"/>
        <v>69.41</v>
      </c>
      <c r="BU6" s="35">
        <f t="shared" si="8"/>
        <v>69.790000000000006</v>
      </c>
      <c r="BV6" s="35" t="str">
        <f t="shared" si="8"/>
        <v>-</v>
      </c>
      <c r="BW6" s="35">
        <f t="shared" si="8"/>
        <v>75.540000000000006</v>
      </c>
      <c r="BX6" s="35">
        <f t="shared" si="8"/>
        <v>81.739999999999995</v>
      </c>
      <c r="BY6" s="35">
        <f t="shared" si="8"/>
        <v>82.88</v>
      </c>
      <c r="BZ6" s="35">
        <f t="shared" si="8"/>
        <v>81.88</v>
      </c>
      <c r="CA6" s="34" t="str">
        <f>IF(CA7="","",IF(CA7="-","【-】","【"&amp;SUBSTITUTE(TEXT(CA7,"#,##0.00"),"-","△")&amp;"】"))</f>
        <v>【100.34】</v>
      </c>
      <c r="CB6" s="35" t="str">
        <f>IF(CB7="",NA(),CB7)</f>
        <v>-</v>
      </c>
      <c r="CC6" s="35">
        <f t="shared" ref="CC6:CK6" si="9">IF(CC7="",NA(),CC7)</f>
        <v>209.61</v>
      </c>
      <c r="CD6" s="35">
        <f t="shared" si="9"/>
        <v>214.68</v>
      </c>
      <c r="CE6" s="35">
        <f t="shared" si="9"/>
        <v>282.45</v>
      </c>
      <c r="CF6" s="35">
        <f t="shared" si="9"/>
        <v>281.44</v>
      </c>
      <c r="CG6" s="35" t="str">
        <f t="shared" si="9"/>
        <v>-</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f t="shared" si="10"/>
        <v>53.51</v>
      </c>
      <c r="CT6" s="35">
        <f t="shared" si="10"/>
        <v>53.5</v>
      </c>
      <c r="CU6" s="35">
        <f t="shared" si="10"/>
        <v>52.58</v>
      </c>
      <c r="CV6" s="35">
        <f t="shared" si="10"/>
        <v>50.94</v>
      </c>
      <c r="CW6" s="34" t="str">
        <f>IF(CW7="","",IF(CW7="-","【-】","【"&amp;SUBSTITUTE(TEXT(CW7,"#,##0.00"),"-","△")&amp;"】"))</f>
        <v>【59.64】</v>
      </c>
      <c r="CX6" s="35" t="str">
        <f>IF(CX7="",NA(),CX7)</f>
        <v>-</v>
      </c>
      <c r="CY6" s="35">
        <f t="shared" ref="CY6:DG6" si="11">IF(CY7="",NA(),CY7)</f>
        <v>74</v>
      </c>
      <c r="CZ6" s="35">
        <f t="shared" si="11"/>
        <v>74.31</v>
      </c>
      <c r="DA6" s="35">
        <f t="shared" si="11"/>
        <v>76.760000000000005</v>
      </c>
      <c r="DB6" s="35">
        <f t="shared" si="11"/>
        <v>78.14</v>
      </c>
      <c r="DC6" s="35" t="str">
        <f t="shared" si="11"/>
        <v>-</v>
      </c>
      <c r="DD6" s="35">
        <f t="shared" si="11"/>
        <v>83.91</v>
      </c>
      <c r="DE6" s="35">
        <f t="shared" si="11"/>
        <v>83.51</v>
      </c>
      <c r="DF6" s="35">
        <f t="shared" si="11"/>
        <v>83.02</v>
      </c>
      <c r="DG6" s="35">
        <f t="shared" si="11"/>
        <v>82.55</v>
      </c>
      <c r="DH6" s="34" t="str">
        <f>IF(DH7="","",IF(DH7="-","【-】","【"&amp;SUBSTITUTE(TEXT(DH7,"#,##0.00"),"-","△")&amp;"】"))</f>
        <v>【95.35】</v>
      </c>
      <c r="DI6" s="35" t="str">
        <f>IF(DI7="",NA(),DI7)</f>
        <v>-</v>
      </c>
      <c r="DJ6" s="35">
        <f t="shared" ref="DJ6:DR6" si="12">IF(DJ7="",NA(),DJ7)</f>
        <v>27.49</v>
      </c>
      <c r="DK6" s="35">
        <f t="shared" si="12"/>
        <v>27.48</v>
      </c>
      <c r="DL6" s="35">
        <f t="shared" si="12"/>
        <v>28.42</v>
      </c>
      <c r="DM6" s="35">
        <f t="shared" si="12"/>
        <v>29.41</v>
      </c>
      <c r="DN6" s="35" t="str">
        <f t="shared" si="12"/>
        <v>-</v>
      </c>
      <c r="DO6" s="35">
        <f t="shared" si="12"/>
        <v>21.09</v>
      </c>
      <c r="DP6" s="35">
        <f t="shared" si="12"/>
        <v>21.16</v>
      </c>
      <c r="DQ6" s="35">
        <f t="shared" si="12"/>
        <v>15.95</v>
      </c>
      <c r="DR6" s="35">
        <f t="shared" si="12"/>
        <v>15.85</v>
      </c>
      <c r="DS6" s="34" t="str">
        <f>IF(DS7="","",IF(DS7="-","【-】","【"&amp;SUBSTITUTE(TEXT(DS7,"#,##0.00"),"-","△")&amp;"】"))</f>
        <v>【38.57】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【5.90】</v>
      </c>
      <c r="EE6" s="35" t="str">
        <f>IF(EE7="",NA(),EE7)</f>
        <v>-</v>
      </c>
      <c r="EF6" s="34">
        <f t="shared" ref="EF6:EN6" si="14">IF(EF7="",NA(),EF7)</f>
        <v>0</v>
      </c>
      <c r="EG6" s="34">
        <f t="shared" si="14"/>
        <v>0</v>
      </c>
      <c r="EH6" s="34">
        <f t="shared" si="14"/>
        <v>0</v>
      </c>
      <c r="EI6" s="34">
        <f t="shared" si="14"/>
        <v>0</v>
      </c>
      <c r="EJ6" s="35" t="str">
        <f t="shared" si="14"/>
        <v>-</v>
      </c>
      <c r="EK6" s="35">
        <f t="shared" si="14"/>
        <v>0.15</v>
      </c>
      <c r="EL6" s="35">
        <f t="shared" si="14"/>
        <v>0.16</v>
      </c>
      <c r="EM6" s="35">
        <f t="shared" si="14"/>
        <v>0.13</v>
      </c>
      <c r="EN6" s="35">
        <f t="shared" si="14"/>
        <v>0.15</v>
      </c>
      <c r="EO6" s="34" t="str">
        <f>IF(EO7="","",IF(EO7="-","【-】","【"&amp;SUBSTITUTE(TEXT(EO7,"#,##0.00"),"-","△")&amp;"】"))</f>
        <v>【0.22】</v>
      </c>
    </row>
    <row r="7" spans="1:148" s="36" customFormat="1" x14ac:dyDescent="0.15">
      <c r="A7" s="28"/>
      <c r="B7" s="37">
        <v>2019</v>
      </c>
      <c r="C7" s="37">
        <v>45055</v>
      </c>
      <c r="D7" s="37">
        <v>46</v>
      </c>
      <c r="E7" s="37">
        <v>17</v>
      </c>
      <c r="F7" s="37">
        <v>1</v>
      </c>
      <c r="G7" s="37">
        <v>0</v>
      </c>
      <c r="H7" s="37" t="s">
        <v>96</v>
      </c>
      <c r="I7" s="37" t="s">
        <v>97</v>
      </c>
      <c r="J7" s="37" t="s">
        <v>98</v>
      </c>
      <c r="K7" s="37" t="s">
        <v>99</v>
      </c>
      <c r="L7" s="37" t="s">
        <v>100</v>
      </c>
      <c r="M7" s="37" t="s">
        <v>101</v>
      </c>
      <c r="N7" s="38" t="s">
        <v>102</v>
      </c>
      <c r="O7" s="38">
        <v>47.62</v>
      </c>
      <c r="P7" s="38">
        <v>43.15</v>
      </c>
      <c r="Q7" s="38">
        <v>97.97</v>
      </c>
      <c r="R7" s="38">
        <v>3740</v>
      </c>
      <c r="S7" s="38">
        <v>24395</v>
      </c>
      <c r="T7" s="38">
        <v>74.98</v>
      </c>
      <c r="U7" s="38">
        <v>325.35000000000002</v>
      </c>
      <c r="V7" s="38">
        <v>10480</v>
      </c>
      <c r="W7" s="38">
        <v>3.31</v>
      </c>
      <c r="X7" s="38">
        <v>3166.16</v>
      </c>
      <c r="Y7" s="38" t="s">
        <v>102</v>
      </c>
      <c r="Z7" s="38">
        <v>99.05</v>
      </c>
      <c r="AA7" s="38">
        <v>101.48</v>
      </c>
      <c r="AB7" s="38">
        <v>100.96</v>
      </c>
      <c r="AC7" s="38">
        <v>100.91</v>
      </c>
      <c r="AD7" s="38" t="s">
        <v>102</v>
      </c>
      <c r="AE7" s="38">
        <v>106.85</v>
      </c>
      <c r="AF7" s="38">
        <v>108.11</v>
      </c>
      <c r="AG7" s="38">
        <v>104.14</v>
      </c>
      <c r="AH7" s="38">
        <v>106.57</v>
      </c>
      <c r="AI7" s="38">
        <v>108.07</v>
      </c>
      <c r="AJ7" s="38" t="s">
        <v>102</v>
      </c>
      <c r="AK7" s="38">
        <v>3.16</v>
      </c>
      <c r="AL7" s="38">
        <v>0</v>
      </c>
      <c r="AM7" s="38">
        <v>0</v>
      </c>
      <c r="AN7" s="38">
        <v>0</v>
      </c>
      <c r="AO7" s="38" t="s">
        <v>102</v>
      </c>
      <c r="AP7" s="38">
        <v>92.92</v>
      </c>
      <c r="AQ7" s="38">
        <v>86.54</v>
      </c>
      <c r="AR7" s="38">
        <v>73.180000000000007</v>
      </c>
      <c r="AS7" s="38">
        <v>53.44</v>
      </c>
      <c r="AT7" s="38">
        <v>3.09</v>
      </c>
      <c r="AU7" s="38" t="s">
        <v>102</v>
      </c>
      <c r="AV7" s="38">
        <v>53.38</v>
      </c>
      <c r="AW7" s="38">
        <v>49.34</v>
      </c>
      <c r="AX7" s="38">
        <v>61.58</v>
      </c>
      <c r="AY7" s="38">
        <v>65.84</v>
      </c>
      <c r="AZ7" s="38" t="s">
        <v>102</v>
      </c>
      <c r="BA7" s="38">
        <v>50.66</v>
      </c>
      <c r="BB7" s="38">
        <v>62.25</v>
      </c>
      <c r="BC7" s="38">
        <v>52.32</v>
      </c>
      <c r="BD7" s="38">
        <v>47.03</v>
      </c>
      <c r="BE7" s="38">
        <v>69.540000000000006</v>
      </c>
      <c r="BF7" s="38" t="s">
        <v>102</v>
      </c>
      <c r="BG7" s="38">
        <v>2906.99</v>
      </c>
      <c r="BH7" s="38">
        <v>2881.14</v>
      </c>
      <c r="BI7" s="38">
        <v>3358.39</v>
      </c>
      <c r="BJ7" s="38">
        <v>2886.27</v>
      </c>
      <c r="BK7" s="38" t="s">
        <v>102</v>
      </c>
      <c r="BL7" s="38">
        <v>1111.31</v>
      </c>
      <c r="BM7" s="38">
        <v>966.33</v>
      </c>
      <c r="BN7" s="38">
        <v>958.81</v>
      </c>
      <c r="BO7" s="38">
        <v>1001.3</v>
      </c>
      <c r="BP7" s="38">
        <v>682.51</v>
      </c>
      <c r="BQ7" s="38" t="s">
        <v>102</v>
      </c>
      <c r="BR7" s="38">
        <v>93.91</v>
      </c>
      <c r="BS7" s="38">
        <v>91.75</v>
      </c>
      <c r="BT7" s="38">
        <v>69.41</v>
      </c>
      <c r="BU7" s="38">
        <v>69.790000000000006</v>
      </c>
      <c r="BV7" s="38" t="s">
        <v>102</v>
      </c>
      <c r="BW7" s="38">
        <v>75.540000000000006</v>
      </c>
      <c r="BX7" s="38">
        <v>81.739999999999995</v>
      </c>
      <c r="BY7" s="38">
        <v>82.88</v>
      </c>
      <c r="BZ7" s="38">
        <v>81.88</v>
      </c>
      <c r="CA7" s="38">
        <v>100.34</v>
      </c>
      <c r="CB7" s="38" t="s">
        <v>102</v>
      </c>
      <c r="CC7" s="38">
        <v>209.61</v>
      </c>
      <c r="CD7" s="38">
        <v>214.68</v>
      </c>
      <c r="CE7" s="38">
        <v>282.45</v>
      </c>
      <c r="CF7" s="38">
        <v>281.44</v>
      </c>
      <c r="CG7" s="38" t="s">
        <v>102</v>
      </c>
      <c r="CH7" s="38">
        <v>207.96</v>
      </c>
      <c r="CI7" s="38">
        <v>194.31</v>
      </c>
      <c r="CJ7" s="38">
        <v>190.99</v>
      </c>
      <c r="CK7" s="38">
        <v>187.55</v>
      </c>
      <c r="CL7" s="38">
        <v>136.15</v>
      </c>
      <c r="CM7" s="38" t="s">
        <v>102</v>
      </c>
      <c r="CN7" s="38" t="s">
        <v>102</v>
      </c>
      <c r="CO7" s="38" t="s">
        <v>102</v>
      </c>
      <c r="CP7" s="38" t="s">
        <v>102</v>
      </c>
      <c r="CQ7" s="38" t="s">
        <v>102</v>
      </c>
      <c r="CR7" s="38" t="s">
        <v>102</v>
      </c>
      <c r="CS7" s="38">
        <v>53.51</v>
      </c>
      <c r="CT7" s="38">
        <v>53.5</v>
      </c>
      <c r="CU7" s="38">
        <v>52.58</v>
      </c>
      <c r="CV7" s="38">
        <v>50.94</v>
      </c>
      <c r="CW7" s="38">
        <v>59.64</v>
      </c>
      <c r="CX7" s="38" t="s">
        <v>102</v>
      </c>
      <c r="CY7" s="38">
        <v>74</v>
      </c>
      <c r="CZ7" s="38">
        <v>74.31</v>
      </c>
      <c r="DA7" s="38">
        <v>76.760000000000005</v>
      </c>
      <c r="DB7" s="38">
        <v>78.14</v>
      </c>
      <c r="DC7" s="38" t="s">
        <v>102</v>
      </c>
      <c r="DD7" s="38">
        <v>83.91</v>
      </c>
      <c r="DE7" s="38">
        <v>83.51</v>
      </c>
      <c r="DF7" s="38">
        <v>83.02</v>
      </c>
      <c r="DG7" s="38">
        <v>82.55</v>
      </c>
      <c r="DH7" s="38">
        <v>95.35</v>
      </c>
      <c r="DI7" s="38" t="s">
        <v>102</v>
      </c>
      <c r="DJ7" s="38">
        <v>27.49</v>
      </c>
      <c r="DK7" s="38">
        <v>27.48</v>
      </c>
      <c r="DL7" s="38">
        <v>28.42</v>
      </c>
      <c r="DM7" s="38">
        <v>29.41</v>
      </c>
      <c r="DN7" s="38" t="s">
        <v>102</v>
      </c>
      <c r="DO7" s="38">
        <v>21.09</v>
      </c>
      <c r="DP7" s="38">
        <v>21.16</v>
      </c>
      <c r="DQ7" s="38">
        <v>15.95</v>
      </c>
      <c r="DR7" s="38">
        <v>15.85</v>
      </c>
      <c r="DS7" s="38">
        <v>38.57</v>
      </c>
      <c r="DT7" s="38" t="s">
        <v>102</v>
      </c>
      <c r="DU7" s="38">
        <v>0</v>
      </c>
      <c r="DV7" s="38">
        <v>0</v>
      </c>
      <c r="DW7" s="38">
        <v>0</v>
      </c>
      <c r="DX7" s="38">
        <v>0</v>
      </c>
      <c r="DY7" s="38" t="s">
        <v>102</v>
      </c>
      <c r="DZ7" s="38">
        <v>0</v>
      </c>
      <c r="EA7" s="38">
        <v>0</v>
      </c>
      <c r="EB7" s="38">
        <v>0</v>
      </c>
      <c r="EC7" s="38">
        <v>0</v>
      </c>
      <c r="ED7" s="38">
        <v>5.9</v>
      </c>
      <c r="EE7" s="38" t="s">
        <v>102</v>
      </c>
      <c r="EF7" s="38">
        <v>0</v>
      </c>
      <c r="EG7" s="38">
        <v>0</v>
      </c>
      <c r="EH7" s="38">
        <v>0</v>
      </c>
      <c r="EI7" s="38">
        <v>0</v>
      </c>
      <c r="EJ7" s="38" t="s">
        <v>102</v>
      </c>
      <c r="EK7" s="38">
        <v>0.15</v>
      </c>
      <c r="EL7" s="38">
        <v>0.16</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2021-02-15T07:55:04Z</cp:lastPrinted>
  <dcterms:created xsi:type="dcterms:W3CDTF">2020-12-04T02:24:28Z</dcterms:created>
  <dcterms:modified xsi:type="dcterms:W3CDTF">2021-02-15T07:55:32Z</dcterms:modified>
  <cp:category/>
</cp:coreProperties>
</file>