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npot4IrYCKmBeNZ2CFbg4HmzjeyS1KnmUiW5ShMjy+eVWEaLX/HtWTcRIslJ2isp6k9vjWhF5A+A1OZ1dhINg==" workbookSaltValue="fGqMHz/1vJK1iPwkjOzKZQ==" workbookSpinCount="100000" lockStructure="1"/>
  <bookViews>
    <workbookView xWindow="0" yWindow="15" windowWidth="27465" windowHeight="116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FH78" i="4" l="1"/>
  <c r="DS54" i="4"/>
  <c r="DS32" i="4"/>
  <c r="KC78" i="4"/>
  <c r="AN78" i="4"/>
  <c r="AE54" i="4"/>
  <c r="AE32" i="4"/>
  <c r="HG32" i="4"/>
  <c r="KU54" i="4"/>
  <c r="KU32" i="4"/>
  <c r="HG54" i="4"/>
  <c r="LY54" i="4"/>
  <c r="LY32" i="4"/>
  <c r="BI32" i="4"/>
  <c r="LO78" i="4"/>
  <c r="IK54" i="4"/>
  <c r="IK32" i="4"/>
  <c r="GT78" i="4"/>
  <c r="EW54" i="4"/>
  <c r="EW32" i="4"/>
  <c r="BZ78" i="4"/>
  <c r="BI54" i="4"/>
  <c r="KF32" i="4"/>
  <c r="JJ78" i="4"/>
  <c r="GR54" i="4"/>
  <c r="GR32" i="4"/>
  <c r="DD32" i="4"/>
  <c r="KF54" i="4"/>
  <c r="EO78" i="4"/>
  <c r="DD54" i="4"/>
  <c r="U78" i="4"/>
  <c r="P54" i="4"/>
  <c r="P32" i="4"/>
  <c r="BG78" i="4"/>
  <c r="AT54" i="4"/>
  <c r="AT32" i="4"/>
  <c r="LJ32" i="4"/>
  <c r="LJ54" i="4"/>
  <c r="GA78" i="4"/>
  <c r="EH54" i="4"/>
  <c r="KV78" i="4"/>
  <c r="HV54" i="4"/>
  <c r="HV32" i="4"/>
  <c r="EH32" i="4"/>
</calcChain>
</file>

<file path=xl/sharedStrings.xml><?xml version="1.0" encoding="utf-8"?>
<sst xmlns="http://schemas.openxmlformats.org/spreadsheetml/2006/main" count="321" uniqueCount="184">
  <si>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</si>
  <si>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</si>
  <si>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</si>
  <si>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</si>
  <si>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</si>
  <si>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</si>
  <si>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</si>
  <si>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</si>
  <si>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</si>
  <si>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</si>
  <si>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</si>
  <si>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</si>
  <si>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</si>
  <si>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</si>
  <si>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</si>
  <si>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</si>
  <si>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</si>
  <si>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</si>
  <si>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</si>
  <si>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</si>
  <si>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</si>
  <si>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</si>
  <si>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</si>
  <si>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</si>
  <si>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</si>
  <si>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</si>
  <si>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</si>
  <si>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</si>
  <si>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</si>
  <si>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</si>
  <si>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</si>
  <si>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</si>
  <si>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</si>
  <si>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</si>
  <si>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</si>
  <si>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</si>
  <si>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</si>
  <si>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</si>
  <si>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</si>
  <si>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</si>
  <si>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</si>
  <si>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</si>
  <si>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</si>
  <si>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</si>
  <si>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</si>
  <si>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</si>
  <si>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</si>
  <si>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</si>
  <si>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</si>
  <si>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</si>
  <si>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</si>
  <si>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</si>
  <si>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</si>
  <si>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</si>
  <si>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</si>
  <si>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</si>
  <si>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</si>
  <si>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</si>
  <si>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</si>
  <si>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</si>
  <si>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</si>
  <si>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</si>
  <si>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</si>
  <si>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</si>
  <si>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</si>
  <si>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</si>
  <si>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</si>
  <si>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</si>
  <si>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</si>
  <si>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</si>
  <si>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</si>
  <si>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</si>
  <si>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</si>
  <si>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</si>
  <si>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</si>
  <si>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</si>
  <si>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</si>
  <si>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</si>
  <si>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</si>
  <si>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</si>
  <si>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</si>
  <si>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</si>
  <si>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</si>
  <si>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</si>
  <si>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</si>
  <si>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</si>
  <si>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</si>
  <si>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</si>
  <si>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</si>
  <si>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</si>
  <si>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</si>
  <si>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</si>
  <si>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</si>
  <si>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</si>
  <si>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</si>
  <si>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</si>
  <si>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</si>
  <si>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</si>
  <si>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</si>
  <si>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</si>
  <si>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</si>
  <si>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</si>
  <si>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</si>
  <si>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</si>
  <si>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</si>
  <si>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</si>
  <si>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</si>
  <si>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</si>
  <si>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</si>
  <si>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</si>
  <si>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</si>
  <si>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</si>
  <si>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</si>
  <si>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</si>
  <si>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</si>
  <si>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</si>
  <si>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</si>
  <si>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</si>
  <si>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</si>
  <si>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</si>
  <si>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</si>
  <si>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</si>
  <si>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</si>
  <si>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</si>
  <si>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</si>
  <si>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</si>
  <si>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</si>
  <si>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</si>
  <si>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</si>
  <si>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</si>
  <si>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</si>
  <si>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</si>
  <si>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</si>
  <si>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</si>
  <si>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</si>
  <si>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</si>
  <si>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</si>
  <si>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</si>
  <si>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</si>
  <si>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</si>
  <si>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</si>
  <si>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</si>
  <si>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</si>
  <si>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</si>
  <si>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</si>
  <si>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</si>
  <si>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</si>
  <si>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</si>
  <si>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</si>
  <si>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</si>
  <si>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</si>
  <si>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</si>
  <si>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</si>
  <si>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</si>
  <si>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</si>
  <si>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</si>
  <si>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</si>
  <si>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</si>
  <si>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</si>
  <si>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</si>
  <si>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</si>
  <si>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</si>
  <si>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</si>
  <si>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</si>
  <si>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</si>
  <si>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</si>
  <si>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</si>
  <si>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300床以上～400床未満</t>
  </si>
  <si>
    <t>非設置</t>
  </si>
  <si>
    <t>直営</t>
  </si>
  <si>
    <t>対象</t>
  </si>
  <si>
    <t>ド 透 I 未 訓 ガ</t>
  </si>
  <si>
    <t>救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</si>
  <si>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</si>
  <si>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</si>
  <si>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</si>
  <si>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</si>
  <si>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</si>
  <si>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</si>
  <si>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</si>
  <si>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昨年度同様に新規資産の購入をできるだけ控え、修理（修繕）用の部品調達が困難な資産についてのみ更新することとしているため資産原価償却率は上昇させている傾向はある。繰入金の大幅な減額により資金を注視しながら進める必要があり、将来においては現在宮城県、そして東北大学が作成しているグランドデザインを基に計画的な設備投資を行うこととしている。</t>
    <rPh sb="81" eb="83">
      <t>クリイレ</t>
    </rPh>
    <rPh sb="83" eb="84">
      <t>キン</t>
    </rPh>
    <rPh sb="85" eb="87">
      <t>オオハバ</t>
    </rPh>
    <rPh sb="88" eb="90">
      <t>ゲンガク</t>
    </rPh>
    <rPh sb="93" eb="95">
      <t>シキン</t>
    </rPh>
    <rPh sb="96" eb="98">
      <t>チュウシ</t>
    </rPh>
    <rPh sb="102" eb="103">
      <t>スス</t>
    </rPh>
    <rPh sb="105" eb="107">
      <t>ヒツヨウ</t>
    </rPh>
    <phoneticPr fontId="5"/>
  </si>
  <si>
    <t xml:space="preserve">　仙南医療圏において、(救急・災害)不採算に関わる医療、また急性期機能／回復期機能／健診事業／透析医療を継続して提供する。
</t>
    <phoneticPr fontId="5"/>
  </si>
  <si>
    <t xml:space="preserve">
「②医業収支比率」は微増であるが、医業収益は1億円弱増えており、一日あたりの入院・外来患者数だけでなく診療収入の増加が見られた。また医師が増員したことで給与費が増え「⑦職員給与費対医業収益比率」が上がっている。「⑧材料費帯医業収益比率」はﾍﾞﾝﾁﾏｰｸ等を利用し全国平均を下回る数値を継続している。「④病床利用率」より入院患者数を増やせていない状況が課題となり、今後の連携プランにより安定した収益に繋がるような連携が重要となる。</t>
    <rPh sb="3" eb="5">
      <t>イギョウ</t>
    </rPh>
    <rPh sb="5" eb="7">
      <t>シュウシ</t>
    </rPh>
    <rPh sb="7" eb="9">
      <t>ヒリツ</t>
    </rPh>
    <rPh sb="11" eb="13">
      <t>ビゾウ</t>
    </rPh>
    <rPh sb="18" eb="20">
      <t>イギョウ</t>
    </rPh>
    <rPh sb="20" eb="22">
      <t>シュウエキ</t>
    </rPh>
    <rPh sb="24" eb="25">
      <t>オク</t>
    </rPh>
    <rPh sb="25" eb="26">
      <t>エン</t>
    </rPh>
    <rPh sb="26" eb="27">
      <t>ジャク</t>
    </rPh>
    <rPh sb="27" eb="28">
      <t>フ</t>
    </rPh>
    <rPh sb="46" eb="47">
      <t>スウ</t>
    </rPh>
    <rPh sb="60" eb="61">
      <t>ミ</t>
    </rPh>
    <rPh sb="67" eb="69">
      <t>イシ</t>
    </rPh>
    <rPh sb="70" eb="72">
      <t>ゾウイン</t>
    </rPh>
    <rPh sb="77" eb="80">
      <t>キュウヨヒ</t>
    </rPh>
    <rPh sb="81" eb="82">
      <t>フ</t>
    </rPh>
    <rPh sb="85" eb="87">
      <t>ショクイン</t>
    </rPh>
    <rPh sb="87" eb="90">
      <t>キュウヨヒ</t>
    </rPh>
    <rPh sb="90" eb="91">
      <t>タイ</t>
    </rPh>
    <rPh sb="91" eb="93">
      <t>イギョウ</t>
    </rPh>
    <rPh sb="93" eb="95">
      <t>シュウエキ</t>
    </rPh>
    <rPh sb="95" eb="97">
      <t>ヒリツ</t>
    </rPh>
    <rPh sb="99" eb="100">
      <t>ア</t>
    </rPh>
    <rPh sb="108" eb="111">
      <t>ザイリョウヒ</t>
    </rPh>
    <rPh sb="111" eb="112">
      <t>タイ</t>
    </rPh>
    <rPh sb="112" eb="114">
      <t>イギョウ</t>
    </rPh>
    <rPh sb="114" eb="116">
      <t>シュウエキ</t>
    </rPh>
    <rPh sb="116" eb="118">
      <t>ヒリツ</t>
    </rPh>
    <rPh sb="132" eb="134">
      <t>ゼンコク</t>
    </rPh>
    <rPh sb="134" eb="136">
      <t>ヘイキン</t>
    </rPh>
    <rPh sb="137" eb="139">
      <t>シタマワ</t>
    </rPh>
    <rPh sb="140" eb="142">
      <t>スウチ</t>
    </rPh>
    <rPh sb="143" eb="145">
      <t>ケイゾク</t>
    </rPh>
    <rPh sb="152" eb="154">
      <t>ビョウショウ</t>
    </rPh>
    <rPh sb="154" eb="157">
      <t>リヨウリツ</t>
    </rPh>
    <rPh sb="160" eb="162">
      <t>ニュウイン</t>
    </rPh>
    <rPh sb="162" eb="164">
      <t>カンジャ</t>
    </rPh>
    <rPh sb="164" eb="165">
      <t>スウ</t>
    </rPh>
    <rPh sb="166" eb="167">
      <t>フ</t>
    </rPh>
    <rPh sb="173" eb="175">
      <t>ジョウキョウ</t>
    </rPh>
    <rPh sb="176" eb="178">
      <t>カダイ</t>
    </rPh>
    <rPh sb="182" eb="184">
      <t>コンゴ</t>
    </rPh>
    <rPh sb="185" eb="187">
      <t>レンケイ</t>
    </rPh>
    <rPh sb="193" eb="195">
      <t>アンテイ</t>
    </rPh>
    <rPh sb="197" eb="199">
      <t>シュウエキ</t>
    </rPh>
    <rPh sb="200" eb="201">
      <t>ツナ</t>
    </rPh>
    <rPh sb="206" eb="208">
      <t>レンケイ</t>
    </rPh>
    <rPh sb="209" eb="211">
      <t>ジュウヨウ</t>
    </rPh>
    <phoneticPr fontId="5"/>
  </si>
  <si>
    <r>
      <t xml:space="preserve">　新公立病院改革プランに基づく繰入金が構成市の財政上の理由から大きく減額されたことで「①経常収支比率」を大きく下げている。H30.1に重点支援区域として県内で選定された２区域の一つとなったことで財政的、また地域医療構想に沿った形での病院機能の再編・統合、機能分化に向けた議論を進めていくことになる。
</t>
    </r>
    <r>
      <rPr>
        <sz val="10"/>
        <color theme="1"/>
        <rFont val="ＭＳ ゴシック"/>
        <family val="3"/>
        <charset val="128"/>
      </rPr>
      <t>※H31年度　　　　　　  　　　</t>
    </r>
    <r>
      <rPr>
        <sz val="10"/>
        <color theme="0"/>
        <rFont val="ＭＳ ゴシック"/>
        <family val="3"/>
        <charset val="128"/>
      </rPr>
      <t xml:space="preserve">全国平均／ </t>
    </r>
    <r>
      <rPr>
        <sz val="10"/>
        <color theme="1"/>
        <rFont val="ＭＳ ゴシック"/>
        <family val="3"/>
        <charset val="128"/>
      </rPr>
      <t>刈田病院
医師１人１日当たり入院患者数</t>
    </r>
    <r>
      <rPr>
        <sz val="10"/>
        <color theme="0"/>
        <rFont val="ＭＳ ゴシック"/>
        <family val="3"/>
        <charset val="128"/>
      </rPr>
      <t>　 4.5人 ／</t>
    </r>
    <r>
      <rPr>
        <sz val="10"/>
        <color theme="1"/>
        <rFont val="ＭＳ ゴシック"/>
        <family val="3"/>
        <charset val="128"/>
      </rPr>
      <t>　　5.1人　　
医師１人１日当たり診療収入　</t>
    </r>
    <r>
      <rPr>
        <sz val="10"/>
        <color theme="0"/>
        <rFont val="ＭＳ ゴシック"/>
        <family val="3"/>
        <charset val="128"/>
      </rPr>
      <t>301,276円／</t>
    </r>
    <r>
      <rPr>
        <sz val="10"/>
        <color theme="1"/>
        <rFont val="ＭＳ ゴシック"/>
        <family val="3"/>
        <charset val="128"/>
      </rPr>
      <t>319,713円
※H30年度　　　　　　  　　　全国平均／ 類似平均
医師１人１日当たり入院患者数　 4.4人 ／　　4.3人　　
医師１人１日当たり診療収入　302,069円／301,127円</t>
    </r>
    <rPh sb="44" eb="46">
      <t>ケイジョウ</t>
    </rPh>
    <rPh sb="46" eb="48">
      <t>シュウシ</t>
    </rPh>
    <rPh sb="48" eb="50">
      <t>ヒリツ</t>
    </rPh>
    <rPh sb="52" eb="53">
      <t>オオ</t>
    </rPh>
    <rPh sb="55" eb="56">
      <t>サ</t>
    </rPh>
    <rPh sb="97" eb="100">
      <t>ザイセイテキ</t>
    </rPh>
    <rPh sb="103" eb="105">
      <t>チイキ</t>
    </rPh>
    <rPh sb="105" eb="107">
      <t>イリョウ</t>
    </rPh>
    <rPh sb="107" eb="109">
      <t>コウソウ</t>
    </rPh>
    <rPh sb="110" eb="111">
      <t>ソ</t>
    </rPh>
    <rPh sb="113" eb="114">
      <t>カタチ</t>
    </rPh>
    <rPh sb="175" eb="177">
      <t>カッタ</t>
    </rPh>
    <rPh sb="177" eb="179">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</si>
</sst>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58.4</c:v>
                </c:pt>
                <c:pt idx="1">
                  <c:v>58.5</c:v>
                </c:pt>
                <c:pt idx="2">
                  <c:v>61</c:v>
                </c:pt>
                <c:pt idx="3">
                  <c:v>58.1</c:v>
                </c:pt>
                <c:pt idx="4">
                  <c:v>59</c:v>
                </c:pt>
              </c:numCache>
            </c:numRef>
          </c:val>
          <c:extLst xmlns:c16r2="http://schemas.microsoft.com/office/drawing/2015/06/chart">
            <c:ext xmlns:c16="http://schemas.microsoft.com/office/drawing/2014/chart" uri="{C3380CC4-5D6E-409C-BE32-E72D297353CC}">
              <c16:uniqueId val="{00000000-4428-403E-A803-0F679E024DF8}"/>
            </c:ext>
          </c:extLst>
        </c:ser>
        <c:dLbls>
          <c:showLegendKey val="0"/>
          <c:showVal val="0"/>
          <c:showCatName val="0"/>
          <c:showSerName val="0"/>
          <c:showPercent val="0"/>
          <c:showBubbleSize val="0"/>
        </c:dLbls>
        <c:gapWidth val="150"/>
        <c:axId val="143600256"/>
        <c:axId val="1439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4428-403E-A803-0F679E024DF8}"/>
            </c:ext>
          </c:extLst>
        </c:ser>
        <c:dLbls>
          <c:showLegendKey val="0"/>
          <c:showVal val="0"/>
          <c:showCatName val="0"/>
          <c:showSerName val="0"/>
          <c:showPercent val="0"/>
          <c:showBubbleSize val="0"/>
        </c:dLbls>
        <c:marker val="1"/>
        <c:smooth val="0"/>
        <c:axId val="143600256"/>
        <c:axId val="143907456"/>
      </c:lineChart>
      <c:catAx>
        <c:axId val="143600256"/>
        <c:scaling>
          <c:orientation val="minMax"/>
        </c:scaling>
        <c:delete val="1"/>
        <c:axPos val="b"/>
        <c:numFmt formatCode="General" sourceLinked="1"/>
        <c:majorTickMark val="none"/>
        <c:minorTickMark val="none"/>
        <c:tickLblPos val="none"/>
        <c:crossAx val="143907456"/>
        <c:crosses val="autoZero"/>
        <c:auto val="1"/>
        <c:lblAlgn val="ctr"/>
        <c:lblOffset val="100"/>
        <c:noMultiLvlLbl val="1"/>
      </c:catAx>
      <c:valAx>
        <c:axId val="14390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9408</c:v>
                </c:pt>
                <c:pt idx="1">
                  <c:v>10091</c:v>
                </c:pt>
                <c:pt idx="2">
                  <c:v>10142</c:v>
                </c:pt>
                <c:pt idx="3">
                  <c:v>10350</c:v>
                </c:pt>
                <c:pt idx="4">
                  <c:v>10623</c:v>
                </c:pt>
              </c:numCache>
            </c:numRef>
          </c:val>
          <c:extLst xmlns:c16r2="http://schemas.microsoft.com/office/drawing/2015/06/chart">
            <c:ext xmlns:c16="http://schemas.microsoft.com/office/drawing/2014/chart" uri="{C3380CC4-5D6E-409C-BE32-E72D297353CC}">
              <c16:uniqueId val="{00000000-BE5B-462B-813A-829AFA4F9401}"/>
            </c:ext>
          </c:extLst>
        </c:ser>
        <c:dLbls>
          <c:showLegendKey val="0"/>
          <c:showVal val="0"/>
          <c:showCatName val="0"/>
          <c:showSerName val="0"/>
          <c:showPercent val="0"/>
          <c:showBubbleSize val="0"/>
        </c:dLbls>
        <c:gapWidth val="150"/>
        <c:axId val="145365248"/>
        <c:axId val="1453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BE5B-462B-813A-829AFA4F9401}"/>
            </c:ext>
          </c:extLst>
        </c:ser>
        <c:dLbls>
          <c:showLegendKey val="0"/>
          <c:showVal val="0"/>
          <c:showCatName val="0"/>
          <c:showSerName val="0"/>
          <c:showPercent val="0"/>
          <c:showBubbleSize val="0"/>
        </c:dLbls>
        <c:marker val="1"/>
        <c:smooth val="0"/>
        <c:axId val="145365248"/>
        <c:axId val="145367424"/>
      </c:lineChart>
      <c:catAx>
        <c:axId val="145365248"/>
        <c:scaling>
          <c:orientation val="minMax"/>
        </c:scaling>
        <c:delete val="1"/>
        <c:axPos val="b"/>
        <c:numFmt formatCode="General" sourceLinked="1"/>
        <c:majorTickMark val="none"/>
        <c:minorTickMark val="none"/>
        <c:tickLblPos val="none"/>
        <c:crossAx val="145367424"/>
        <c:crosses val="autoZero"/>
        <c:auto val="1"/>
        <c:lblAlgn val="ctr"/>
        <c:lblOffset val="100"/>
        <c:noMultiLvlLbl val="1"/>
      </c:catAx>
      <c:valAx>
        <c:axId val="14536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3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40389</c:v>
                </c:pt>
                <c:pt idx="1">
                  <c:v>39832</c:v>
                </c:pt>
                <c:pt idx="2">
                  <c:v>40024</c:v>
                </c:pt>
                <c:pt idx="3">
                  <c:v>41472</c:v>
                </c:pt>
                <c:pt idx="4">
                  <c:v>42113</c:v>
                </c:pt>
              </c:numCache>
            </c:numRef>
          </c:val>
          <c:extLst xmlns:c16r2="http://schemas.microsoft.com/office/drawing/2015/06/chart">
            <c:ext xmlns:c16="http://schemas.microsoft.com/office/drawing/2014/chart" uri="{C3380CC4-5D6E-409C-BE32-E72D297353CC}">
              <c16:uniqueId val="{00000000-4378-463A-8DBF-B0F54ECB67FB}"/>
            </c:ext>
          </c:extLst>
        </c:ser>
        <c:dLbls>
          <c:showLegendKey val="0"/>
          <c:showVal val="0"/>
          <c:showCatName val="0"/>
          <c:showSerName val="0"/>
          <c:showPercent val="0"/>
          <c:showBubbleSize val="0"/>
        </c:dLbls>
        <c:gapWidth val="150"/>
        <c:axId val="145405824"/>
        <c:axId val="1454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4378-463A-8DBF-B0F54ECB67FB}"/>
            </c:ext>
          </c:extLst>
        </c:ser>
        <c:dLbls>
          <c:showLegendKey val="0"/>
          <c:showVal val="0"/>
          <c:showCatName val="0"/>
          <c:showSerName val="0"/>
          <c:showPercent val="0"/>
          <c:showBubbleSize val="0"/>
        </c:dLbls>
        <c:marker val="1"/>
        <c:smooth val="0"/>
        <c:axId val="145405824"/>
        <c:axId val="145416192"/>
      </c:lineChart>
      <c:catAx>
        <c:axId val="145405824"/>
        <c:scaling>
          <c:orientation val="minMax"/>
        </c:scaling>
        <c:delete val="1"/>
        <c:axPos val="b"/>
        <c:numFmt formatCode="General" sourceLinked="1"/>
        <c:majorTickMark val="none"/>
        <c:minorTickMark val="none"/>
        <c:tickLblPos val="none"/>
        <c:crossAx val="145416192"/>
        <c:crosses val="autoZero"/>
        <c:auto val="1"/>
        <c:lblAlgn val="ctr"/>
        <c:lblOffset val="100"/>
        <c:noMultiLvlLbl val="1"/>
      </c:catAx>
      <c:valAx>
        <c:axId val="14541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4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281.89999999999998</c:v>
                </c:pt>
                <c:pt idx="1">
                  <c:v>304.10000000000002</c:v>
                </c:pt>
                <c:pt idx="2">
                  <c:v>301.2</c:v>
                </c:pt>
                <c:pt idx="3">
                  <c:v>315</c:v>
                </c:pt>
                <c:pt idx="4">
                  <c:v>324.7</c:v>
                </c:pt>
              </c:numCache>
            </c:numRef>
          </c:val>
          <c:extLst xmlns:c16r2="http://schemas.microsoft.com/office/drawing/2015/06/chart">
            <c:ext xmlns:c16="http://schemas.microsoft.com/office/drawing/2014/chart" uri="{C3380CC4-5D6E-409C-BE32-E72D297353CC}">
              <c16:uniqueId val="{00000000-3801-49AC-BD1D-58259F3EAEFC}"/>
            </c:ext>
          </c:extLst>
        </c:ser>
        <c:dLbls>
          <c:showLegendKey val="0"/>
          <c:showVal val="0"/>
          <c:showCatName val="0"/>
          <c:showSerName val="0"/>
          <c:showPercent val="0"/>
          <c:showBubbleSize val="0"/>
        </c:dLbls>
        <c:gapWidth val="150"/>
        <c:axId val="50714112"/>
        <c:axId val="507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3801-49AC-BD1D-58259F3EAEFC}"/>
            </c:ext>
          </c:extLst>
        </c:ser>
        <c:dLbls>
          <c:showLegendKey val="0"/>
          <c:showVal val="0"/>
          <c:showCatName val="0"/>
          <c:showSerName val="0"/>
          <c:showPercent val="0"/>
          <c:showBubbleSize val="0"/>
        </c:dLbls>
        <c:marker val="1"/>
        <c:smooth val="0"/>
        <c:axId val="50714112"/>
        <c:axId val="50716032"/>
      </c:lineChart>
      <c:catAx>
        <c:axId val="50714112"/>
        <c:scaling>
          <c:orientation val="minMax"/>
        </c:scaling>
        <c:delete val="1"/>
        <c:axPos val="b"/>
        <c:numFmt formatCode="General" sourceLinked="1"/>
        <c:majorTickMark val="none"/>
        <c:minorTickMark val="none"/>
        <c:tickLblPos val="none"/>
        <c:crossAx val="50716032"/>
        <c:crosses val="autoZero"/>
        <c:auto val="1"/>
        <c:lblAlgn val="ctr"/>
        <c:lblOffset val="100"/>
        <c:noMultiLvlLbl val="1"/>
      </c:catAx>
      <c:valAx>
        <c:axId val="5071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71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80.099999999999994</c:v>
                </c:pt>
                <c:pt idx="1">
                  <c:v>77.599999999999994</c:v>
                </c:pt>
                <c:pt idx="2">
                  <c:v>81.5</c:v>
                </c:pt>
                <c:pt idx="3">
                  <c:v>84.5</c:v>
                </c:pt>
                <c:pt idx="4">
                  <c:v>84.8</c:v>
                </c:pt>
              </c:numCache>
            </c:numRef>
          </c:val>
          <c:extLst xmlns:c16r2="http://schemas.microsoft.com/office/drawing/2015/06/chart">
            <c:ext xmlns:c16="http://schemas.microsoft.com/office/drawing/2014/chart" uri="{C3380CC4-5D6E-409C-BE32-E72D297353CC}">
              <c16:uniqueId val="{00000000-A1B3-4EF4-82E4-7B8584FC753A}"/>
            </c:ext>
          </c:extLst>
        </c:ser>
        <c:dLbls>
          <c:showLegendKey val="0"/>
          <c:showVal val="0"/>
          <c:showCatName val="0"/>
          <c:showSerName val="0"/>
          <c:showPercent val="0"/>
          <c:showBubbleSize val="0"/>
        </c:dLbls>
        <c:gapWidth val="150"/>
        <c:axId val="99755136"/>
        <c:axId val="997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A1B3-4EF4-82E4-7B8584FC753A}"/>
            </c:ext>
          </c:extLst>
        </c:ser>
        <c:dLbls>
          <c:showLegendKey val="0"/>
          <c:showVal val="0"/>
          <c:showCatName val="0"/>
          <c:showSerName val="0"/>
          <c:showPercent val="0"/>
          <c:showBubbleSize val="0"/>
        </c:dLbls>
        <c:marker val="1"/>
        <c:smooth val="0"/>
        <c:axId val="99755136"/>
        <c:axId val="99757056"/>
      </c:lineChart>
      <c:catAx>
        <c:axId val="99755136"/>
        <c:scaling>
          <c:orientation val="minMax"/>
        </c:scaling>
        <c:delete val="1"/>
        <c:axPos val="b"/>
        <c:numFmt formatCode="General" sourceLinked="1"/>
        <c:majorTickMark val="none"/>
        <c:minorTickMark val="none"/>
        <c:tickLblPos val="none"/>
        <c:crossAx val="99757056"/>
        <c:crosses val="autoZero"/>
        <c:auto val="1"/>
        <c:lblAlgn val="ctr"/>
        <c:lblOffset val="100"/>
        <c:noMultiLvlLbl val="1"/>
      </c:catAx>
      <c:valAx>
        <c:axId val="9975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5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85.2</c:v>
                </c:pt>
                <c:pt idx="1">
                  <c:v>88</c:v>
                </c:pt>
                <c:pt idx="2">
                  <c:v>92.2</c:v>
                </c:pt>
                <c:pt idx="3">
                  <c:v>89.2</c:v>
                </c:pt>
                <c:pt idx="4">
                  <c:v>84.6</c:v>
                </c:pt>
              </c:numCache>
            </c:numRef>
          </c:val>
          <c:extLst xmlns:c16r2="http://schemas.microsoft.com/office/drawing/2015/06/chart">
            <c:ext xmlns:c16="http://schemas.microsoft.com/office/drawing/2014/chart" uri="{C3380CC4-5D6E-409C-BE32-E72D297353CC}">
              <c16:uniqueId val="{00000000-B8A6-4147-B834-54B513A3435D}"/>
            </c:ext>
          </c:extLst>
        </c:ser>
        <c:dLbls>
          <c:showLegendKey val="0"/>
          <c:showVal val="0"/>
          <c:showCatName val="0"/>
          <c:showSerName val="0"/>
          <c:showPercent val="0"/>
          <c:showBubbleSize val="0"/>
        </c:dLbls>
        <c:gapWidth val="150"/>
        <c:axId val="99783424"/>
        <c:axId val="997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B8A6-4147-B834-54B513A3435D}"/>
            </c:ext>
          </c:extLst>
        </c:ser>
        <c:dLbls>
          <c:showLegendKey val="0"/>
          <c:showVal val="0"/>
          <c:showCatName val="0"/>
          <c:showSerName val="0"/>
          <c:showPercent val="0"/>
          <c:showBubbleSize val="0"/>
        </c:dLbls>
        <c:marker val="1"/>
        <c:smooth val="0"/>
        <c:axId val="99783424"/>
        <c:axId val="99785344"/>
      </c:lineChart>
      <c:catAx>
        <c:axId val="99783424"/>
        <c:scaling>
          <c:orientation val="minMax"/>
        </c:scaling>
        <c:delete val="1"/>
        <c:axPos val="b"/>
        <c:numFmt formatCode="General" sourceLinked="1"/>
        <c:majorTickMark val="none"/>
        <c:minorTickMark val="none"/>
        <c:tickLblPos val="none"/>
        <c:crossAx val="99785344"/>
        <c:crosses val="autoZero"/>
        <c:auto val="1"/>
        <c:lblAlgn val="ctr"/>
        <c:lblOffset val="100"/>
        <c:noMultiLvlLbl val="1"/>
      </c:catAx>
      <c:valAx>
        <c:axId val="997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97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55.3</c:v>
                </c:pt>
                <c:pt idx="1">
                  <c:v>59.8</c:v>
                </c:pt>
                <c:pt idx="2">
                  <c:v>64</c:v>
                </c:pt>
                <c:pt idx="3">
                  <c:v>66.599999999999994</c:v>
                </c:pt>
                <c:pt idx="4">
                  <c:v>69.099999999999994</c:v>
                </c:pt>
              </c:numCache>
            </c:numRef>
          </c:val>
          <c:extLst xmlns:c16r2="http://schemas.microsoft.com/office/drawing/2015/06/chart">
            <c:ext xmlns:c16="http://schemas.microsoft.com/office/drawing/2014/chart" uri="{C3380CC4-5D6E-409C-BE32-E72D297353CC}">
              <c16:uniqueId val="{00000000-0609-42D6-8ED7-EC520632C87C}"/>
            </c:ext>
          </c:extLst>
        </c:ser>
        <c:dLbls>
          <c:showLegendKey val="0"/>
          <c:showVal val="0"/>
          <c:showCatName val="0"/>
          <c:showSerName val="0"/>
          <c:showPercent val="0"/>
          <c:showBubbleSize val="0"/>
        </c:dLbls>
        <c:gapWidth val="150"/>
        <c:axId val="100213120"/>
        <c:axId val="100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0609-42D6-8ED7-EC520632C87C}"/>
            </c:ext>
          </c:extLst>
        </c:ser>
        <c:dLbls>
          <c:showLegendKey val="0"/>
          <c:showVal val="0"/>
          <c:showCatName val="0"/>
          <c:showSerName val="0"/>
          <c:showPercent val="0"/>
          <c:showBubbleSize val="0"/>
        </c:dLbls>
        <c:marker val="1"/>
        <c:smooth val="0"/>
        <c:axId val="100213120"/>
        <c:axId val="100215040"/>
      </c:lineChart>
      <c:catAx>
        <c:axId val="100213120"/>
        <c:scaling>
          <c:orientation val="minMax"/>
        </c:scaling>
        <c:delete val="1"/>
        <c:axPos val="b"/>
        <c:numFmt formatCode="General" sourceLinked="1"/>
        <c:majorTickMark val="none"/>
        <c:minorTickMark val="none"/>
        <c:tickLblPos val="none"/>
        <c:crossAx val="100215040"/>
        <c:crosses val="autoZero"/>
        <c:auto val="1"/>
        <c:lblAlgn val="ctr"/>
        <c:lblOffset val="100"/>
        <c:noMultiLvlLbl val="1"/>
      </c:catAx>
      <c:valAx>
        <c:axId val="1002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1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56.5</c:v>
                </c:pt>
                <c:pt idx="1">
                  <c:v>63.5</c:v>
                </c:pt>
                <c:pt idx="2">
                  <c:v>70.099999999999994</c:v>
                </c:pt>
                <c:pt idx="3">
                  <c:v>74.7</c:v>
                </c:pt>
                <c:pt idx="4">
                  <c:v>79.599999999999994</c:v>
                </c:pt>
              </c:numCache>
            </c:numRef>
          </c:val>
          <c:extLst xmlns:c16r2="http://schemas.microsoft.com/office/drawing/2015/06/chart">
            <c:ext xmlns:c16="http://schemas.microsoft.com/office/drawing/2014/chart" uri="{C3380CC4-5D6E-409C-BE32-E72D297353CC}">
              <c16:uniqueId val="{00000000-303B-4365-8D94-24EBAA529B86}"/>
            </c:ext>
          </c:extLst>
        </c:ser>
        <c:dLbls>
          <c:showLegendKey val="0"/>
          <c:showVal val="0"/>
          <c:showCatName val="0"/>
          <c:showSerName val="0"/>
          <c:showPercent val="0"/>
          <c:showBubbleSize val="0"/>
        </c:dLbls>
        <c:gapWidth val="150"/>
        <c:axId val="100237696"/>
        <c:axId val="1002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303B-4365-8D94-24EBAA529B86}"/>
            </c:ext>
          </c:extLst>
        </c:ser>
        <c:dLbls>
          <c:showLegendKey val="0"/>
          <c:showVal val="0"/>
          <c:showCatName val="0"/>
          <c:showSerName val="0"/>
          <c:showPercent val="0"/>
          <c:showBubbleSize val="0"/>
        </c:dLbls>
        <c:marker val="1"/>
        <c:smooth val="0"/>
        <c:axId val="100237696"/>
        <c:axId val="100239616"/>
      </c:lineChart>
      <c:catAx>
        <c:axId val="100237696"/>
        <c:scaling>
          <c:orientation val="minMax"/>
        </c:scaling>
        <c:delete val="1"/>
        <c:axPos val="b"/>
        <c:numFmt formatCode="General" sourceLinked="1"/>
        <c:majorTickMark val="none"/>
        <c:minorTickMark val="none"/>
        <c:tickLblPos val="none"/>
        <c:crossAx val="100239616"/>
        <c:crosses val="autoZero"/>
        <c:auto val="1"/>
        <c:lblAlgn val="ctr"/>
        <c:lblOffset val="100"/>
        <c:noMultiLvlLbl val="1"/>
      </c:catAx>
      <c:valAx>
        <c:axId val="10023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3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47045861</c:v>
                </c:pt>
                <c:pt idx="1">
                  <c:v>48469169</c:v>
                </c:pt>
                <c:pt idx="2">
                  <c:v>48707399</c:v>
                </c:pt>
                <c:pt idx="3">
                  <c:v>48822260</c:v>
                </c:pt>
                <c:pt idx="4">
                  <c:v>48637461</c:v>
                </c:pt>
              </c:numCache>
            </c:numRef>
          </c:val>
          <c:extLst xmlns:c16r2="http://schemas.microsoft.com/office/drawing/2015/06/chart">
            <c:ext xmlns:c16="http://schemas.microsoft.com/office/drawing/2014/chart" uri="{C3380CC4-5D6E-409C-BE32-E72D297353CC}">
              <c16:uniqueId val="{00000000-F024-41CA-8B58-EBE106F34B44}"/>
            </c:ext>
          </c:extLst>
        </c:ser>
        <c:dLbls>
          <c:showLegendKey val="0"/>
          <c:showVal val="0"/>
          <c:showCatName val="0"/>
          <c:showSerName val="0"/>
          <c:showPercent val="0"/>
          <c:showBubbleSize val="0"/>
        </c:dLbls>
        <c:gapWidth val="150"/>
        <c:axId val="100569088"/>
        <c:axId val="1005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F024-41CA-8B58-EBE106F34B44}"/>
            </c:ext>
          </c:extLst>
        </c:ser>
        <c:dLbls>
          <c:showLegendKey val="0"/>
          <c:showVal val="0"/>
          <c:showCatName val="0"/>
          <c:showSerName val="0"/>
          <c:showPercent val="0"/>
          <c:showBubbleSize val="0"/>
        </c:dLbls>
        <c:marker val="1"/>
        <c:smooth val="0"/>
        <c:axId val="100569088"/>
        <c:axId val="100571008"/>
      </c:lineChart>
      <c:catAx>
        <c:axId val="100569088"/>
        <c:scaling>
          <c:orientation val="minMax"/>
        </c:scaling>
        <c:delete val="1"/>
        <c:axPos val="b"/>
        <c:numFmt formatCode="General" sourceLinked="1"/>
        <c:majorTickMark val="none"/>
        <c:minorTickMark val="none"/>
        <c:tickLblPos val="none"/>
        <c:crossAx val="100571008"/>
        <c:crosses val="autoZero"/>
        <c:auto val="1"/>
        <c:lblAlgn val="ctr"/>
        <c:lblOffset val="100"/>
        <c:noMultiLvlLbl val="1"/>
      </c:catAx>
      <c:valAx>
        <c:axId val="10057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56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15.1</c:v>
                </c:pt>
                <c:pt idx="1">
                  <c:v>14.7</c:v>
                </c:pt>
                <c:pt idx="2">
                  <c:v>13.5</c:v>
                </c:pt>
                <c:pt idx="3">
                  <c:v>13.5</c:v>
                </c:pt>
                <c:pt idx="4">
                  <c:v>13.8</c:v>
                </c:pt>
              </c:numCache>
            </c:numRef>
          </c:val>
          <c:extLst xmlns:c16r2="http://schemas.microsoft.com/office/drawing/2015/06/chart">
            <c:ext xmlns:c16="http://schemas.microsoft.com/office/drawing/2014/chart" uri="{C3380CC4-5D6E-409C-BE32-E72D297353CC}">
              <c16:uniqueId val="{00000000-6F99-4AF6-A0C4-D44CC168A3E1}"/>
            </c:ext>
          </c:extLst>
        </c:ser>
        <c:dLbls>
          <c:showLegendKey val="0"/>
          <c:showVal val="0"/>
          <c:showCatName val="0"/>
          <c:showSerName val="0"/>
          <c:showPercent val="0"/>
          <c:showBubbleSize val="0"/>
        </c:dLbls>
        <c:gapWidth val="150"/>
        <c:axId val="143784960"/>
        <c:axId val="1450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6F99-4AF6-A0C4-D44CC168A3E1}"/>
            </c:ext>
          </c:extLst>
        </c:ser>
        <c:dLbls>
          <c:showLegendKey val="0"/>
          <c:showVal val="0"/>
          <c:showCatName val="0"/>
          <c:showSerName val="0"/>
          <c:showPercent val="0"/>
          <c:showBubbleSize val="0"/>
        </c:dLbls>
        <c:marker val="1"/>
        <c:smooth val="0"/>
        <c:axId val="143784960"/>
        <c:axId val="145093760"/>
      </c:lineChart>
      <c:catAx>
        <c:axId val="143784960"/>
        <c:scaling>
          <c:orientation val="minMax"/>
        </c:scaling>
        <c:delete val="1"/>
        <c:axPos val="b"/>
        <c:numFmt formatCode="General" sourceLinked="1"/>
        <c:majorTickMark val="none"/>
        <c:minorTickMark val="none"/>
        <c:tickLblPos val="none"/>
        <c:crossAx val="145093760"/>
        <c:crosses val="autoZero"/>
        <c:auto val="1"/>
        <c:lblAlgn val="ctr"/>
        <c:lblOffset val="100"/>
        <c:noMultiLvlLbl val="1"/>
      </c:catAx>
      <c:valAx>
        <c:axId val="14509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78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54.8</c:v>
                </c:pt>
                <c:pt idx="1">
                  <c:v>58</c:v>
                </c:pt>
                <c:pt idx="2">
                  <c:v>54.2</c:v>
                </c:pt>
                <c:pt idx="3">
                  <c:v>54.9</c:v>
                </c:pt>
                <c:pt idx="4">
                  <c:v>57.1</c:v>
                </c:pt>
              </c:numCache>
            </c:numRef>
          </c:val>
          <c:extLst xmlns:c16r2="http://schemas.microsoft.com/office/drawing/2015/06/chart">
            <c:ext xmlns:c16="http://schemas.microsoft.com/office/drawing/2014/chart" uri="{C3380CC4-5D6E-409C-BE32-E72D297353CC}">
              <c16:uniqueId val="{00000000-8340-4BAD-92D6-F02BFFB8A1C5}"/>
            </c:ext>
          </c:extLst>
        </c:ser>
        <c:dLbls>
          <c:showLegendKey val="0"/>
          <c:showVal val="0"/>
          <c:showCatName val="0"/>
          <c:showSerName val="0"/>
          <c:showPercent val="0"/>
          <c:showBubbleSize val="0"/>
        </c:dLbls>
        <c:gapWidth val="150"/>
        <c:axId val="145123968"/>
        <c:axId val="1451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8340-4BAD-92D6-F02BFFB8A1C5}"/>
            </c:ext>
          </c:extLst>
        </c:ser>
        <c:dLbls>
          <c:showLegendKey val="0"/>
          <c:showVal val="0"/>
          <c:showCatName val="0"/>
          <c:showSerName val="0"/>
          <c:showPercent val="0"/>
          <c:showBubbleSize val="0"/>
        </c:dLbls>
        <c:marker val="1"/>
        <c:smooth val="0"/>
        <c:axId val="145123968"/>
        <c:axId val="145138432"/>
      </c:lineChart>
      <c:catAx>
        <c:axId val="145123968"/>
        <c:scaling>
          <c:orientation val="minMax"/>
        </c:scaling>
        <c:delete val="1"/>
        <c:axPos val="b"/>
        <c:numFmt formatCode="General" sourceLinked="1"/>
        <c:majorTickMark val="none"/>
        <c:minorTickMark val="none"/>
        <c:tickLblPos val="none"/>
        <c:crossAx val="145138432"/>
        <c:crosses val="autoZero"/>
        <c:auto val="1"/>
        <c:lblAlgn val="ctr"/>
        <c:lblOffset val="100"/>
        <c:noMultiLvlLbl val="1"/>
      </c:catAx>
      <c:valAx>
        <c:axId val="14513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1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B1" sqref="B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宮城県白石市外二町組合　公立刈田綜合病院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26164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85.2</v>
      </c>
      <c r="Q33" s="130"/>
      <c r="R33" s="130"/>
      <c r="S33" s="130"/>
      <c r="T33" s="130"/>
      <c r="U33" s="130"/>
      <c r="V33" s="130"/>
      <c r="W33" s="130"/>
      <c r="X33" s="130"/>
      <c r="Y33" s="130"/>
      <c r="Z33" s="130"/>
      <c r="AA33" s="130"/>
      <c r="AB33" s="130"/>
      <c r="AC33" s="130"/>
      <c r="AD33" s="131"/>
      <c r="AE33" s="129">
        <f>データ!AI7</f>
        <v>88</v>
      </c>
      <c r="AF33" s="130"/>
      <c r="AG33" s="130"/>
      <c r="AH33" s="130"/>
      <c r="AI33" s="130"/>
      <c r="AJ33" s="130"/>
      <c r="AK33" s="130"/>
      <c r="AL33" s="130"/>
      <c r="AM33" s="130"/>
      <c r="AN33" s="130"/>
      <c r="AO33" s="130"/>
      <c r="AP33" s="130"/>
      <c r="AQ33" s="130"/>
      <c r="AR33" s="130"/>
      <c r="AS33" s="131"/>
      <c r="AT33" s="129">
        <f>データ!AJ7</f>
        <v>92.2</v>
      </c>
      <c r="AU33" s="130"/>
      <c r="AV33" s="130"/>
      <c r="AW33" s="130"/>
      <c r="AX33" s="130"/>
      <c r="AY33" s="130"/>
      <c r="AZ33" s="130"/>
      <c r="BA33" s="130"/>
      <c r="BB33" s="130"/>
      <c r="BC33" s="130"/>
      <c r="BD33" s="130"/>
      <c r="BE33" s="130"/>
      <c r="BF33" s="130"/>
      <c r="BG33" s="130"/>
      <c r="BH33" s="131"/>
      <c r="BI33" s="129">
        <f>データ!AK7</f>
        <v>89.2</v>
      </c>
      <c r="BJ33" s="130"/>
      <c r="BK33" s="130"/>
      <c r="BL33" s="130"/>
      <c r="BM33" s="130"/>
      <c r="BN33" s="130"/>
      <c r="BO33" s="130"/>
      <c r="BP33" s="130"/>
      <c r="BQ33" s="130"/>
      <c r="BR33" s="130"/>
      <c r="BS33" s="130"/>
      <c r="BT33" s="130"/>
      <c r="BU33" s="130"/>
      <c r="BV33" s="130"/>
      <c r="BW33" s="131"/>
      <c r="BX33" s="129">
        <f>データ!AL7</f>
        <v>84.6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80.099999999999994</v>
      </c>
      <c r="DE33" s="130"/>
      <c r="DF33" s="130"/>
      <c r="DG33" s="130"/>
      <c r="DH33" s="130"/>
      <c r="DI33" s="130"/>
      <c r="DJ33" s="130"/>
      <c r="DK33" s="130"/>
      <c r="DL33" s="130"/>
      <c r="DM33" s="130"/>
      <c r="DN33" s="130"/>
      <c r="DO33" s="130"/>
      <c r="DP33" s="130"/>
      <c r="DQ33" s="130"/>
      <c r="DR33" s="131"/>
      <c r="DS33" s="129">
        <f>データ!AT7</f>
        <v>77.599999999999994</v>
      </c>
      <c r="DT33" s="130"/>
      <c r="DU33" s="130"/>
      <c r="DV33" s="130"/>
      <c r="DW33" s="130"/>
      <c r="DX33" s="130"/>
      <c r="DY33" s="130"/>
      <c r="DZ33" s="130"/>
      <c r="EA33" s="130"/>
      <c r="EB33" s="130"/>
      <c r="EC33" s="130"/>
      <c r="ED33" s="130"/>
      <c r="EE33" s="130"/>
      <c r="EF33" s="130"/>
      <c r="EG33" s="131"/>
      <c r="EH33" s="129">
        <f>データ!AU7</f>
        <v>81.5</v>
      </c>
      <c r="EI33" s="130"/>
      <c r="EJ33" s="130"/>
      <c r="EK33" s="130"/>
      <c r="EL33" s="130"/>
      <c r="EM33" s="130"/>
      <c r="EN33" s="130"/>
      <c r="EO33" s="130"/>
      <c r="EP33" s="130"/>
      <c r="EQ33" s="130"/>
      <c r="ER33" s="130"/>
      <c r="ES33" s="130"/>
      <c r="ET33" s="130"/>
      <c r="EU33" s="130"/>
      <c r="EV33" s="131"/>
      <c r="EW33" s="129">
        <f>データ!AV7</f>
        <v>84.5</v>
      </c>
      <c r="EX33" s="130"/>
      <c r="EY33" s="130"/>
      <c r="EZ33" s="130"/>
      <c r="FA33" s="130"/>
      <c r="FB33" s="130"/>
      <c r="FC33" s="130"/>
      <c r="FD33" s="130"/>
      <c r="FE33" s="130"/>
      <c r="FF33" s="130"/>
      <c r="FG33" s="130"/>
      <c r="FH33" s="130"/>
      <c r="FI33" s="130"/>
      <c r="FJ33" s="130"/>
      <c r="FK33" s="131"/>
      <c r="FL33" s="129">
        <f>データ!AW7</f>
        <v>84.8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281.89999999999998</v>
      </c>
      <c r="GS33" s="130"/>
      <c r="GT33" s="130"/>
      <c r="GU33" s="130"/>
      <c r="GV33" s="130"/>
      <c r="GW33" s="130"/>
      <c r="GX33" s="130"/>
      <c r="GY33" s="130"/>
      <c r="GZ33" s="130"/>
      <c r="HA33" s="130"/>
      <c r="HB33" s="130"/>
      <c r="HC33" s="130"/>
      <c r="HD33" s="130"/>
      <c r="HE33" s="130"/>
      <c r="HF33" s="131"/>
      <c r="HG33" s="129">
        <f>データ!BE7</f>
        <v>304.10000000000002</v>
      </c>
      <c r="HH33" s="130"/>
      <c r="HI33" s="130"/>
      <c r="HJ33" s="130"/>
      <c r="HK33" s="130"/>
      <c r="HL33" s="130"/>
      <c r="HM33" s="130"/>
      <c r="HN33" s="130"/>
      <c r="HO33" s="130"/>
      <c r="HP33" s="130"/>
      <c r="HQ33" s="130"/>
      <c r="HR33" s="130"/>
      <c r="HS33" s="130"/>
      <c r="HT33" s="130"/>
      <c r="HU33" s="131"/>
      <c r="HV33" s="129">
        <f>データ!BF7</f>
        <v>301.2</v>
      </c>
      <c r="HW33" s="130"/>
      <c r="HX33" s="130"/>
      <c r="HY33" s="130"/>
      <c r="HZ33" s="130"/>
      <c r="IA33" s="130"/>
      <c r="IB33" s="130"/>
      <c r="IC33" s="130"/>
      <c r="ID33" s="130"/>
      <c r="IE33" s="130"/>
      <c r="IF33" s="130"/>
      <c r="IG33" s="130"/>
      <c r="IH33" s="130"/>
      <c r="II33" s="130"/>
      <c r="IJ33" s="131"/>
      <c r="IK33" s="129">
        <f>データ!BG7</f>
        <v>315</v>
      </c>
      <c r="IL33" s="130"/>
      <c r="IM33" s="130"/>
      <c r="IN33" s="130"/>
      <c r="IO33" s="130"/>
      <c r="IP33" s="130"/>
      <c r="IQ33" s="130"/>
      <c r="IR33" s="130"/>
      <c r="IS33" s="130"/>
      <c r="IT33" s="130"/>
      <c r="IU33" s="130"/>
      <c r="IV33" s="130"/>
      <c r="IW33" s="130"/>
      <c r="IX33" s="130"/>
      <c r="IY33" s="131"/>
      <c r="IZ33" s="129">
        <f>データ!BH7</f>
        <v>324.7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58.4</v>
      </c>
      <c r="KG33" s="130"/>
      <c r="KH33" s="130"/>
      <c r="KI33" s="130"/>
      <c r="KJ33" s="130"/>
      <c r="KK33" s="130"/>
      <c r="KL33" s="130"/>
      <c r="KM33" s="130"/>
      <c r="KN33" s="130"/>
      <c r="KO33" s="130"/>
      <c r="KP33" s="130"/>
      <c r="KQ33" s="130"/>
      <c r="KR33" s="130"/>
      <c r="KS33" s="130"/>
      <c r="KT33" s="131"/>
      <c r="KU33" s="129">
        <f>データ!BP7</f>
        <v>58.5</v>
      </c>
      <c r="KV33" s="130"/>
      <c r="KW33" s="130"/>
      <c r="KX33" s="130"/>
      <c r="KY33" s="130"/>
      <c r="KZ33" s="130"/>
      <c r="LA33" s="130"/>
      <c r="LB33" s="130"/>
      <c r="LC33" s="130"/>
      <c r="LD33" s="130"/>
      <c r="LE33" s="130"/>
      <c r="LF33" s="130"/>
      <c r="LG33" s="130"/>
      <c r="LH33" s="130"/>
      <c r="LI33" s="131"/>
      <c r="LJ33" s="129">
        <f>データ!BQ7</f>
        <v>61</v>
      </c>
      <c r="LK33" s="130"/>
      <c r="LL33" s="130"/>
      <c r="LM33" s="130"/>
      <c r="LN33" s="130"/>
      <c r="LO33" s="130"/>
      <c r="LP33" s="130"/>
      <c r="LQ33" s="130"/>
      <c r="LR33" s="130"/>
      <c r="LS33" s="130"/>
      <c r="LT33" s="130"/>
      <c r="LU33" s="130"/>
      <c r="LV33" s="130"/>
      <c r="LW33" s="130"/>
      <c r="LX33" s="131"/>
      <c r="LY33" s="129">
        <f>データ!BR7</f>
        <v>58.1</v>
      </c>
      <c r="LZ33" s="130"/>
      <c r="MA33" s="130"/>
      <c r="MB33" s="130"/>
      <c r="MC33" s="130"/>
      <c r="MD33" s="130"/>
      <c r="ME33" s="130"/>
      <c r="MF33" s="130"/>
      <c r="MG33" s="130"/>
      <c r="MH33" s="130"/>
      <c r="MI33" s="130"/>
      <c r="MJ33" s="130"/>
      <c r="MK33" s="130"/>
      <c r="ML33" s="130"/>
      <c r="MM33" s="131"/>
      <c r="MN33" s="129">
        <f>データ!BS7</f>
        <v>59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40389</v>
      </c>
      <c r="Q55" s="139"/>
      <c r="R55" s="139"/>
      <c r="S55" s="139"/>
      <c r="T55" s="139"/>
      <c r="U55" s="139"/>
      <c r="V55" s="139"/>
      <c r="W55" s="139"/>
      <c r="X55" s="139"/>
      <c r="Y55" s="139"/>
      <c r="Z55" s="139"/>
      <c r="AA55" s="139"/>
      <c r="AB55" s="139"/>
      <c r="AC55" s="139"/>
      <c r="AD55" s="140"/>
      <c r="AE55" s="138">
        <f>データ!CA7</f>
        <v>39832</v>
      </c>
      <c r="AF55" s="139"/>
      <c r="AG55" s="139"/>
      <c r="AH55" s="139"/>
      <c r="AI55" s="139"/>
      <c r="AJ55" s="139"/>
      <c r="AK55" s="139"/>
      <c r="AL55" s="139"/>
      <c r="AM55" s="139"/>
      <c r="AN55" s="139"/>
      <c r="AO55" s="139"/>
      <c r="AP55" s="139"/>
      <c r="AQ55" s="139"/>
      <c r="AR55" s="139"/>
      <c r="AS55" s="140"/>
      <c r="AT55" s="138">
        <f>データ!CB7</f>
        <v>40024</v>
      </c>
      <c r="AU55" s="139"/>
      <c r="AV55" s="139"/>
      <c r="AW55" s="139"/>
      <c r="AX55" s="139"/>
      <c r="AY55" s="139"/>
      <c r="AZ55" s="139"/>
      <c r="BA55" s="139"/>
      <c r="BB55" s="139"/>
      <c r="BC55" s="139"/>
      <c r="BD55" s="139"/>
      <c r="BE55" s="139"/>
      <c r="BF55" s="139"/>
      <c r="BG55" s="139"/>
      <c r="BH55" s="140"/>
      <c r="BI55" s="138">
        <f>データ!CC7</f>
        <v>41472</v>
      </c>
      <c r="BJ55" s="139"/>
      <c r="BK55" s="139"/>
      <c r="BL55" s="139"/>
      <c r="BM55" s="139"/>
      <c r="BN55" s="139"/>
      <c r="BO55" s="139"/>
      <c r="BP55" s="139"/>
      <c r="BQ55" s="139"/>
      <c r="BR55" s="139"/>
      <c r="BS55" s="139"/>
      <c r="BT55" s="139"/>
      <c r="BU55" s="139"/>
      <c r="BV55" s="139"/>
      <c r="BW55" s="140"/>
      <c r="BX55" s="138">
        <f>データ!CD7</f>
        <v>42113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9408</v>
      </c>
      <c r="DE55" s="139"/>
      <c r="DF55" s="139"/>
      <c r="DG55" s="139"/>
      <c r="DH55" s="139"/>
      <c r="DI55" s="139"/>
      <c r="DJ55" s="139"/>
      <c r="DK55" s="139"/>
      <c r="DL55" s="139"/>
      <c r="DM55" s="139"/>
      <c r="DN55" s="139"/>
      <c r="DO55" s="139"/>
      <c r="DP55" s="139"/>
      <c r="DQ55" s="139"/>
      <c r="DR55" s="140"/>
      <c r="DS55" s="138">
        <f>データ!CL7</f>
        <v>10091</v>
      </c>
      <c r="DT55" s="139"/>
      <c r="DU55" s="139"/>
      <c r="DV55" s="139"/>
      <c r="DW55" s="139"/>
      <c r="DX55" s="139"/>
      <c r="DY55" s="139"/>
      <c r="DZ55" s="139"/>
      <c r="EA55" s="139"/>
      <c r="EB55" s="139"/>
      <c r="EC55" s="139"/>
      <c r="ED55" s="139"/>
      <c r="EE55" s="139"/>
      <c r="EF55" s="139"/>
      <c r="EG55" s="140"/>
      <c r="EH55" s="138">
        <f>データ!CM7</f>
        <v>10142</v>
      </c>
      <c r="EI55" s="139"/>
      <c r="EJ55" s="139"/>
      <c r="EK55" s="139"/>
      <c r="EL55" s="139"/>
      <c r="EM55" s="139"/>
      <c r="EN55" s="139"/>
      <c r="EO55" s="139"/>
      <c r="EP55" s="139"/>
      <c r="EQ55" s="139"/>
      <c r="ER55" s="139"/>
      <c r="ES55" s="139"/>
      <c r="ET55" s="139"/>
      <c r="EU55" s="139"/>
      <c r="EV55" s="140"/>
      <c r="EW55" s="138">
        <f>データ!CN7</f>
        <v>10350</v>
      </c>
      <c r="EX55" s="139"/>
      <c r="EY55" s="139"/>
      <c r="EZ55" s="139"/>
      <c r="FA55" s="139"/>
      <c r="FB55" s="139"/>
      <c r="FC55" s="139"/>
      <c r="FD55" s="139"/>
      <c r="FE55" s="139"/>
      <c r="FF55" s="139"/>
      <c r="FG55" s="139"/>
      <c r="FH55" s="139"/>
      <c r="FI55" s="139"/>
      <c r="FJ55" s="139"/>
      <c r="FK55" s="140"/>
      <c r="FL55" s="138">
        <f>データ!CO7</f>
        <v>10623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54.8</v>
      </c>
      <c r="GS55" s="130"/>
      <c r="GT55" s="130"/>
      <c r="GU55" s="130"/>
      <c r="GV55" s="130"/>
      <c r="GW55" s="130"/>
      <c r="GX55" s="130"/>
      <c r="GY55" s="130"/>
      <c r="GZ55" s="130"/>
      <c r="HA55" s="130"/>
      <c r="HB55" s="130"/>
      <c r="HC55" s="130"/>
      <c r="HD55" s="130"/>
      <c r="HE55" s="130"/>
      <c r="HF55" s="131"/>
      <c r="HG55" s="129">
        <f>データ!CW7</f>
        <v>58</v>
      </c>
      <c r="HH55" s="130"/>
      <c r="HI55" s="130"/>
      <c r="HJ55" s="130"/>
      <c r="HK55" s="130"/>
      <c r="HL55" s="130"/>
      <c r="HM55" s="130"/>
      <c r="HN55" s="130"/>
      <c r="HO55" s="130"/>
      <c r="HP55" s="130"/>
      <c r="HQ55" s="130"/>
      <c r="HR55" s="130"/>
      <c r="HS55" s="130"/>
      <c r="HT55" s="130"/>
      <c r="HU55" s="131"/>
      <c r="HV55" s="129">
        <f>データ!CX7</f>
        <v>54.2</v>
      </c>
      <c r="HW55" s="130"/>
      <c r="HX55" s="130"/>
      <c r="HY55" s="130"/>
      <c r="HZ55" s="130"/>
      <c r="IA55" s="130"/>
      <c r="IB55" s="130"/>
      <c r="IC55" s="130"/>
      <c r="ID55" s="130"/>
      <c r="IE55" s="130"/>
      <c r="IF55" s="130"/>
      <c r="IG55" s="130"/>
      <c r="IH55" s="130"/>
      <c r="II55" s="130"/>
      <c r="IJ55" s="131"/>
      <c r="IK55" s="129">
        <f>データ!CY7</f>
        <v>54.9</v>
      </c>
      <c r="IL55" s="130"/>
      <c r="IM55" s="130"/>
      <c r="IN55" s="130"/>
      <c r="IO55" s="130"/>
      <c r="IP55" s="130"/>
      <c r="IQ55" s="130"/>
      <c r="IR55" s="130"/>
      <c r="IS55" s="130"/>
      <c r="IT55" s="130"/>
      <c r="IU55" s="130"/>
      <c r="IV55" s="130"/>
      <c r="IW55" s="130"/>
      <c r="IX55" s="130"/>
      <c r="IY55" s="131"/>
      <c r="IZ55" s="129">
        <f>データ!CZ7</f>
        <v>57.1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15.1</v>
      </c>
      <c r="KG55" s="130"/>
      <c r="KH55" s="130"/>
      <c r="KI55" s="130"/>
      <c r="KJ55" s="130"/>
      <c r="KK55" s="130"/>
      <c r="KL55" s="130"/>
      <c r="KM55" s="130"/>
      <c r="KN55" s="130"/>
      <c r="KO55" s="130"/>
      <c r="KP55" s="130"/>
      <c r="KQ55" s="130"/>
      <c r="KR55" s="130"/>
      <c r="KS55" s="130"/>
      <c r="KT55" s="131"/>
      <c r="KU55" s="129">
        <f>データ!DH7</f>
        <v>14.7</v>
      </c>
      <c r="KV55" s="130"/>
      <c r="KW55" s="130"/>
      <c r="KX55" s="130"/>
      <c r="KY55" s="130"/>
      <c r="KZ55" s="130"/>
      <c r="LA55" s="130"/>
      <c r="LB55" s="130"/>
      <c r="LC55" s="130"/>
      <c r="LD55" s="130"/>
      <c r="LE55" s="130"/>
      <c r="LF55" s="130"/>
      <c r="LG55" s="130"/>
      <c r="LH55" s="130"/>
      <c r="LI55" s="131"/>
      <c r="LJ55" s="129">
        <f>データ!DI7</f>
        <v>13.5</v>
      </c>
      <c r="LK55" s="130"/>
      <c r="LL55" s="130"/>
      <c r="LM55" s="130"/>
      <c r="LN55" s="130"/>
      <c r="LO55" s="130"/>
      <c r="LP55" s="130"/>
      <c r="LQ55" s="130"/>
      <c r="LR55" s="130"/>
      <c r="LS55" s="130"/>
      <c r="LT55" s="130"/>
      <c r="LU55" s="130"/>
      <c r="LV55" s="130"/>
      <c r="LW55" s="130"/>
      <c r="LX55" s="131"/>
      <c r="LY55" s="129">
        <f>データ!DJ7</f>
        <v>13.5</v>
      </c>
      <c r="LZ55" s="130"/>
      <c r="MA55" s="130"/>
      <c r="MB55" s="130"/>
      <c r="MC55" s="130"/>
      <c r="MD55" s="130"/>
      <c r="ME55" s="130"/>
      <c r="MF55" s="130"/>
      <c r="MG55" s="130"/>
      <c r="MH55" s="130"/>
      <c r="MI55" s="130"/>
      <c r="MJ55" s="130"/>
      <c r="MK55" s="130"/>
      <c r="ML55" s="130"/>
      <c r="MM55" s="131"/>
      <c r="MN55" s="129">
        <f>データ!DK7</f>
        <v>13.8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55.3</v>
      </c>
      <c r="V79" s="151"/>
      <c r="W79" s="151"/>
      <c r="X79" s="151"/>
      <c r="Y79" s="151"/>
      <c r="Z79" s="151"/>
      <c r="AA79" s="151"/>
      <c r="AB79" s="151"/>
      <c r="AC79" s="151"/>
      <c r="AD79" s="151"/>
      <c r="AE79" s="151"/>
      <c r="AF79" s="151"/>
      <c r="AG79" s="151"/>
      <c r="AH79" s="151"/>
      <c r="AI79" s="151"/>
      <c r="AJ79" s="151"/>
      <c r="AK79" s="151"/>
      <c r="AL79" s="151"/>
      <c r="AM79" s="151"/>
      <c r="AN79" s="151">
        <f>データ!DS7</f>
        <v>59.8</v>
      </c>
      <c r="AO79" s="151"/>
      <c r="AP79" s="151"/>
      <c r="AQ79" s="151"/>
      <c r="AR79" s="151"/>
      <c r="AS79" s="151"/>
      <c r="AT79" s="151"/>
      <c r="AU79" s="151"/>
      <c r="AV79" s="151"/>
      <c r="AW79" s="151"/>
      <c r="AX79" s="151"/>
      <c r="AY79" s="151"/>
      <c r="AZ79" s="151"/>
      <c r="BA79" s="151"/>
      <c r="BB79" s="151"/>
      <c r="BC79" s="151"/>
      <c r="BD79" s="151"/>
      <c r="BE79" s="151"/>
      <c r="BF79" s="151"/>
      <c r="BG79" s="151">
        <f>データ!DT7</f>
        <v>64</v>
      </c>
      <c r="BH79" s="151"/>
      <c r="BI79" s="151"/>
      <c r="BJ79" s="151"/>
      <c r="BK79" s="151"/>
      <c r="BL79" s="151"/>
      <c r="BM79" s="151"/>
      <c r="BN79" s="151"/>
      <c r="BO79" s="151"/>
      <c r="BP79" s="151"/>
      <c r="BQ79" s="151"/>
      <c r="BR79" s="151"/>
      <c r="BS79" s="151"/>
      <c r="BT79" s="151"/>
      <c r="BU79" s="151"/>
      <c r="BV79" s="151"/>
      <c r="BW79" s="151"/>
      <c r="BX79" s="151"/>
      <c r="BY79" s="151"/>
      <c r="BZ79" s="151">
        <f>データ!DU7</f>
        <v>66.599999999999994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69.099999999999994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56.5</v>
      </c>
      <c r="EP79" s="151"/>
      <c r="EQ79" s="151"/>
      <c r="ER79" s="151"/>
      <c r="ES79" s="151"/>
      <c r="ET79" s="151"/>
      <c r="EU79" s="151"/>
      <c r="EV79" s="151"/>
      <c r="EW79" s="151"/>
      <c r="EX79" s="151"/>
      <c r="EY79" s="151"/>
      <c r="EZ79" s="151"/>
      <c r="FA79" s="151"/>
      <c r="FB79" s="151"/>
      <c r="FC79" s="151"/>
      <c r="FD79" s="151"/>
      <c r="FE79" s="151"/>
      <c r="FF79" s="151"/>
      <c r="FG79" s="151"/>
      <c r="FH79" s="151">
        <f>データ!ED7</f>
        <v>63.5</v>
      </c>
      <c r="FI79" s="151"/>
      <c r="FJ79" s="151"/>
      <c r="FK79" s="151"/>
      <c r="FL79" s="151"/>
      <c r="FM79" s="151"/>
      <c r="FN79" s="151"/>
      <c r="FO79" s="151"/>
      <c r="FP79" s="151"/>
      <c r="FQ79" s="151"/>
      <c r="FR79" s="151"/>
      <c r="FS79" s="151"/>
      <c r="FT79" s="151"/>
      <c r="FU79" s="151"/>
      <c r="FV79" s="151"/>
      <c r="FW79" s="151"/>
      <c r="FX79" s="151"/>
      <c r="FY79" s="151"/>
      <c r="FZ79" s="151"/>
      <c r="GA79" s="151">
        <f>データ!EE7</f>
        <v>70.099999999999994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74.7</v>
      </c>
      <c r="GU79" s="151"/>
      <c r="GV79" s="151"/>
      <c r="GW79" s="151"/>
      <c r="GX79" s="151"/>
      <c r="GY79" s="151"/>
      <c r="GZ79" s="151"/>
      <c r="HA79" s="151"/>
      <c r="HB79" s="151"/>
      <c r="HC79" s="151"/>
      <c r="HD79" s="151"/>
      <c r="HE79" s="151"/>
      <c r="HF79" s="151"/>
      <c r="HG79" s="151"/>
      <c r="HH79" s="151"/>
      <c r="HI79" s="151"/>
      <c r="HJ79" s="151"/>
      <c r="HK79" s="151"/>
      <c r="HL79" s="151"/>
      <c r="HM79" s="151">
        <f>データ!EG7</f>
        <v>79.599999999999994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47045861</v>
      </c>
      <c r="JK79" s="152"/>
      <c r="JL79" s="152"/>
      <c r="JM79" s="152"/>
      <c r="JN79" s="152"/>
      <c r="JO79" s="152"/>
      <c r="JP79" s="152"/>
      <c r="JQ79" s="152"/>
      <c r="JR79" s="152"/>
      <c r="JS79" s="152"/>
      <c r="JT79" s="152"/>
      <c r="JU79" s="152"/>
      <c r="JV79" s="152"/>
      <c r="JW79" s="152"/>
      <c r="JX79" s="152"/>
      <c r="JY79" s="152"/>
      <c r="JZ79" s="152"/>
      <c r="KA79" s="152"/>
      <c r="KB79" s="152"/>
      <c r="KC79" s="152">
        <f>データ!EO7</f>
        <v>48469169</v>
      </c>
      <c r="KD79" s="152"/>
      <c r="KE79" s="152"/>
      <c r="KF79" s="152"/>
      <c r="KG79" s="152"/>
      <c r="KH79" s="152"/>
      <c r="KI79" s="152"/>
      <c r="KJ79" s="152"/>
      <c r="KK79" s="152"/>
      <c r="KL79" s="152"/>
      <c r="KM79" s="152"/>
      <c r="KN79" s="152"/>
      <c r="KO79" s="152"/>
      <c r="KP79" s="152"/>
      <c r="KQ79" s="152"/>
      <c r="KR79" s="152"/>
      <c r="KS79" s="152"/>
      <c r="KT79" s="152"/>
      <c r="KU79" s="152"/>
      <c r="KV79" s="152">
        <f>データ!EP7</f>
        <v>48707399</v>
      </c>
      <c r="KW79" s="152"/>
      <c r="KX79" s="152"/>
      <c r="KY79" s="152"/>
      <c r="KZ79" s="152"/>
      <c r="LA79" s="152"/>
      <c r="LB79" s="152"/>
      <c r="LC79" s="152"/>
      <c r="LD79" s="152"/>
      <c r="LE79" s="152"/>
      <c r="LF79" s="152"/>
      <c r="LG79" s="152"/>
      <c r="LH79" s="152"/>
      <c r="LI79" s="152"/>
      <c r="LJ79" s="152"/>
      <c r="LK79" s="152"/>
      <c r="LL79" s="152"/>
      <c r="LM79" s="152"/>
      <c r="LN79" s="152"/>
      <c r="LO79" s="152">
        <f>データ!EQ7</f>
        <v>48822260</v>
      </c>
      <c r="LP79" s="152"/>
      <c r="LQ79" s="152"/>
      <c r="LR79" s="152"/>
      <c r="LS79" s="152"/>
      <c r="LT79" s="152"/>
      <c r="LU79" s="152"/>
      <c r="LV79" s="152"/>
      <c r="LW79" s="152"/>
      <c r="LX79" s="152"/>
      <c r="LY79" s="152"/>
      <c r="LZ79" s="152"/>
      <c r="MA79" s="152"/>
      <c r="MB79" s="152"/>
      <c r="MC79" s="152"/>
      <c r="MD79" s="152"/>
      <c r="ME79" s="152"/>
      <c r="MF79" s="152"/>
      <c r="MG79" s="152"/>
      <c r="MH79" s="152">
        <f>データ!ER7</f>
        <v>48637461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FoaxZvph4Nzjms0AdoNvW8QQrz7tZH5EcsxeiJmtE9H5Oh1GomLTLiSRM6r9/mhuM2KdR/RWO/4IZdmqdXvaA==" saltValue="l7EOX4JiggXYybqFoWI2v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143</v>
      </c>
      <c r="AX5" s="62" t="s">
        <v>144</v>
      </c>
      <c r="AY5" s="62" t="s">
        <v>145</v>
      </c>
      <c r="AZ5" s="62" t="s">
        <v>146</v>
      </c>
      <c r="BA5" s="62" t="s">
        <v>147</v>
      </c>
      <c r="BB5" s="62" t="s">
        <v>148</v>
      </c>
      <c r="BC5" s="62" t="s">
        <v>149</v>
      </c>
      <c r="BD5" s="62" t="s">
        <v>152</v>
      </c>
      <c r="BE5" s="62" t="s">
        <v>153</v>
      </c>
      <c r="BF5" s="62" t="s">
        <v>150</v>
      </c>
      <c r="BG5" s="62" t="s">
        <v>142</v>
      </c>
      <c r="BH5" s="62" t="s">
        <v>143</v>
      </c>
      <c r="BI5" s="62" t="s">
        <v>144</v>
      </c>
      <c r="BJ5" s="62" t="s">
        <v>145</v>
      </c>
      <c r="BK5" s="62" t="s">
        <v>146</v>
      </c>
      <c r="BL5" s="62" t="s">
        <v>147</v>
      </c>
      <c r="BM5" s="62" t="s">
        <v>148</v>
      </c>
      <c r="BN5" s="62" t="s">
        <v>149</v>
      </c>
      <c r="BO5" s="62" t="s">
        <v>152</v>
      </c>
      <c r="BP5" s="62" t="s">
        <v>140</v>
      </c>
      <c r="BQ5" s="62" t="s">
        <v>150</v>
      </c>
      <c r="BR5" s="62" t="s">
        <v>142</v>
      </c>
      <c r="BS5" s="62" t="s">
        <v>143</v>
      </c>
      <c r="BT5" s="62" t="s">
        <v>144</v>
      </c>
      <c r="BU5" s="62" t="s">
        <v>145</v>
      </c>
      <c r="BV5" s="62" t="s">
        <v>146</v>
      </c>
      <c r="BW5" s="62" t="s">
        <v>147</v>
      </c>
      <c r="BX5" s="62" t="s">
        <v>148</v>
      </c>
      <c r="BY5" s="62" t="s">
        <v>149</v>
      </c>
      <c r="BZ5" s="62" t="s">
        <v>152</v>
      </c>
      <c r="CA5" s="62" t="s">
        <v>154</v>
      </c>
      <c r="CB5" s="62" t="s">
        <v>150</v>
      </c>
      <c r="CC5" s="62" t="s">
        <v>142</v>
      </c>
      <c r="CD5" s="62" t="s">
        <v>155</v>
      </c>
      <c r="CE5" s="62" t="s">
        <v>144</v>
      </c>
      <c r="CF5" s="62" t="s">
        <v>145</v>
      </c>
      <c r="CG5" s="62" t="s">
        <v>146</v>
      </c>
      <c r="CH5" s="62" t="s">
        <v>147</v>
      </c>
      <c r="CI5" s="62" t="s">
        <v>148</v>
      </c>
      <c r="CJ5" s="62" t="s">
        <v>149</v>
      </c>
      <c r="CK5" s="62" t="s">
        <v>152</v>
      </c>
      <c r="CL5" s="62" t="s">
        <v>140</v>
      </c>
      <c r="CM5" s="62" t="s">
        <v>150</v>
      </c>
      <c r="CN5" s="62" t="s">
        <v>142</v>
      </c>
      <c r="CO5" s="62" t="s">
        <v>143</v>
      </c>
      <c r="CP5" s="62" t="s">
        <v>144</v>
      </c>
      <c r="CQ5" s="62" t="s">
        <v>145</v>
      </c>
      <c r="CR5" s="62" t="s">
        <v>146</v>
      </c>
      <c r="CS5" s="62" t="s">
        <v>147</v>
      </c>
      <c r="CT5" s="62" t="s">
        <v>148</v>
      </c>
      <c r="CU5" s="62" t="s">
        <v>149</v>
      </c>
      <c r="CV5" s="62" t="s">
        <v>152</v>
      </c>
      <c r="CW5" s="62" t="s">
        <v>153</v>
      </c>
      <c r="CX5" s="62" t="s">
        <v>150</v>
      </c>
      <c r="CY5" s="62" t="s">
        <v>142</v>
      </c>
      <c r="CZ5" s="62" t="s">
        <v>143</v>
      </c>
      <c r="DA5" s="62" t="s">
        <v>144</v>
      </c>
      <c r="DB5" s="62" t="s">
        <v>145</v>
      </c>
      <c r="DC5" s="62" t="s">
        <v>146</v>
      </c>
      <c r="DD5" s="62" t="s">
        <v>147</v>
      </c>
      <c r="DE5" s="62" t="s">
        <v>148</v>
      </c>
      <c r="DF5" s="62" t="s">
        <v>149</v>
      </c>
      <c r="DG5" s="62" t="s">
        <v>152</v>
      </c>
      <c r="DH5" s="62" t="s">
        <v>154</v>
      </c>
      <c r="DI5" s="62" t="s">
        <v>156</v>
      </c>
      <c r="DJ5" s="62" t="s">
        <v>142</v>
      </c>
      <c r="DK5" s="62" t="s">
        <v>155</v>
      </c>
      <c r="DL5" s="62" t="s">
        <v>144</v>
      </c>
      <c r="DM5" s="62" t="s">
        <v>145</v>
      </c>
      <c r="DN5" s="62" t="s">
        <v>146</v>
      </c>
      <c r="DO5" s="62" t="s">
        <v>147</v>
      </c>
      <c r="DP5" s="62" t="s">
        <v>148</v>
      </c>
      <c r="DQ5" s="62" t="s">
        <v>149</v>
      </c>
      <c r="DR5" s="62" t="s">
        <v>157</v>
      </c>
      <c r="DS5" s="62" t="s">
        <v>154</v>
      </c>
      <c r="DT5" s="62" t="s">
        <v>150</v>
      </c>
      <c r="DU5" s="62" t="s">
        <v>142</v>
      </c>
      <c r="DV5" s="62" t="s">
        <v>155</v>
      </c>
      <c r="DW5" s="62" t="s">
        <v>144</v>
      </c>
      <c r="DX5" s="62" t="s">
        <v>145</v>
      </c>
      <c r="DY5" s="62" t="s">
        <v>146</v>
      </c>
      <c r="DZ5" s="62" t="s">
        <v>147</v>
      </c>
      <c r="EA5" s="62" t="s">
        <v>148</v>
      </c>
      <c r="EB5" s="62" t="s">
        <v>149</v>
      </c>
      <c r="EC5" s="62" t="s">
        <v>152</v>
      </c>
      <c r="ED5" s="62" t="s">
        <v>140</v>
      </c>
      <c r="EE5" s="62" t="s">
        <v>150</v>
      </c>
      <c r="EF5" s="62" t="s">
        <v>142</v>
      </c>
      <c r="EG5" s="62" t="s">
        <v>143</v>
      </c>
      <c r="EH5" s="62" t="s">
        <v>144</v>
      </c>
      <c r="EI5" s="62" t="s">
        <v>145</v>
      </c>
      <c r="EJ5" s="62" t="s">
        <v>146</v>
      </c>
      <c r="EK5" s="62" t="s">
        <v>147</v>
      </c>
      <c r="EL5" s="62" t="s">
        <v>148</v>
      </c>
      <c r="EM5" s="62" t="s">
        <v>158</v>
      </c>
      <c r="EN5" s="62" t="s">
        <v>157</v>
      </c>
      <c r="EO5" s="62" t="s">
        <v>140</v>
      </c>
      <c r="EP5" s="62" t="s">
        <v>150</v>
      </c>
      <c r="EQ5" s="62" t="s">
        <v>142</v>
      </c>
      <c r="ER5" s="62" t="s">
        <v>143</v>
      </c>
      <c r="ES5" s="62" t="s">
        <v>144</v>
      </c>
      <c r="ET5" s="62" t="s">
        <v>145</v>
      </c>
      <c r="EU5" s="62" t="s">
        <v>146</v>
      </c>
      <c r="EV5" s="62" t="s">
        <v>147</v>
      </c>
      <c r="EW5" s="62" t="s">
        <v>148</v>
      </c>
      <c r="EX5" s="62" t="s">
        <v>149</v>
      </c>
    </row>
    <row r="6" spans="1:154" s="67" customFormat="1" x14ac:dyDescent="0.15">
      <c r="A6" s="48" t="s">
        <v>159</v>
      </c>
      <c r="B6" s="63">
        <f>B8</f>
        <v>2019</v>
      </c>
      <c r="C6" s="63">
        <f t="shared" ref="C6:M6" si="2">C8</f>
        <v>48453</v>
      </c>
      <c r="D6" s="63">
        <f t="shared" si="2"/>
        <v>46</v>
      </c>
      <c r="E6" s="63">
        <f t="shared" si="2"/>
        <v>6</v>
      </c>
      <c r="F6" s="63">
        <f t="shared" si="2"/>
        <v>0</v>
      </c>
      <c r="G6" s="63">
        <f t="shared" si="2"/>
        <v>1</v>
      </c>
      <c r="H6" s="155" t="str">
        <f>IF(H8&lt;&gt;I8,H8,"")&amp;IF(I8&lt;&gt;J8,I8,"")&amp;"　"&amp;J8</f>
        <v>宮城県白石市外二町組合　公立刈田綜合病院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19</v>
      </c>
      <c r="R6" s="63" t="str">
        <f t="shared" si="3"/>
        <v>対象</v>
      </c>
      <c r="S6" s="63" t="str">
        <f t="shared" si="3"/>
        <v>ド 透 I 未 訓 ガ</v>
      </c>
      <c r="T6" s="63" t="str">
        <f t="shared" si="3"/>
        <v>救 感 災 輪</v>
      </c>
      <c r="U6" s="64" t="str">
        <f>U8</f>
        <v>-</v>
      </c>
      <c r="V6" s="64">
        <f>V8</f>
        <v>26164</v>
      </c>
      <c r="W6" s="63" t="str">
        <f>W8</f>
        <v>非該当</v>
      </c>
      <c r="X6" s="63" t="str">
        <f t="shared" si="3"/>
        <v>７：１</v>
      </c>
      <c r="Y6" s="64">
        <f t="shared" si="3"/>
        <v>300</v>
      </c>
      <c r="Z6" s="64" t="str">
        <f t="shared" si="3"/>
        <v>-</v>
      </c>
      <c r="AA6" s="64">
        <f t="shared" si="3"/>
        <v>4</v>
      </c>
      <c r="AB6" s="64" t="str">
        <f t="shared" si="3"/>
        <v>-</v>
      </c>
      <c r="AC6" s="64">
        <f t="shared" si="3"/>
        <v>4</v>
      </c>
      <c r="AD6" s="64">
        <f t="shared" si="3"/>
        <v>308</v>
      </c>
      <c r="AE6" s="64">
        <f t="shared" si="3"/>
        <v>300</v>
      </c>
      <c r="AF6" s="64" t="str">
        <f t="shared" si="3"/>
        <v>-</v>
      </c>
      <c r="AG6" s="64">
        <f t="shared" si="3"/>
        <v>300</v>
      </c>
      <c r="AH6" s="65">
        <f>IF(AH8="-",NA(),AH8)</f>
        <v>85.2</v>
      </c>
      <c r="AI6" s="65">
        <f t="shared" ref="AI6:AQ6" si="4">IF(AI8="-",NA(),AI8)</f>
        <v>88</v>
      </c>
      <c r="AJ6" s="65">
        <f t="shared" si="4"/>
        <v>92.2</v>
      </c>
      <c r="AK6" s="65">
        <f t="shared" si="4"/>
        <v>89.2</v>
      </c>
      <c r="AL6" s="65">
        <f t="shared" si="4"/>
        <v>84.6</v>
      </c>
      <c r="AM6" s="65">
        <f t="shared" si="4"/>
        <v>98</v>
      </c>
      <c r="AN6" s="65">
        <f t="shared" si="4"/>
        <v>97.2</v>
      </c>
      <c r="AO6" s="65">
        <f t="shared" si="4"/>
        <v>97</v>
      </c>
      <c r="AP6" s="65">
        <f t="shared" si="4"/>
        <v>97.8</v>
      </c>
      <c r="AQ6" s="65">
        <f t="shared" si="4"/>
        <v>97</v>
      </c>
      <c r="AR6" s="65" t="str">
        <f>IF(AR8="-","【-】","【"&amp;SUBSTITUTE(TEXT(AR8,"#,##0.0"),"-","△")&amp;"】")</f>
        <v>【98.2】</v>
      </c>
      <c r="AS6" s="65">
        <f>IF(AS8="-",NA(),AS8)</f>
        <v>80.099999999999994</v>
      </c>
      <c r="AT6" s="65">
        <f t="shared" ref="AT6:BB6" si="5">IF(AT8="-",NA(),AT8)</f>
        <v>77.599999999999994</v>
      </c>
      <c r="AU6" s="65">
        <f t="shared" si="5"/>
        <v>81.5</v>
      </c>
      <c r="AV6" s="65">
        <f t="shared" si="5"/>
        <v>84.5</v>
      </c>
      <c r="AW6" s="65">
        <f t="shared" si="5"/>
        <v>84.8</v>
      </c>
      <c r="AX6" s="65">
        <f t="shared" si="5"/>
        <v>91.1</v>
      </c>
      <c r="AY6" s="65">
        <f t="shared" si="5"/>
        <v>90.1</v>
      </c>
      <c r="AZ6" s="65">
        <f t="shared" si="5"/>
        <v>89.6</v>
      </c>
      <c r="BA6" s="65">
        <f t="shared" si="5"/>
        <v>89.7</v>
      </c>
      <c r="BB6" s="65">
        <f t="shared" si="5"/>
        <v>89.3</v>
      </c>
      <c r="BC6" s="65" t="str">
        <f>IF(BC8="-","【-】","【"&amp;SUBSTITUTE(TEXT(BC8,"#,##0.0"),"-","△")&amp;"】")</f>
        <v>【89.5】</v>
      </c>
      <c r="BD6" s="65">
        <f>IF(BD8="-",NA(),BD8)</f>
        <v>281.89999999999998</v>
      </c>
      <c r="BE6" s="65">
        <f t="shared" ref="BE6:BM6" si="6">IF(BE8="-",NA(),BE8)</f>
        <v>304.10000000000002</v>
      </c>
      <c r="BF6" s="65">
        <f t="shared" si="6"/>
        <v>301.2</v>
      </c>
      <c r="BG6" s="65">
        <f t="shared" si="6"/>
        <v>315</v>
      </c>
      <c r="BH6" s="65">
        <f t="shared" si="6"/>
        <v>324.7</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58.4</v>
      </c>
      <c r="BP6" s="65">
        <f t="shared" ref="BP6:BX6" si="7">IF(BP8="-",NA(),BP8)</f>
        <v>58.5</v>
      </c>
      <c r="BQ6" s="65">
        <f t="shared" si="7"/>
        <v>61</v>
      </c>
      <c r="BR6" s="65">
        <f t="shared" si="7"/>
        <v>58.1</v>
      </c>
      <c r="BS6" s="65">
        <f t="shared" si="7"/>
        <v>59</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40389</v>
      </c>
      <c r="CA6" s="66">
        <f t="shared" ref="CA6:CI6" si="8">IF(CA8="-",NA(),CA8)</f>
        <v>39832</v>
      </c>
      <c r="CB6" s="66">
        <f t="shared" si="8"/>
        <v>40024</v>
      </c>
      <c r="CC6" s="66">
        <f t="shared" si="8"/>
        <v>41472</v>
      </c>
      <c r="CD6" s="66">
        <f t="shared" si="8"/>
        <v>42113</v>
      </c>
      <c r="CE6" s="66">
        <f t="shared" si="8"/>
        <v>50413</v>
      </c>
      <c r="CF6" s="66">
        <f t="shared" si="8"/>
        <v>50510</v>
      </c>
      <c r="CG6" s="66">
        <f t="shared" si="8"/>
        <v>50958</v>
      </c>
      <c r="CH6" s="66">
        <f t="shared" si="8"/>
        <v>52405</v>
      </c>
      <c r="CI6" s="66">
        <f t="shared" si="8"/>
        <v>53523</v>
      </c>
      <c r="CJ6" s="65" t="str">
        <f>IF(CJ8="-","【-】","【"&amp;SUBSTITUTE(TEXT(CJ8,"#,##0"),"-","△")&amp;"】")</f>
        <v>【53,621】</v>
      </c>
      <c r="CK6" s="66">
        <f>IF(CK8="-",NA(),CK8)</f>
        <v>9408</v>
      </c>
      <c r="CL6" s="66">
        <f t="shared" ref="CL6:CT6" si="9">IF(CL8="-",NA(),CL8)</f>
        <v>10091</v>
      </c>
      <c r="CM6" s="66">
        <f t="shared" si="9"/>
        <v>10142</v>
      </c>
      <c r="CN6" s="66">
        <f t="shared" si="9"/>
        <v>10350</v>
      </c>
      <c r="CO6" s="66">
        <f t="shared" si="9"/>
        <v>10623</v>
      </c>
      <c r="CP6" s="66">
        <f t="shared" si="9"/>
        <v>13096</v>
      </c>
      <c r="CQ6" s="66">
        <f t="shared" si="9"/>
        <v>13552</v>
      </c>
      <c r="CR6" s="66">
        <f t="shared" si="9"/>
        <v>13792</v>
      </c>
      <c r="CS6" s="66">
        <f t="shared" si="9"/>
        <v>14290</v>
      </c>
      <c r="CT6" s="66">
        <f t="shared" si="9"/>
        <v>15111</v>
      </c>
      <c r="CU6" s="65" t="str">
        <f>IF(CU8="-","【-】","【"&amp;SUBSTITUTE(TEXT(CU8,"#,##0"),"-","△")&amp;"】")</f>
        <v>【15,586】</v>
      </c>
      <c r="CV6" s="65">
        <f>IF(CV8="-",NA(),CV8)</f>
        <v>54.8</v>
      </c>
      <c r="CW6" s="65">
        <f t="shared" ref="CW6:DE6" si="10">IF(CW8="-",NA(),CW8)</f>
        <v>58</v>
      </c>
      <c r="CX6" s="65">
        <f t="shared" si="10"/>
        <v>54.2</v>
      </c>
      <c r="CY6" s="65">
        <f t="shared" si="10"/>
        <v>54.9</v>
      </c>
      <c r="CZ6" s="65">
        <f t="shared" si="10"/>
        <v>57.1</v>
      </c>
      <c r="DA6" s="65">
        <f t="shared" si="10"/>
        <v>54.8</v>
      </c>
      <c r="DB6" s="65">
        <f t="shared" si="10"/>
        <v>55.8</v>
      </c>
      <c r="DC6" s="65">
        <f t="shared" si="10"/>
        <v>56.1</v>
      </c>
      <c r="DD6" s="65">
        <f t="shared" si="10"/>
        <v>56</v>
      </c>
      <c r="DE6" s="65">
        <f t="shared" si="10"/>
        <v>56.2</v>
      </c>
      <c r="DF6" s="65" t="str">
        <f>IF(DF8="-","【-】","【"&amp;SUBSTITUTE(TEXT(DF8,"#,##0.0"),"-","△")&amp;"】")</f>
        <v>【54.6】</v>
      </c>
      <c r="DG6" s="65">
        <f>IF(DG8="-",NA(),DG8)</f>
        <v>15.1</v>
      </c>
      <c r="DH6" s="65">
        <f t="shared" ref="DH6:DP6" si="11">IF(DH8="-",NA(),DH8)</f>
        <v>14.7</v>
      </c>
      <c r="DI6" s="65">
        <f t="shared" si="11"/>
        <v>13.5</v>
      </c>
      <c r="DJ6" s="65">
        <f t="shared" si="11"/>
        <v>13.5</v>
      </c>
      <c r="DK6" s="65">
        <f t="shared" si="11"/>
        <v>13.8</v>
      </c>
      <c r="DL6" s="65">
        <f t="shared" si="11"/>
        <v>23.9</v>
      </c>
      <c r="DM6" s="65">
        <f t="shared" si="11"/>
        <v>23.8</v>
      </c>
      <c r="DN6" s="65">
        <f t="shared" si="11"/>
        <v>23.9</v>
      </c>
      <c r="DO6" s="65">
        <f t="shared" si="11"/>
        <v>23.6</v>
      </c>
      <c r="DP6" s="65">
        <f t="shared" si="11"/>
        <v>24.2</v>
      </c>
      <c r="DQ6" s="65" t="str">
        <f>IF(DQ8="-","【-】","【"&amp;SUBSTITUTE(TEXT(DQ8,"#,##0.0"),"-","△")&amp;"】")</f>
        <v>【25.0】</v>
      </c>
      <c r="DR6" s="65">
        <f>IF(DR8="-",NA(),DR8)</f>
        <v>55.3</v>
      </c>
      <c r="DS6" s="65">
        <f t="shared" ref="DS6:EA6" si="12">IF(DS8="-",NA(),DS8)</f>
        <v>59.8</v>
      </c>
      <c r="DT6" s="65">
        <f t="shared" si="12"/>
        <v>64</v>
      </c>
      <c r="DU6" s="65">
        <f t="shared" si="12"/>
        <v>66.599999999999994</v>
      </c>
      <c r="DV6" s="65">
        <f t="shared" si="12"/>
        <v>69.099999999999994</v>
      </c>
      <c r="DW6" s="65">
        <f t="shared" si="12"/>
        <v>50.3</v>
      </c>
      <c r="DX6" s="65">
        <f t="shared" si="12"/>
        <v>49.8</v>
      </c>
      <c r="DY6" s="65">
        <f t="shared" si="12"/>
        <v>50.9</v>
      </c>
      <c r="DZ6" s="65">
        <f t="shared" si="12"/>
        <v>51.9</v>
      </c>
      <c r="EA6" s="65">
        <f t="shared" si="12"/>
        <v>52.9</v>
      </c>
      <c r="EB6" s="65" t="str">
        <f>IF(EB8="-","【-】","【"&amp;SUBSTITUTE(TEXT(EB8,"#,##0.0"),"-","△")&amp;"】")</f>
        <v>【53.5】</v>
      </c>
      <c r="EC6" s="65">
        <f>IF(EC8="-",NA(),EC8)</f>
        <v>56.5</v>
      </c>
      <c r="ED6" s="65">
        <f t="shared" ref="ED6:EL6" si="13">IF(ED8="-",NA(),ED8)</f>
        <v>63.5</v>
      </c>
      <c r="EE6" s="65">
        <f t="shared" si="13"/>
        <v>70.099999999999994</v>
      </c>
      <c r="EF6" s="65">
        <f t="shared" si="13"/>
        <v>74.7</v>
      </c>
      <c r="EG6" s="65">
        <f t="shared" si="13"/>
        <v>79.599999999999994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47045861</v>
      </c>
      <c r="EO6" s="66">
        <f t="shared" ref="EO6:EW6" si="14">IF(EO8="-",NA(),EO8)</f>
        <v>48469169</v>
      </c>
      <c r="EP6" s="66">
        <f t="shared" si="14"/>
        <v>48707399</v>
      </c>
      <c r="EQ6" s="66">
        <f t="shared" si="14"/>
        <v>48822260</v>
      </c>
      <c r="ER6" s="66">
        <f t="shared" si="14"/>
        <v>48637461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160</v>
      </c>
      <c r="B7" s="63">
        <f t="shared" ref="B7:AG7" si="15">B8</f>
        <v>2019</v>
      </c>
      <c r="C7" s="63">
        <f t="shared" si="15"/>
        <v>48453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19</v>
      </c>
      <c r="R7" s="63" t="str">
        <f t="shared" si="15"/>
        <v>対象</v>
      </c>
      <c r="S7" s="63" t="str">
        <f t="shared" si="15"/>
        <v>ド 透 I 未 訓 ガ</v>
      </c>
      <c r="T7" s="63" t="str">
        <f t="shared" si="15"/>
        <v>救 感 災 輪</v>
      </c>
      <c r="U7" s="64" t="str">
        <f>U8</f>
        <v>-</v>
      </c>
      <c r="V7" s="64">
        <f>V8</f>
        <v>26164</v>
      </c>
      <c r="W7" s="63" t="str">
        <f>W8</f>
        <v>非該当</v>
      </c>
      <c r="X7" s="63" t="str">
        <f t="shared" si="15"/>
        <v>７：１</v>
      </c>
      <c r="Y7" s="64">
        <f t="shared" si="15"/>
        <v>300</v>
      </c>
      <c r="Z7" s="64" t="str">
        <f t="shared" si="15"/>
        <v>-</v>
      </c>
      <c r="AA7" s="64">
        <f t="shared" si="15"/>
        <v>4</v>
      </c>
      <c r="AB7" s="64" t="str">
        <f t="shared" si="15"/>
        <v>-</v>
      </c>
      <c r="AC7" s="64">
        <f t="shared" si="15"/>
        <v>4</v>
      </c>
      <c r="AD7" s="64">
        <f t="shared" si="15"/>
        <v>308</v>
      </c>
      <c r="AE7" s="64">
        <f t="shared" si="15"/>
        <v>300</v>
      </c>
      <c r="AF7" s="64" t="str">
        <f t="shared" si="15"/>
        <v>-</v>
      </c>
      <c r="AG7" s="64">
        <f t="shared" si="15"/>
        <v>300</v>
      </c>
      <c r="AH7" s="65">
        <f>AH8</f>
        <v>85.2</v>
      </c>
      <c r="AI7" s="65">
        <f t="shared" ref="AI7:AQ7" si="16">AI8</f>
        <v>88</v>
      </c>
      <c r="AJ7" s="65">
        <f t="shared" si="16"/>
        <v>92.2</v>
      </c>
      <c r="AK7" s="65">
        <f t="shared" si="16"/>
        <v>89.2</v>
      </c>
      <c r="AL7" s="65">
        <f t="shared" si="16"/>
        <v>84.6</v>
      </c>
      <c r="AM7" s="65">
        <f t="shared" si="16"/>
        <v>98</v>
      </c>
      <c r="AN7" s="65">
        <f t="shared" si="16"/>
        <v>97.2</v>
      </c>
      <c r="AO7" s="65">
        <f t="shared" si="16"/>
        <v>97</v>
      </c>
      <c r="AP7" s="65">
        <f t="shared" si="16"/>
        <v>97.8</v>
      </c>
      <c r="AQ7" s="65">
        <f t="shared" si="16"/>
        <v>97</v>
      </c>
      <c r="AR7" s="65"/>
      <c r="AS7" s="65">
        <f>AS8</f>
        <v>80.099999999999994</v>
      </c>
      <c r="AT7" s="65">
        <f t="shared" ref="AT7:BB7" si="17">AT8</f>
        <v>77.599999999999994</v>
      </c>
      <c r="AU7" s="65">
        <f t="shared" si="17"/>
        <v>81.5</v>
      </c>
      <c r="AV7" s="65">
        <f t="shared" si="17"/>
        <v>84.5</v>
      </c>
      <c r="AW7" s="65">
        <f t="shared" si="17"/>
        <v>84.8</v>
      </c>
      <c r="AX7" s="65">
        <f t="shared" si="17"/>
        <v>91.1</v>
      </c>
      <c r="AY7" s="65">
        <f t="shared" si="17"/>
        <v>90.1</v>
      </c>
      <c r="AZ7" s="65">
        <f t="shared" si="17"/>
        <v>89.6</v>
      </c>
      <c r="BA7" s="65">
        <f t="shared" si="17"/>
        <v>89.7</v>
      </c>
      <c r="BB7" s="65">
        <f t="shared" si="17"/>
        <v>89.3</v>
      </c>
      <c r="BC7" s="65"/>
      <c r="BD7" s="65">
        <f>BD8</f>
        <v>281.89999999999998</v>
      </c>
      <c r="BE7" s="65">
        <f t="shared" ref="BE7:BM7" si="18">BE8</f>
        <v>304.10000000000002</v>
      </c>
      <c r="BF7" s="65">
        <f t="shared" si="18"/>
        <v>301.2</v>
      </c>
      <c r="BG7" s="65">
        <f t="shared" si="18"/>
        <v>315</v>
      </c>
      <c r="BH7" s="65">
        <f t="shared" si="18"/>
        <v>324.7</v>
      </c>
      <c r="BI7" s="65">
        <f t="shared" si="18"/>
        <v>73.099999999999994</v>
      </c>
      <c r="BJ7" s="65">
        <f t="shared" si="18"/>
        <v>76.3</v>
      </c>
      <c r="BK7" s="65">
        <f t="shared" si="18"/>
        <v>80.7</v>
      </c>
      <c r="BL7" s="65">
        <f t="shared" si="18"/>
        <v>75.900000000000006</v>
      </c>
      <c r="BM7" s="65">
        <f t="shared" si="18"/>
        <v>75.099999999999994</v>
      </c>
      <c r="BN7" s="65"/>
      <c r="BO7" s="65">
        <f>BO8</f>
        <v>58.4</v>
      </c>
      <c r="BP7" s="65">
        <f t="shared" ref="BP7:BX7" si="19">BP8</f>
        <v>58.5</v>
      </c>
      <c r="BQ7" s="65">
        <f t="shared" si="19"/>
        <v>61</v>
      </c>
      <c r="BR7" s="65">
        <f t="shared" si="19"/>
        <v>58.1</v>
      </c>
      <c r="BS7" s="65">
        <f t="shared" si="19"/>
        <v>59</v>
      </c>
      <c r="BT7" s="65">
        <f t="shared" si="19"/>
        <v>71.3</v>
      </c>
      <c r="BU7" s="65">
        <f t="shared" si="19"/>
        <v>72.599999999999994</v>
      </c>
      <c r="BV7" s="65">
        <f t="shared" si="19"/>
        <v>73.5</v>
      </c>
      <c r="BW7" s="65">
        <f t="shared" si="19"/>
        <v>74.099999999999994</v>
      </c>
      <c r="BX7" s="65">
        <f t="shared" si="19"/>
        <v>74.400000000000006</v>
      </c>
      <c r="BY7" s="65"/>
      <c r="BZ7" s="66">
        <f>BZ8</f>
        <v>40389</v>
      </c>
      <c r="CA7" s="66">
        <f t="shared" ref="CA7:CI7" si="20">CA8</f>
        <v>39832</v>
      </c>
      <c r="CB7" s="66">
        <f t="shared" si="20"/>
        <v>40024</v>
      </c>
      <c r="CC7" s="66">
        <f t="shared" si="20"/>
        <v>41472</v>
      </c>
      <c r="CD7" s="66">
        <f t="shared" si="20"/>
        <v>42113</v>
      </c>
      <c r="CE7" s="66">
        <f t="shared" si="20"/>
        <v>50413</v>
      </c>
      <c r="CF7" s="66">
        <f t="shared" si="20"/>
        <v>50510</v>
      </c>
      <c r="CG7" s="66">
        <f t="shared" si="20"/>
        <v>50958</v>
      </c>
      <c r="CH7" s="66">
        <f t="shared" si="20"/>
        <v>52405</v>
      </c>
      <c r="CI7" s="66">
        <f t="shared" si="20"/>
        <v>53523</v>
      </c>
      <c r="CJ7" s="65"/>
      <c r="CK7" s="66">
        <f>CK8</f>
        <v>9408</v>
      </c>
      <c r="CL7" s="66">
        <f t="shared" ref="CL7:CT7" si="21">CL8</f>
        <v>10091</v>
      </c>
      <c r="CM7" s="66">
        <f t="shared" si="21"/>
        <v>10142</v>
      </c>
      <c r="CN7" s="66">
        <f t="shared" si="21"/>
        <v>10350</v>
      </c>
      <c r="CO7" s="66">
        <f t="shared" si="21"/>
        <v>10623</v>
      </c>
      <c r="CP7" s="66">
        <f t="shared" si="21"/>
        <v>13096</v>
      </c>
      <c r="CQ7" s="66">
        <f t="shared" si="21"/>
        <v>13552</v>
      </c>
      <c r="CR7" s="66">
        <f t="shared" si="21"/>
        <v>13792</v>
      </c>
      <c r="CS7" s="66">
        <f t="shared" si="21"/>
        <v>14290</v>
      </c>
      <c r="CT7" s="66">
        <f t="shared" si="21"/>
        <v>15111</v>
      </c>
      <c r="CU7" s="65"/>
      <c r="CV7" s="65">
        <f>CV8</f>
        <v>54.8</v>
      </c>
      <c r="CW7" s="65">
        <f t="shared" ref="CW7:DE7" si="22">CW8</f>
        <v>58</v>
      </c>
      <c r="CX7" s="65">
        <f t="shared" si="22"/>
        <v>54.2</v>
      </c>
      <c r="CY7" s="65">
        <f t="shared" si="22"/>
        <v>54.9</v>
      </c>
      <c r="CZ7" s="65">
        <f t="shared" si="22"/>
        <v>57.1</v>
      </c>
      <c r="DA7" s="65">
        <f t="shared" si="22"/>
        <v>54.8</v>
      </c>
      <c r="DB7" s="65">
        <f t="shared" si="22"/>
        <v>55.8</v>
      </c>
      <c r="DC7" s="65">
        <f t="shared" si="22"/>
        <v>56.1</v>
      </c>
      <c r="DD7" s="65">
        <f t="shared" si="22"/>
        <v>56</v>
      </c>
      <c r="DE7" s="65">
        <f t="shared" si="22"/>
        <v>56.2</v>
      </c>
      <c r="DF7" s="65"/>
      <c r="DG7" s="65">
        <f>DG8</f>
        <v>15.1</v>
      </c>
      <c r="DH7" s="65">
        <f t="shared" ref="DH7:DP7" si="23">DH8</f>
        <v>14.7</v>
      </c>
      <c r="DI7" s="65">
        <f t="shared" si="23"/>
        <v>13.5</v>
      </c>
      <c r="DJ7" s="65">
        <f t="shared" si="23"/>
        <v>13.5</v>
      </c>
      <c r="DK7" s="65">
        <f t="shared" si="23"/>
        <v>13.8</v>
      </c>
      <c r="DL7" s="65">
        <f t="shared" si="23"/>
        <v>23.9</v>
      </c>
      <c r="DM7" s="65">
        <f t="shared" si="23"/>
        <v>23.8</v>
      </c>
      <c r="DN7" s="65">
        <f t="shared" si="23"/>
        <v>23.9</v>
      </c>
      <c r="DO7" s="65">
        <f t="shared" si="23"/>
        <v>23.6</v>
      </c>
      <c r="DP7" s="65">
        <f t="shared" si="23"/>
        <v>24.2</v>
      </c>
      <c r="DQ7" s="65"/>
      <c r="DR7" s="65">
        <f>DR8</f>
        <v>55.3</v>
      </c>
      <c r="DS7" s="65">
        <f t="shared" ref="DS7:EA7" si="24">DS8</f>
        <v>59.8</v>
      </c>
      <c r="DT7" s="65">
        <f t="shared" si="24"/>
        <v>64</v>
      </c>
      <c r="DU7" s="65">
        <f t="shared" si="24"/>
        <v>66.599999999999994</v>
      </c>
      <c r="DV7" s="65">
        <f t="shared" si="24"/>
        <v>69.099999999999994</v>
      </c>
      <c r="DW7" s="65">
        <f t="shared" si="24"/>
        <v>50.3</v>
      </c>
      <c r="DX7" s="65">
        <f t="shared" si="24"/>
        <v>49.8</v>
      </c>
      <c r="DY7" s="65">
        <f t="shared" si="24"/>
        <v>50.9</v>
      </c>
      <c r="DZ7" s="65">
        <f t="shared" si="24"/>
        <v>51.9</v>
      </c>
      <c r="EA7" s="65">
        <f t="shared" si="24"/>
        <v>52.9</v>
      </c>
      <c r="EB7" s="65"/>
      <c r="EC7" s="65">
        <f>EC8</f>
        <v>56.5</v>
      </c>
      <c r="ED7" s="65">
        <f t="shared" ref="ED7:EL7" si="25">ED8</f>
        <v>63.5</v>
      </c>
      <c r="EE7" s="65">
        <f t="shared" si="25"/>
        <v>70.099999999999994</v>
      </c>
      <c r="EF7" s="65">
        <f t="shared" si="25"/>
        <v>74.7</v>
      </c>
      <c r="EG7" s="65">
        <f t="shared" si="25"/>
        <v>79.599999999999994</v>
      </c>
      <c r="EH7" s="65">
        <f t="shared" si="25"/>
        <v>65.7</v>
      </c>
      <c r="EI7" s="65">
        <f t="shared" si="25"/>
        <v>65</v>
      </c>
      <c r="EJ7" s="65">
        <f t="shared" si="25"/>
        <v>66.8</v>
      </c>
      <c r="EK7" s="65">
        <f t="shared" si="25"/>
        <v>68.2</v>
      </c>
      <c r="EL7" s="65">
        <f t="shared" si="25"/>
        <v>69.400000000000006</v>
      </c>
      <c r="EM7" s="65"/>
      <c r="EN7" s="66">
        <f>EN8</f>
        <v>47045861</v>
      </c>
      <c r="EO7" s="66">
        <f t="shared" ref="EO7:EW7" si="26">EO8</f>
        <v>48469169</v>
      </c>
      <c r="EP7" s="66">
        <f t="shared" si="26"/>
        <v>48707399</v>
      </c>
      <c r="EQ7" s="66">
        <f t="shared" si="26"/>
        <v>48822260</v>
      </c>
      <c r="ER7" s="66">
        <f t="shared" si="26"/>
        <v>48637461</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48453</v>
      </c>
      <c r="D8" s="68">
        <v>46</v>
      </c>
      <c r="E8" s="68">
        <v>6</v>
      </c>
      <c r="F8" s="68">
        <v>0</v>
      </c>
      <c r="G8" s="68">
        <v>1</v>
      </c>
      <c r="H8" s="68" t="s">
        <v>161</v>
      </c>
      <c r="I8" s="68" t="s">
        <v>162</v>
      </c>
      <c r="J8" s="68" t="s">
        <v>163</v>
      </c>
      <c r="K8" s="68" t="s">
        <v>164</v>
      </c>
      <c r="L8" s="68" t="s">
        <v>165</v>
      </c>
      <c r="M8" s="68" t="s">
        <v>166</v>
      </c>
      <c r="N8" s="68" t="s">
        <v>167</v>
      </c>
      <c r="O8" s="68" t="s">
        <v>168</v>
      </c>
      <c r="P8" s="68" t="s">
        <v>169</v>
      </c>
      <c r="Q8" s="69">
        <v>19</v>
      </c>
      <c r="R8" s="68" t="s">
        <v>170</v>
      </c>
      <c r="S8" s="68" t="s">
        <v>171</v>
      </c>
      <c r="T8" s="68" t="s">
        <v>172</v>
      </c>
      <c r="U8" s="69" t="s">
        <v>38</v>
      </c>
      <c r="V8" s="69">
        <v>26164</v>
      </c>
      <c r="W8" s="68" t="s">
        <v>173</v>
      </c>
      <c r="X8" s="70" t="s">
        <v>174</v>
      </c>
      <c r="Y8" s="69">
        <v>300</v>
      </c>
      <c r="Z8" s="69" t="s">
        <v>38</v>
      </c>
      <c r="AA8" s="69">
        <v>4</v>
      </c>
      <c r="AB8" s="69" t="s">
        <v>38</v>
      </c>
      <c r="AC8" s="69">
        <v>4</v>
      </c>
      <c r="AD8" s="69">
        <v>308</v>
      </c>
      <c r="AE8" s="69">
        <v>300</v>
      </c>
      <c r="AF8" s="69" t="s">
        <v>38</v>
      </c>
      <c r="AG8" s="69">
        <v>300</v>
      </c>
      <c r="AH8" s="71">
        <v>85.2</v>
      </c>
      <c r="AI8" s="71">
        <v>88</v>
      </c>
      <c r="AJ8" s="71">
        <v>92.2</v>
      </c>
      <c r="AK8" s="71">
        <v>89.2</v>
      </c>
      <c r="AL8" s="71">
        <v>84.6</v>
      </c>
      <c r="AM8" s="71">
        <v>98</v>
      </c>
      <c r="AN8" s="71">
        <v>97.2</v>
      </c>
      <c r="AO8" s="71">
        <v>97</v>
      </c>
      <c r="AP8" s="71">
        <v>97.8</v>
      </c>
      <c r="AQ8" s="71">
        <v>97</v>
      </c>
      <c r="AR8" s="71">
        <v>98.2</v>
      </c>
      <c r="AS8" s="71">
        <v>80.099999999999994</v>
      </c>
      <c r="AT8" s="71">
        <v>77.599999999999994</v>
      </c>
      <c r="AU8" s="71">
        <v>81.5</v>
      </c>
      <c r="AV8" s="71">
        <v>84.5</v>
      </c>
      <c r="AW8" s="71">
        <v>84.8</v>
      </c>
      <c r="AX8" s="71">
        <v>91.1</v>
      </c>
      <c r="AY8" s="71">
        <v>90.1</v>
      </c>
      <c r="AZ8" s="71">
        <v>89.6</v>
      </c>
      <c r="BA8" s="71">
        <v>89.7</v>
      </c>
      <c r="BB8" s="71">
        <v>89.3</v>
      </c>
      <c r="BC8" s="71">
        <v>89.5</v>
      </c>
      <c r="BD8" s="72">
        <v>281.89999999999998</v>
      </c>
      <c r="BE8" s="72">
        <v>304.10000000000002</v>
      </c>
      <c r="BF8" s="72">
        <v>301.2</v>
      </c>
      <c r="BG8" s="72">
        <v>315</v>
      </c>
      <c r="BH8" s="72">
        <v>324.7</v>
      </c>
      <c r="BI8" s="72">
        <v>73.099999999999994</v>
      </c>
      <c r="BJ8" s="72">
        <v>76.3</v>
      </c>
      <c r="BK8" s="72">
        <v>80.7</v>
      </c>
      <c r="BL8" s="72">
        <v>75.900000000000006</v>
      </c>
      <c r="BM8" s="72">
        <v>75.099999999999994</v>
      </c>
      <c r="BN8" s="72">
        <v>59.6</v>
      </c>
      <c r="BO8" s="71">
        <v>58.4</v>
      </c>
      <c r="BP8" s="71">
        <v>58.5</v>
      </c>
      <c r="BQ8" s="71">
        <v>61</v>
      </c>
      <c r="BR8" s="71">
        <v>58.1</v>
      </c>
      <c r="BS8" s="71">
        <v>59</v>
      </c>
      <c r="BT8" s="71">
        <v>71.3</v>
      </c>
      <c r="BU8" s="71">
        <v>72.599999999999994</v>
      </c>
      <c r="BV8" s="71">
        <v>73.5</v>
      </c>
      <c r="BW8" s="71">
        <v>74.099999999999994</v>
      </c>
      <c r="BX8" s="71">
        <v>74.400000000000006</v>
      </c>
      <c r="BY8" s="71">
        <v>74.7</v>
      </c>
      <c r="BZ8" s="72">
        <v>40389</v>
      </c>
      <c r="CA8" s="72">
        <v>39832</v>
      </c>
      <c r="CB8" s="72">
        <v>40024</v>
      </c>
      <c r="CC8" s="72">
        <v>41472</v>
      </c>
      <c r="CD8" s="72">
        <v>42113</v>
      </c>
      <c r="CE8" s="72">
        <v>50413</v>
      </c>
      <c r="CF8" s="72">
        <v>50510</v>
      </c>
      <c r="CG8" s="72">
        <v>50958</v>
      </c>
      <c r="CH8" s="72">
        <v>52405</v>
      </c>
      <c r="CI8" s="72">
        <v>53523</v>
      </c>
      <c r="CJ8" s="71">
        <v>53621</v>
      </c>
      <c r="CK8" s="72">
        <v>9408</v>
      </c>
      <c r="CL8" s="72">
        <v>10091</v>
      </c>
      <c r="CM8" s="72">
        <v>10142</v>
      </c>
      <c r="CN8" s="72">
        <v>10350</v>
      </c>
      <c r="CO8" s="72">
        <v>10623</v>
      </c>
      <c r="CP8" s="72">
        <v>13096</v>
      </c>
      <c r="CQ8" s="72">
        <v>13552</v>
      </c>
      <c r="CR8" s="72">
        <v>13792</v>
      </c>
      <c r="CS8" s="72">
        <v>14290</v>
      </c>
      <c r="CT8" s="72">
        <v>15111</v>
      </c>
      <c r="CU8" s="71">
        <v>15586</v>
      </c>
      <c r="CV8" s="72">
        <v>54.8</v>
      </c>
      <c r="CW8" s="72">
        <v>58</v>
      </c>
      <c r="CX8" s="72">
        <v>54.2</v>
      </c>
      <c r="CY8" s="72">
        <v>54.9</v>
      </c>
      <c r="CZ8" s="72">
        <v>57.1</v>
      </c>
      <c r="DA8" s="72">
        <v>54.8</v>
      </c>
      <c r="DB8" s="72">
        <v>55.8</v>
      </c>
      <c r="DC8" s="72">
        <v>56.1</v>
      </c>
      <c r="DD8" s="72">
        <v>56</v>
      </c>
      <c r="DE8" s="72">
        <v>56.2</v>
      </c>
      <c r="DF8" s="72">
        <v>54.6</v>
      </c>
      <c r="DG8" s="72">
        <v>15.1</v>
      </c>
      <c r="DH8" s="72">
        <v>14.7</v>
      </c>
      <c r="DI8" s="72">
        <v>13.5</v>
      </c>
      <c r="DJ8" s="72">
        <v>13.5</v>
      </c>
      <c r="DK8" s="72">
        <v>13.8</v>
      </c>
      <c r="DL8" s="72">
        <v>23.9</v>
      </c>
      <c r="DM8" s="72">
        <v>23.8</v>
      </c>
      <c r="DN8" s="72">
        <v>23.9</v>
      </c>
      <c r="DO8" s="72">
        <v>23.6</v>
      </c>
      <c r="DP8" s="72">
        <v>24.2</v>
      </c>
      <c r="DQ8" s="72">
        <v>25</v>
      </c>
      <c r="DR8" s="71">
        <v>55.3</v>
      </c>
      <c r="DS8" s="71">
        <v>59.8</v>
      </c>
      <c r="DT8" s="71">
        <v>64</v>
      </c>
      <c r="DU8" s="71">
        <v>66.599999999999994</v>
      </c>
      <c r="DV8" s="71">
        <v>69.099999999999994</v>
      </c>
      <c r="DW8" s="71">
        <v>50.3</v>
      </c>
      <c r="DX8" s="71">
        <v>49.8</v>
      </c>
      <c r="DY8" s="71">
        <v>50.9</v>
      </c>
      <c r="DZ8" s="71">
        <v>51.9</v>
      </c>
      <c r="EA8" s="71">
        <v>52.9</v>
      </c>
      <c r="EB8" s="71">
        <v>53.5</v>
      </c>
      <c r="EC8" s="71">
        <v>56.5</v>
      </c>
      <c r="ED8" s="71">
        <v>63.5</v>
      </c>
      <c r="EE8" s="71">
        <v>70.099999999999994</v>
      </c>
      <c r="EF8" s="71">
        <v>74.7</v>
      </c>
      <c r="EG8" s="71">
        <v>79.599999999999994</v>
      </c>
      <c r="EH8" s="71">
        <v>65.7</v>
      </c>
      <c r="EI8" s="71">
        <v>65</v>
      </c>
      <c r="EJ8" s="71">
        <v>66.8</v>
      </c>
      <c r="EK8" s="71">
        <v>68.2</v>
      </c>
      <c r="EL8" s="71">
        <v>69.400000000000006</v>
      </c>
      <c r="EM8" s="71">
        <v>70</v>
      </c>
      <c r="EN8" s="72">
        <v>47045861</v>
      </c>
      <c r="EO8" s="72">
        <v>48469169</v>
      </c>
      <c r="EP8" s="72">
        <v>48707399</v>
      </c>
      <c r="EQ8" s="72">
        <v>48822260</v>
      </c>
      <c r="ER8" s="72">
        <v>48637461</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公立刈田綜合病院</cp:lastModifiedBy>
  <cp:lastPrinted>2021-02-02T04:40:10Z</cp:lastPrinted>
  <dcterms:created xsi:type="dcterms:W3CDTF">2020-12-15T03:50:50Z</dcterms:created>
  <dcterms:modified xsi:type="dcterms:W3CDTF">2021-02-16T00:17:32Z</dcterms:modified>
  <cp:category/>
</cp:coreProperties>
</file>