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425452\Desktop\"/>
    </mc:Choice>
  </mc:AlternateContent>
  <xr:revisionPtr revIDLastSave="0" documentId="13_ncr:1_{D6286658-5CCD-4429-9B9B-7ACAA8755568}" xr6:coauthVersionLast="45" xr6:coauthVersionMax="45" xr10:uidLastSave="{00000000-0000-0000-0000-000000000000}"/>
  <workbookProtection workbookAlgorithmName="SHA-512" workbookHashValue="PTKAE2MwvO/3y3gID5WGGqL6seS1cxd1BbmMpPAiQOGIETLcBqlh4FCymIKJYlHA/sXyl+hesjpN1prIaqsQrg==" workbookSaltValue="VD1fRlIxEnLApS5KxawFJg=="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<sst xmlns="http://schemas.openxmlformats.org/spreadsheetml/2006/main" count="228" uniqueCount="113">
  <si>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</si>
  <si>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</si>
  <si>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</si>
  <si>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</si>
  <si>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</si>
  <si>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</si>
  <si>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</si>
  <si>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</si>
  <si>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</si>
  <si>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</si>
  <si>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</si>
  <si>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</si>
  <si>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</si>
  <si>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</si>
  <si>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</si>
  <si>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</si>
  <si>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</si>
  <si>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</si>
  <si>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</si>
  <si>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</si>
  <si>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</si>
  <si>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</si>
  <si>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</si>
  <si>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</si>
  <si>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</si>
  <si>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</si>
  <si>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</si>
  <si>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</si>
  <si>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</si>
  <si>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</si>
  <si>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</si>
  <si>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</si>
  <si>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</si>
  <si>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</si>
  <si>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</si>
  <si>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</si>
  <si>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</si>
  <si>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</si>
  <si>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</si>
  <si>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</si>
  <si>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</si>
  <si>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</si>
  <si>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</si>
  <si>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</si>
  <si>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</si>
  <si>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</si>
  <si>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</si>
  <si>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</si>
  <si>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</si>
  <si>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</si>
  <si>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</si>
  <si>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</si>
  <si>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</si>
  <si>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</si>
  <si>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</si>
  <si>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</si>
  <si>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</si>
  <si>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</si>
  <si>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</si>
  <si>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</si>
  <si>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</si>
  <si>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</si>
  <si>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</si>
  <si>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</si>
  <si>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</si>
  <si>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</si>
  <si>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</si>
  <si>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</si>
  <si>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</si>
  <si>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</si>
  <si>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</si>
  <si>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</si>
  <si>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</si>
  <si>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</si>
  <si>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</si>
  <si>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</si>
  <si>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</si>
  <si>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</si>
  <si>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</si>
  <si>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</si>
  <si>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</si>
  <si>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</si>
  <si>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</si>
  <si>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</si>
  <si>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</si>
  <si>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</si>
  <si>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</si>
  <si>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</si>
  <si>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</si>
  <si>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</si>
  <si>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</si>
  <si>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</si>
  <si>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</si>
  <si>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</si>
  <si>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</si>
  <si>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</si>
  <si>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</si>
  <si>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</si>
  <si>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</si>
  <si>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</si>
  <si>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</si>
  <si>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</si>
  <si>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</si>
  <si>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</si>
  <si>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</si>
  <si>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</si>
  <si>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</si>
  <si>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</si>
  <si>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</si>
  <si>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</si>
  <si>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水道事業の経営状況を示す経常収支比率・料金回収率については、給水人口の減少に加え、工場をはじめとする大口利用者の自家水切り替えや節水型社会推進の影響により、給水収益が減少している。
　本町では、収支改善のために水道事業包括業務委託を実施し、収納率の向上及び経費削減を図っている。
　経常収支比率・料金回収率ともに、横ばいで推移しているが、なお一層の経費削減を実施していく必要がある。将来的には、経営戦略に基づいた料金改定を検討している。
　有収率については、平成２３年に発生した東日本大震災以降、最も低い有収率となっている。管路の老朽化や全国的な大寒波、地震の影響による漏水のため有収率が低下し、類似団体の平均値と同様に右肩下がりで推移している。
　有収率改善のため、漏水の早期発見や調査を実施し、安定した水の供給を目指している。</t>
    <rPh sb="121" eb="123">
      <t>シュウノウ</t>
    </rPh>
    <rPh sb="123" eb="124">
      <t>リツ</t>
    </rPh>
    <rPh sb="125" eb="127">
      <t>コウジョウ</t>
    </rPh>
    <rPh sb="127" eb="128">
      <t>オヨ</t>
    </rPh>
    <rPh sb="158" eb="159">
      <t>ヨコ</t>
    </rPh>
    <rPh sb="162" eb="164">
      <t>スイイ</t>
    </rPh>
    <rPh sb="180" eb="182">
      <t>ジッシ</t>
    </rPh>
    <rPh sb="192" eb="195">
      <t>ショウライテキ</t>
    </rPh>
    <rPh sb="198" eb="202">
      <t>ケイエイセンリャク</t>
    </rPh>
    <rPh sb="203" eb="204">
      <t>モト</t>
    </rPh>
    <rPh sb="207" eb="209">
      <t>リョウキン</t>
    </rPh>
    <rPh sb="209" eb="211">
      <t>カイテイ</t>
    </rPh>
    <rPh sb="212" eb="214">
      <t>ケントウ</t>
    </rPh>
    <rPh sb="263" eb="265">
      <t>カンロ</t>
    </rPh>
    <rPh sb="266" eb="269">
      <t>ロウキュウカ</t>
    </rPh>
    <rPh sb="278" eb="280">
      <t>ジシン</t>
    </rPh>
    <rPh sb="299" eb="301">
      <t>ルイジ</t>
    </rPh>
    <rPh sb="301" eb="303">
      <t>ダンタイ</t>
    </rPh>
    <rPh sb="304" eb="307">
      <t>ヘイキンチ</t>
    </rPh>
    <rPh sb="308" eb="310">
      <t>ドウヨウ</t>
    </rPh>
    <rPh sb="311" eb="313">
      <t>ミギカタ</t>
    </rPh>
    <rPh sb="313" eb="314">
      <t>サ</t>
    </rPh>
    <rPh sb="317" eb="319">
      <t>スイイ</t>
    </rPh>
    <phoneticPr fontId="4"/>
  </si>
  <si>
    <t>　法定耐用年数を超えた管路の増加が顕著になっており、漏水による修繕費増加の一因になっている。
　老朽化が激しく漏水が多発する箇所については、早急な修繕・更新を進めていく必要がある。計画的な漏水調査や更新工事により、適切な管路更新を実施している。
※②管路経年化率
　平成２７年度の数値が０％となっているが、正しくは５７．０８％である。
　</t>
    <rPh sb="70" eb="72">
      <t>サッキュウ</t>
    </rPh>
    <rPh sb="90" eb="93">
      <t>ケイカクテキ</t>
    </rPh>
    <rPh sb="94" eb="96">
      <t>ロウスイ</t>
    </rPh>
    <rPh sb="96" eb="98">
      <t>チョウサ</t>
    </rPh>
    <rPh sb="99" eb="101">
      <t>コウシン</t>
    </rPh>
    <rPh sb="101" eb="103">
      <t>コウジ</t>
    </rPh>
    <rPh sb="107" eb="109">
      <t>テキセツ</t>
    </rPh>
    <rPh sb="115" eb="117">
      <t>ジッシ</t>
    </rPh>
    <phoneticPr fontId="4"/>
  </si>
  <si>
    <t>　本町の水道事業については、平成２９年度から包括業務委託を実施している。水道施設運転管理業務、水道料金収納業務及び給水装置業務について、きめの細かい持続可能な事業展開をしている。
　また、将来的な料金改定については、管路老朽化による更新事業費の増大を視野に入れて、経営戦略に基づいた検討を行っている。
　今後の経営環境は、水需要の減少に伴う給水収益の減少や老朽化施設の更新に係る費用の増加により、厳しさを増す一方である。引き続き、事業運営の効率化やコスト縮減に努めながら、計画的な事業推進を図っていく。
　以上を踏まえ、経営基盤の強化やサービス向上に努め、安全で良質な水道水を安定的に供給し、地域住民に信頼される水道事業を目指す。</t>
    <rPh sb="122" eb="124">
      <t>ゾウダイ</t>
    </rPh>
    <rPh sb="144" eb="145">
      <t>オコナ</t>
    </rPh>
    <rPh sb="155" eb="157">
      <t>ケイエイ</t>
    </rPh>
    <rPh sb="157" eb="159">
      <t>カンキョウ</t>
    </rPh>
    <rPh sb="242" eb="244">
      <t>スイシン</t>
    </rPh>
    <rPh sb="245" eb="24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</si>
</sst>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0.04</c:v>
                </c:pt>
                <c:pt idx="4" formatCode="#,##0.00;&quot;△&quot;#,##0.00;&quot;-&quot;">
                  <c:v>0.08</c:v>
                </c:pt>
              </c:numCache>
            </c:numRef>
          </c:val>
          <c:extLst>
            <c:ext xmlns:c16="http://schemas.microsoft.com/office/drawing/2014/chart" uri="{C3380CC4-5D6E-409C-BE32-E72D297353CC}">
              <c16:uniqueId val="{00000000-5BE3-448D-9E61-F474CAA8BC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5BE3-448D-9E61-F474CAA8BC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69.819999999999993</c:v>
                </c:pt>
                <c:pt idx="1">
                  <c:v>69.3</c:v>
                </c:pt>
                <c:pt idx="2">
                  <c:v>71.28</c:v>
                </c:pt>
                <c:pt idx="3">
                  <c:v>70.97</c:v>
                </c:pt>
                <c:pt idx="4">
                  <c:v>69.69</c:v>
                </c:pt>
              </c:numCache>
            </c:numRef>
          </c:val>
          <c:extLst>
            <c:ext xmlns:c16="http://schemas.microsoft.com/office/drawing/2014/chart" uri="{C3380CC4-5D6E-409C-BE32-E72D297353CC}">
              <c16:uniqueId val="{00000000-4629-4E58-BE87-9F620D6038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4629-4E58-BE87-9F620D6038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81.84</c:v>
                </c:pt>
                <c:pt idx="1">
                  <c:v>81.760000000000005</c:v>
                </c:pt>
                <c:pt idx="2">
                  <c:v>79.540000000000006</c:v>
                </c:pt>
                <c:pt idx="3">
                  <c:v>79.069999999999993</c:v>
                </c:pt>
                <c:pt idx="4">
                  <c:v>78.5</c:v>
                </c:pt>
              </c:numCache>
            </c:numRef>
          </c:val>
          <c:extLst>
            <c:ext xmlns:c16="http://schemas.microsoft.com/office/drawing/2014/chart" uri="{C3380CC4-5D6E-409C-BE32-E72D297353CC}">
              <c16:uniqueId val="{00000000-5ACA-414D-B637-9B8EEC9BD5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5ACA-414D-B637-9B8EEC9BD5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99.95</c:v>
                </c:pt>
                <c:pt idx="1">
                  <c:v>103.62</c:v>
                </c:pt>
                <c:pt idx="2">
                  <c:v>101.3</c:v>
                </c:pt>
                <c:pt idx="3">
                  <c:v>102.25</c:v>
                </c:pt>
                <c:pt idx="4">
                  <c:v>102.52</c:v>
                </c:pt>
              </c:numCache>
            </c:numRef>
          </c:val>
          <c:extLst>
            <c:ext xmlns:c16="http://schemas.microsoft.com/office/drawing/2014/chart" uri="{C3380CC4-5D6E-409C-BE32-E72D297353CC}">
              <c16:uniqueId val="{00000000-43D5-4608-9162-E7C37179AF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43D5-4608-9162-E7C37179AF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57.94</c:v>
                </c:pt>
                <c:pt idx="1">
                  <c:v>59.25</c:v>
                </c:pt>
                <c:pt idx="2">
                  <c:v>60.41</c:v>
                </c:pt>
                <c:pt idx="3">
                  <c:v>61.69</c:v>
                </c:pt>
                <c:pt idx="4">
                  <c:v>62.98</c:v>
                </c:pt>
              </c:numCache>
            </c:numRef>
          </c:val>
          <c:extLst>
            <c:ext xmlns:c16="http://schemas.microsoft.com/office/drawing/2014/chart" uri="{C3380CC4-5D6E-409C-BE32-E72D297353CC}">
              <c16:uniqueId val="{00000000-94CA-4A18-871A-4C761F1263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94CA-4A18-871A-4C761F1263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62.49</c:v>
                </c:pt>
                <c:pt idx="2">
                  <c:v>67.56</c:v>
                </c:pt>
                <c:pt idx="3">
                  <c:v>67.52</c:v>
                </c:pt>
                <c:pt idx="4">
                  <c:v>69.55</c:v>
                </c:pt>
              </c:numCache>
            </c:numRef>
          </c:val>
          <c:extLst>
            <c:ext xmlns:c16="http://schemas.microsoft.com/office/drawing/2014/chart" uri="{C3380CC4-5D6E-409C-BE32-E72D297353CC}">
              <c16:uniqueId val="{00000000-7777-4420-A89E-5D4F75D8A4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777-4420-A89E-5D4F75D8A4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EF-4D83-8C35-495D7DA8C8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55EF-4D83-8C35-495D7DA8C8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760.23</c:v>
                </c:pt>
                <c:pt idx="1">
                  <c:v>685.54</c:v>
                </c:pt>
                <c:pt idx="2">
                  <c:v>715.58</c:v>
                </c:pt>
                <c:pt idx="3">
                  <c:v>688.07</c:v>
                </c:pt>
                <c:pt idx="4">
                  <c:v>676.95</c:v>
                </c:pt>
              </c:numCache>
            </c:numRef>
          </c:val>
          <c:extLst>
            <c:ext xmlns:c16="http://schemas.microsoft.com/office/drawing/2014/chart" uri="{C3380CC4-5D6E-409C-BE32-E72D297353CC}">
              <c16:uniqueId val="{00000000-206E-423F-B02D-875E8FDA26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06E-423F-B02D-875E8FDA26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221.56</c:v>
                </c:pt>
                <c:pt idx="1">
                  <c:v>210.06</c:v>
                </c:pt>
                <c:pt idx="2">
                  <c:v>196.5</c:v>
                </c:pt>
                <c:pt idx="3">
                  <c:v>184.87</c:v>
                </c:pt>
                <c:pt idx="4">
                  <c:v>174.49</c:v>
                </c:pt>
              </c:numCache>
            </c:numRef>
          </c:val>
          <c:extLst>
            <c:ext xmlns:c16="http://schemas.microsoft.com/office/drawing/2014/chart" uri="{C3380CC4-5D6E-409C-BE32-E72D297353CC}">
              <c16:uniqueId val="{00000000-87CD-42B3-B449-EE7A329F20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7CD-42B3-B449-EE7A329F20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94.48</c:v>
                </c:pt>
                <c:pt idx="1">
                  <c:v>96.22</c:v>
                </c:pt>
                <c:pt idx="2">
                  <c:v>94.82</c:v>
                </c:pt>
                <c:pt idx="3">
                  <c:v>96.32</c:v>
                </c:pt>
                <c:pt idx="4">
                  <c:v>96.17</c:v>
                </c:pt>
              </c:numCache>
            </c:numRef>
          </c:val>
          <c:extLst>
            <c:ext xmlns:c16="http://schemas.microsoft.com/office/drawing/2014/chart" uri="{C3380CC4-5D6E-409C-BE32-E72D297353CC}">
              <c16:uniqueId val="{00000000-4040-4AB8-8275-4BAA8BC8E8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040-4AB8-8275-4BAA8BC8E8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218.22</c:v>
                </c:pt>
                <c:pt idx="1">
                  <c:v>214.99</c:v>
                </c:pt>
                <c:pt idx="2">
                  <c:v>218.46</c:v>
                </c:pt>
                <c:pt idx="3">
                  <c:v>215.59</c:v>
                </c:pt>
                <c:pt idx="4">
                  <c:v>216.99</c:v>
                </c:pt>
              </c:numCache>
            </c:numRef>
          </c:val>
          <c:extLst>
            <c:ext xmlns:c16="http://schemas.microsoft.com/office/drawing/2014/chart" uri="{C3380CC4-5D6E-409C-BE32-E72D297353CC}">
              <c16:uniqueId val="{00000000-5F35-48E3-804F-6148A62A85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5F35-48E3-804F-6148A62A85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加美町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22992</v>
      </c>
      <c r="AM8" s="71"/>
      <c r="AN8" s="71"/>
      <c r="AO8" s="71"/>
      <c r="AP8" s="71"/>
      <c r="AQ8" s="71"/>
      <c r="AR8" s="71"/>
      <c r="AS8" s="71"/>
      <c r="AT8" s="67">
        <f>データ!$S$6</f>
        <v>460.67</v>
      </c>
      <c r="AU8" s="68"/>
      <c r="AV8" s="68"/>
      <c r="AW8" s="68"/>
      <c r="AX8" s="68"/>
      <c r="AY8" s="68"/>
      <c r="AZ8" s="68"/>
      <c r="BA8" s="68"/>
      <c r="BB8" s="70">
        <f>データ!$T$6</f>
        <v>49.91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74.790000000000006</v>
      </c>
      <c r="J10" s="68"/>
      <c r="K10" s="68"/>
      <c r="L10" s="68"/>
      <c r="M10" s="68"/>
      <c r="N10" s="68"/>
      <c r="O10" s="69"/>
      <c r="P10" s="70">
        <f>データ!$P$6</f>
        <v>99.54</v>
      </c>
      <c r="Q10" s="70"/>
      <c r="R10" s="70"/>
      <c r="S10" s="70"/>
      <c r="T10" s="70"/>
      <c r="U10" s="70"/>
      <c r="V10" s="70"/>
      <c r="W10" s="71">
        <f>データ!$Q$6</f>
        <v>4193</v>
      </c>
      <c r="X10" s="71"/>
      <c r="Y10" s="71"/>
      <c r="Z10" s="71"/>
      <c r="AA10" s="71"/>
      <c r="AB10" s="71"/>
      <c r="AC10" s="71"/>
      <c r="AD10" s="2"/>
      <c r="AE10" s="2"/>
      <c r="AF10" s="2"/>
      <c r="AG10" s="2"/>
      <c r="AH10" s="4"/>
      <c r="AI10" s="4"/>
      <c r="AJ10" s="4"/>
      <c r="AK10" s="4"/>
      <c r="AL10" s="71">
        <f>データ!$U$6</f>
        <v>22732</v>
      </c>
      <c r="AM10" s="71"/>
      <c r="AN10" s="71"/>
      <c r="AO10" s="71"/>
      <c r="AP10" s="71"/>
      <c r="AQ10" s="71"/>
      <c r="AR10" s="71"/>
      <c r="AS10" s="71"/>
      <c r="AT10" s="67">
        <f>データ!$V$6</f>
        <v>54.52</v>
      </c>
      <c r="AU10" s="68"/>
      <c r="AV10" s="68"/>
      <c r="AW10" s="68"/>
      <c r="AX10" s="68"/>
      <c r="AY10" s="68"/>
      <c r="AZ10" s="68"/>
      <c r="BA10" s="68"/>
      <c r="BB10" s="70">
        <f>データ!$W$6</f>
        <v>416.95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llbLENBZBkmPsH81HMINg3a2lHCIg25UZPmlcjhTXy+Y8G9StoDdRZ841zVOPBC0pOik+gmtrcSZPGlEy9rEQ==" saltValue="NCSPbbmeXufU2f7WGYR7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44458</v>
      </c>
      <c r="D6" s="34">
        <f t="shared" si="3"/>
        <v>46</v>
      </c>
      <c r="E6" s="34">
        <f t="shared" si="3"/>
        <v>1</v>
      </c>
      <c r="F6" s="34">
        <f t="shared" si="3"/>
        <v>0</v>
      </c>
      <c r="G6" s="34">
        <f t="shared" si="3"/>
        <v>1</v>
      </c>
      <c r="H6" s="34" t="str">
        <f t="shared" si="3"/>
        <v>宮城県　加美町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74.790000000000006</v>
      </c>
      <c r="P6" s="35">
        <f t="shared" si="3"/>
        <v>99.54</v>
      </c>
      <c r="Q6" s="35">
        <f t="shared" si="3"/>
        <v>4193</v>
      </c>
      <c r="R6" s="35">
        <f t="shared" si="3"/>
        <v>22992</v>
      </c>
      <c r="S6" s="35">
        <f t="shared" si="3"/>
        <v>460.67</v>
      </c>
      <c r="T6" s="35">
        <f t="shared" si="3"/>
        <v>49.91</v>
      </c>
      <c r="U6" s="35">
        <f t="shared" si="3"/>
        <v>22732</v>
      </c>
      <c r="V6" s="35">
        <f t="shared" si="3"/>
        <v>54.52</v>
      </c>
      <c r="W6" s="35">
        <f t="shared" si="3"/>
        <v>416.95</v>
      </c>
      <c r="X6" s="36">
        <f>IF(X7="",NA(),X7)</f>
        <v>99.95</v>
      </c>
      <c r="Y6" s="36">
        <f t="shared" ref="Y6:AG6" si="4">IF(Y7="",NA(),Y7)</f>
        <v>103.62</v>
      </c>
      <c r="Z6" s="36">
        <f t="shared" si="4"/>
        <v>101.3</v>
      </c>
      <c r="AA6" s="36">
        <f t="shared" si="4"/>
        <v>102.25</v>
      </c>
      <c r="AB6" s="36">
        <f t="shared" si="4"/>
        <v>102.52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760.23</v>
      </c>
      <c r="AU6" s="36">
        <f t="shared" ref="AU6:BC6" si="6">IF(AU7="",NA(),AU7)</f>
        <v>685.54</v>
      </c>
      <c r="AV6" s="36">
        <f t="shared" si="6"/>
        <v>715.58</v>
      </c>
      <c r="AW6" s="36">
        <f t="shared" si="6"/>
        <v>688.07</v>
      </c>
      <c r="AX6" s="36">
        <f t="shared" si="6"/>
        <v>676.95</v>
      </c>
      <c r="AY6" s="36">
        <f t="shared" si="6"/>
        <v>391.54</v>
      </c>
      <c r="AZ6" s="36">
        <f t="shared" si="6"/>
        <v>384.34</v>
      </c>
      <c r="BA6" s="36">
        <f t="shared" si="6"/>
        <v>359.47</v>
      </c>
      <c r="BB6" s="36">
        <f t="shared" si="6"/>
        <v>369.69</v>
      </c>
      <c r="BC6" s="36">
        <f t="shared" si="6"/>
        <v>379.08</v>
      </c>
      <c r="BD6" s="35" t="str">
        <f>IF(BD7="","",IF(BD7="-","【-】","【"&amp;SUBSTITUTE(TEXT(BD7,"#,##0.00"),"-","△")&amp;"】"))</f>
        <v>【264.97】</v>
      </c>
      <c r="BE6" s="36">
        <f>IF(BE7="",NA(),BE7)</f>
        <v>221.56</v>
      </c>
      <c r="BF6" s="36">
        <f t="shared" ref="BF6:BN6" si="7">IF(BF7="",NA(),BF7)</f>
        <v>210.06</v>
      </c>
      <c r="BG6" s="36">
        <f t="shared" si="7"/>
        <v>196.5</v>
      </c>
      <c r="BH6" s="36">
        <f t="shared" si="7"/>
        <v>184.87</v>
      </c>
      <c r="BI6" s="36">
        <f t="shared" si="7"/>
        <v>174.49</v>
      </c>
      <c r="BJ6" s="36">
        <f t="shared" si="7"/>
        <v>386.97</v>
      </c>
      <c r="BK6" s="36">
        <f t="shared" si="7"/>
        <v>380.58</v>
      </c>
      <c r="BL6" s="36">
        <f t="shared" si="7"/>
        <v>401.79</v>
      </c>
      <c r="BM6" s="36">
        <f t="shared" si="7"/>
        <v>402.99</v>
      </c>
      <c r="BN6" s="36">
        <f t="shared" si="7"/>
        <v>398.98</v>
      </c>
      <c r="BO6" s="35" t="str">
        <f>IF(BO7="","",IF(BO7="-","【-】","【"&amp;SUBSTITUTE(TEXT(BO7,"#,##0.00"),"-","△")&amp;"】"))</f>
        <v>【266.61】</v>
      </c>
      <c r="BP6" s="36">
        <f>IF(BP7="",NA(),BP7)</f>
        <v>94.48</v>
      </c>
      <c r="BQ6" s="36">
        <f t="shared" ref="BQ6:BY6" si="8">IF(BQ7="",NA(),BQ7)</f>
        <v>96.22</v>
      </c>
      <c r="BR6" s="36">
        <f t="shared" si="8"/>
        <v>94.82</v>
      </c>
      <c r="BS6" s="36">
        <f t="shared" si="8"/>
        <v>96.32</v>
      </c>
      <c r="BT6" s="36">
        <f t="shared" si="8"/>
        <v>96.17</v>
      </c>
      <c r="BU6" s="36">
        <f t="shared" si="8"/>
        <v>101.72</v>
      </c>
      <c r="BV6" s="36">
        <f t="shared" si="8"/>
        <v>102.38</v>
      </c>
      <c r="BW6" s="36">
        <f t="shared" si="8"/>
        <v>100.12</v>
      </c>
      <c r="BX6" s="36">
        <f t="shared" si="8"/>
        <v>98.66</v>
      </c>
      <c r="BY6" s="36">
        <f t="shared" si="8"/>
        <v>98.64</v>
      </c>
      <c r="BZ6" s="35" t="str">
        <f>IF(BZ7="","",IF(BZ7="-","【-】","【"&amp;SUBSTITUTE(TEXT(BZ7,"#,##0.00"),"-","△")&amp;"】"))</f>
        <v>【103.24】</v>
      </c>
      <c r="CA6" s="36">
        <f>IF(CA7="",NA(),CA7)</f>
        <v>218.22</v>
      </c>
      <c r="CB6" s="36">
        <f t="shared" ref="CB6:CJ6" si="9">IF(CB7="",NA(),CB7)</f>
        <v>214.99</v>
      </c>
      <c r="CC6" s="36">
        <f t="shared" si="9"/>
        <v>218.46</v>
      </c>
      <c r="CD6" s="36">
        <f t="shared" si="9"/>
        <v>215.59</v>
      </c>
      <c r="CE6" s="36">
        <f t="shared" si="9"/>
        <v>216.99</v>
      </c>
      <c r="CF6" s="36">
        <f t="shared" si="9"/>
        <v>168.2</v>
      </c>
      <c r="CG6" s="36">
        <f t="shared" si="9"/>
        <v>168.67</v>
      </c>
      <c r="CH6" s="36">
        <f t="shared" si="9"/>
        <v>174.97</v>
      </c>
      <c r="CI6" s="36">
        <f t="shared" si="9"/>
        <v>178.59</v>
      </c>
      <c r="CJ6" s="36">
        <f t="shared" si="9"/>
        <v>178.92</v>
      </c>
      <c r="CK6" s="35" t="str">
        <f>IF(CK7="","",IF(CK7="-","【-】","【"&amp;SUBSTITUTE(TEXT(CK7,"#,##0.00"),"-","△")&amp;"】"))</f>
        <v>【168.38】</v>
      </c>
      <c r="CL6" s="36">
        <f>IF(CL7="",NA(),CL7)</f>
        <v>69.819999999999993</v>
      </c>
      <c r="CM6" s="36">
        <f t="shared" ref="CM6:CU6" si="10">IF(CM7="",NA(),CM7)</f>
        <v>69.3</v>
      </c>
      <c r="CN6" s="36">
        <f t="shared" si="10"/>
        <v>71.28</v>
      </c>
      <c r="CO6" s="36">
        <f t="shared" si="10"/>
        <v>70.97</v>
      </c>
      <c r="CP6" s="36">
        <f t="shared" si="10"/>
        <v>69.69</v>
      </c>
      <c r="CQ6" s="36">
        <f t="shared" si="10"/>
        <v>54.77</v>
      </c>
      <c r="CR6" s="36">
        <f t="shared" si="10"/>
        <v>54.92</v>
      </c>
      <c r="CS6" s="36">
        <f t="shared" si="10"/>
        <v>55.63</v>
      </c>
      <c r="CT6" s="36">
        <f t="shared" si="10"/>
        <v>55.03</v>
      </c>
      <c r="CU6" s="36">
        <f t="shared" si="10"/>
        <v>55.14</v>
      </c>
      <c r="CV6" s="35" t="str">
        <f>IF(CV7="","",IF(CV7="-","【-】","【"&amp;SUBSTITUTE(TEXT(CV7,"#,##0.00"),"-","△")&amp;"】"))</f>
        <v>【60.00】</v>
      </c>
      <c r="CW6" s="36">
        <f>IF(CW7="",NA(),CW7)</f>
        <v>81.84</v>
      </c>
      <c r="CX6" s="36">
        <f t="shared" ref="CX6:DF6" si="11">IF(CX7="",NA(),CX7)</f>
        <v>81.760000000000005</v>
      </c>
      <c r="CY6" s="36">
        <f t="shared" si="11"/>
        <v>79.540000000000006</v>
      </c>
      <c r="CZ6" s="36">
        <f t="shared" si="11"/>
        <v>79.069999999999993</v>
      </c>
      <c r="DA6" s="36">
        <f t="shared" si="11"/>
        <v>78.5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57.94</v>
      </c>
      <c r="DI6" s="36">
        <f t="shared" ref="DI6:DQ6" si="12">IF(DI7="",NA(),DI7)</f>
        <v>59.25</v>
      </c>
      <c r="DJ6" s="36">
        <f t="shared" si="12"/>
        <v>60.41</v>
      </c>
      <c r="DK6" s="36">
        <f t="shared" si="12"/>
        <v>61.69</v>
      </c>
      <c r="DL6" s="36">
        <f t="shared" si="12"/>
        <v>62.98</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6">
        <f t="shared" ref="DT6:EB6" si="13">IF(DT7="",NA(),DT7)</f>
        <v>62.49</v>
      </c>
      <c r="DU6" s="36">
        <f t="shared" si="13"/>
        <v>67.56</v>
      </c>
      <c r="DV6" s="36">
        <f t="shared" si="13"/>
        <v>67.52</v>
      </c>
      <c r="DW6" s="36">
        <f t="shared" si="13"/>
        <v>69.55</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5">
        <f t="shared" ref="EE6:EM6" si="14">IF(EE7="",NA(),EE7)</f>
        <v>0</v>
      </c>
      <c r="EF6" s="35">
        <f t="shared" si="14"/>
        <v>0</v>
      </c>
      <c r="EG6" s="36">
        <f t="shared" si="14"/>
        <v>0.04</v>
      </c>
      <c r="EH6" s="36">
        <f t="shared" si="14"/>
        <v>0.08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44458</v>
      </c>
      <c r="D7" s="38">
        <v>46</v>
      </c>
      <c r="E7" s="38">
        <v>1</v>
      </c>
      <c r="F7" s="38">
        <v>0</v>
      </c>
      <c r="G7" s="38">
        <v>1</v>
      </c>
      <c r="H7" s="38" t="s">
        <v>93</v>
      </c>
      <c r="I7" s="38" t="s">
        <v>94</v>
      </c>
      <c r="J7" s="38" t="s">
        <v>95</v>
      </c>
      <c r="K7" s="38" t="s">
        <v>96</v>
      </c>
      <c r="L7" s="38" t="s">
        <v>97</v>
      </c>
      <c r="M7" s="38" t="s">
        <v>98</v>
      </c>
      <c r="N7" s="39" t="s">
        <v>99</v>
      </c>
      <c r="O7" s="39">
        <v>74.790000000000006</v>
      </c>
      <c r="P7" s="39">
        <v>99.54</v>
      </c>
      <c r="Q7" s="39">
        <v>4193</v>
      </c>
      <c r="R7" s="39">
        <v>22992</v>
      </c>
      <c r="S7" s="39">
        <v>460.67</v>
      </c>
      <c r="T7" s="39">
        <v>49.91</v>
      </c>
      <c r="U7" s="39">
        <v>22732</v>
      </c>
      <c r="V7" s="39">
        <v>54.52</v>
      </c>
      <c r="W7" s="39">
        <v>416.95</v>
      </c>
      <c r="X7" s="39">
        <v>99.95</v>
      </c>
      <c r="Y7" s="39">
        <v>103.62</v>
      </c>
      <c r="Z7" s="39">
        <v>101.3</v>
      </c>
      <c r="AA7" s="39">
        <v>102.25</v>
      </c>
      <c r="AB7" s="39">
        <v>102.52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760.23</v>
      </c>
      <c r="AU7" s="39">
        <v>685.54</v>
      </c>
      <c r="AV7" s="39">
        <v>715.58</v>
      </c>
      <c r="AW7" s="39">
        <v>688.07</v>
      </c>
      <c r="AX7" s="39">
        <v>676.95</v>
      </c>
      <c r="AY7" s="39">
        <v>391.54</v>
      </c>
      <c r="AZ7" s="39">
        <v>384.34</v>
      </c>
      <c r="BA7" s="39">
        <v>359.47</v>
      </c>
      <c r="BB7" s="39">
        <v>369.69</v>
      </c>
      <c r="BC7" s="39">
        <v>379.08</v>
      </c>
      <c r="BD7" s="39">
        <v>264.97000000000003</v>
      </c>
      <c r="BE7" s="39">
        <v>221.56</v>
      </c>
      <c r="BF7" s="39">
        <v>210.06</v>
      </c>
      <c r="BG7" s="39">
        <v>196.5</v>
      </c>
      <c r="BH7" s="39">
        <v>184.87</v>
      </c>
      <c r="BI7" s="39">
        <v>174.49</v>
      </c>
      <c r="BJ7" s="39">
        <v>386.97</v>
      </c>
      <c r="BK7" s="39">
        <v>380.58</v>
      </c>
      <c r="BL7" s="39">
        <v>401.79</v>
      </c>
      <c r="BM7" s="39">
        <v>402.99</v>
      </c>
      <c r="BN7" s="39">
        <v>398.98</v>
      </c>
      <c r="BO7" s="39">
        <v>266.61</v>
      </c>
      <c r="BP7" s="39">
        <v>94.48</v>
      </c>
      <c r="BQ7" s="39">
        <v>96.22</v>
      </c>
      <c r="BR7" s="39">
        <v>94.82</v>
      </c>
      <c r="BS7" s="39">
        <v>96.32</v>
      </c>
      <c r="BT7" s="39">
        <v>96.17</v>
      </c>
      <c r="BU7" s="39">
        <v>101.72</v>
      </c>
      <c r="BV7" s="39">
        <v>102.38</v>
      </c>
      <c r="BW7" s="39">
        <v>100.12</v>
      </c>
      <c r="BX7" s="39">
        <v>98.66</v>
      </c>
      <c r="BY7" s="39">
        <v>98.64</v>
      </c>
      <c r="BZ7" s="39">
        <v>103.24</v>
      </c>
      <c r="CA7" s="39">
        <v>218.22</v>
      </c>
      <c r="CB7" s="39">
        <v>214.99</v>
      </c>
      <c r="CC7" s="39">
        <v>218.46</v>
      </c>
      <c r="CD7" s="39">
        <v>215.59</v>
      </c>
      <c r="CE7" s="39">
        <v>216.99</v>
      </c>
      <c r="CF7" s="39">
        <v>168.2</v>
      </c>
      <c r="CG7" s="39">
        <v>168.67</v>
      </c>
      <c r="CH7" s="39">
        <v>174.97</v>
      </c>
      <c r="CI7" s="39">
        <v>178.59</v>
      </c>
      <c r="CJ7" s="39">
        <v>178.92</v>
      </c>
      <c r="CK7" s="39">
        <v>168.38</v>
      </c>
      <c r="CL7" s="39">
        <v>69.819999999999993</v>
      </c>
      <c r="CM7" s="39">
        <v>69.3</v>
      </c>
      <c r="CN7" s="39">
        <v>71.28</v>
      </c>
      <c r="CO7" s="39">
        <v>70.97</v>
      </c>
      <c r="CP7" s="39">
        <v>69.69</v>
      </c>
      <c r="CQ7" s="39">
        <v>54.77</v>
      </c>
      <c r="CR7" s="39">
        <v>54.92</v>
      </c>
      <c r="CS7" s="39">
        <v>55.63</v>
      </c>
      <c r="CT7" s="39">
        <v>55.03</v>
      </c>
      <c r="CU7" s="39">
        <v>55.14</v>
      </c>
      <c r="CV7" s="39">
        <v>60</v>
      </c>
      <c r="CW7" s="39">
        <v>81.84</v>
      </c>
      <c r="CX7" s="39">
        <v>81.760000000000005</v>
      </c>
      <c r="CY7" s="39">
        <v>79.540000000000006</v>
      </c>
      <c r="CZ7" s="39">
        <v>79.069999999999993</v>
      </c>
      <c r="DA7" s="39">
        <v>78.5</v>
      </c>
      <c r="DB7" s="39">
        <v>82.89</v>
      </c>
      <c r="DC7" s="39">
        <v>82.66</v>
      </c>
      <c r="DD7" s="39">
        <v>82.04</v>
      </c>
      <c r="DE7" s="39">
        <v>81.900000000000006</v>
      </c>
      <c r="DF7" s="39">
        <v>81.39</v>
      </c>
      <c r="DG7" s="39">
        <v>89.8</v>
      </c>
      <c r="DH7" s="39">
        <v>57.94</v>
      </c>
      <c r="DI7" s="39">
        <v>59.25</v>
      </c>
      <c r="DJ7" s="39">
        <v>60.41</v>
      </c>
      <c r="DK7" s="39">
        <v>61.69</v>
      </c>
      <c r="DL7" s="39">
        <v>62.98</v>
      </c>
      <c r="DM7" s="39">
        <v>47.46</v>
      </c>
      <c r="DN7" s="39">
        <v>48.49</v>
      </c>
      <c r="DO7" s="39">
        <v>48.05</v>
      </c>
      <c r="DP7" s="39">
        <v>48.87</v>
      </c>
      <c r="DQ7" s="39">
        <v>49.92</v>
      </c>
      <c r="DR7" s="39">
        <v>49.59</v>
      </c>
      <c r="DS7" s="39">
        <v>0</v>
      </c>
      <c r="DT7" s="39">
        <v>62.49</v>
      </c>
      <c r="DU7" s="39">
        <v>67.56</v>
      </c>
      <c r="DV7" s="39">
        <v>67.52</v>
      </c>
      <c r="DW7" s="39">
        <v>69.55</v>
      </c>
      <c r="DX7" s="39">
        <v>9.7100000000000009</v>
      </c>
      <c r="DY7" s="39">
        <v>12.79</v>
      </c>
      <c r="DZ7" s="39">
        <v>13.39</v>
      </c>
      <c r="EA7" s="39">
        <v>14.85</v>
      </c>
      <c r="EB7" s="39">
        <v>16.88</v>
      </c>
      <c r="EC7" s="39">
        <v>19.440000000000001</v>
      </c>
      <c r="ED7" s="39">
        <v>0</v>
      </c>
      <c r="EE7" s="39">
        <v>0</v>
      </c>
      <c r="EF7" s="39">
        <v>0</v>
      </c>
      <c r="EG7" s="39">
        <v>0.04</v>
      </c>
      <c r="EH7" s="39">
        <v>0.08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直也</cp:lastModifiedBy>
  <dcterms:created xsi:type="dcterms:W3CDTF">2020-12-04T02:03:26Z</dcterms:created>
  <dcterms:modified xsi:type="dcterms:W3CDTF">2021-01-25T04:34:20Z</dcterms:modified>
  <cp:category/>
</cp:coreProperties>
</file>