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4 市町村等回答（確定）\02 団体別\30 色麻町★\"/>
    </mc:Choice>
  </mc:AlternateContent>
  <workbookProtection workbookAlgorithmName="SHA-512" workbookHashValue="P+3NaQMrbOcgm7Uz0yrTKnzuJPKhY+gjDeRHc8fITPBvssF0QPRunBPfK5pmlDhnEIxAj9AbyNBhIllR2IndCQ==" workbookSaltValue="WKya9aQc8W1f2DSXLz7NAw==" workbookSpinCount="100000" lockStructure="1"/>
  <bookViews>
    <workbookView xWindow="0" yWindow="0" windowWidth="20490" windowHeight="73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E85" i="4"/>
  <c r="BB10" i="4"/>
  <c r="AT10" i="4"/>
  <c r="AL10" i="4"/>
  <c r="W10" i="4"/>
  <c r="B10" i="4"/>
  <c r="BB8" i="4"/>
  <c r="AT8" i="4"/>
  <c r="AL8" i="4"/>
  <c r="W8" i="4"/>
  <c r="P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<sst xmlns="http://schemas.openxmlformats.org/spreadsheetml/2006/main" count="228" uniqueCount="114">
  <si>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</si>
  <si>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</si>
  <si>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</si>
  <si>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</si>
  <si>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</si>
  <si>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</si>
  <si>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</si>
  <si>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</si>
  <si>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</si>
  <si>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</si>
  <si>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</si>
  <si>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</si>
  <si>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</si>
  <si>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</si>
  <si>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</si>
  <si>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</si>
  <si>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</si>
  <si>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</si>
  <si>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</si>
  <si>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</si>
  <si>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</si>
  <si>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</si>
  <si>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</si>
  <si>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</si>
  <si>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</si>
  <si>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</si>
  <si>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</si>
  <si>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</si>
  <si>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</si>
  <si>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</si>
  <si>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</si>
  <si>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</si>
  <si>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</si>
  <si>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</si>
  <si>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</si>
  <si>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</si>
  <si>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</si>
  <si>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</si>
  <si>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</si>
  <si>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</si>
  <si>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</si>
  <si>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</si>
  <si>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</si>
  <si>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</si>
  <si>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</si>
  <si>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</si>
  <si>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</si>
  <si>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</si>
  <si>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</si>
  <si>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</si>
  <si>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</si>
  <si>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</si>
  <si>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</si>
  <si>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</si>
  <si>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</si>
  <si>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</si>
  <si>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</si>
  <si>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</si>
  <si>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</si>
  <si>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</si>
  <si>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</si>
  <si>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</si>
  <si>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</si>
  <si>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</si>
  <si>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</si>
  <si>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</si>
  <si>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</si>
  <si>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</si>
  <si>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</si>
  <si>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</si>
  <si>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</si>
  <si>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</si>
  <si>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</si>
  <si>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</si>
  <si>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</si>
  <si>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</si>
  <si>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</si>
  <si>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</si>
  <si>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</si>
  <si>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</si>
  <si>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</si>
  <si>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</si>
  <si>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</si>
  <si>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</si>
  <si>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</si>
  <si>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</si>
  <si>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</si>
  <si>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</si>
  <si>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</si>
  <si>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</si>
  <si>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</si>
  <si>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</si>
  <si>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</si>
  <si>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</si>
  <si>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</si>
  <si>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</si>
  <si>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</si>
  <si>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</si>
  <si>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</si>
  <si>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</si>
  <si>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</si>
  <si>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</si>
  <si>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</si>
  <si>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</si>
  <si>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</si>
  <si>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</si>
  <si>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</si>
  <si>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</si>
  <si>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</si>
  <si>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</si>
  <si>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</si>
  <si>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管路経年化率の状況については全国平均・類似団体共に平均を大きく上回っている。
令和２年度よりアセットマネジメントを実施しており、劣化調査・耐震化診断を行い、更新需要を把握し、適切な設備投資を行うことで飲料水の安定的な供給に努める。</t>
    <phoneticPr fontId="4"/>
  </si>
  <si>
    <t>近年、人口減少に伴い給水収益も減少傾向にあるため、経費削減を行いながらも、料金の改正を視野に入れた収支計画に沿って事業を進めていく必要がある。また、本町では管路の老朽化による漏水が著しく、有収率が全国平均・類似団体共に平均を大きく下回っており、その改善が喫緊の課題となっている。今後、国の交付金を活用しながら、計画的に既存施設の更新・維持補修に努め、有収率の向上を目指していく。</t>
    <phoneticPr fontId="4"/>
  </si>
  <si>
    <t>経常収支比率は100％を上回っており、累積欠損金が発生していないことから、事業運営は比較的良好であるといえる。しかしながら、近年、人口減少に伴い水需要が減少傾向にあることから、収益も減少していくものと予測している。令和２年度よりアセットマネジメントを実施しており、劣化調査・耐震化診断を行い、更新需要を把握し、経費削減等の経営努力を続けていきながら、料金改正を検討していく。</t>
    <rPh sb="4" eb="5">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</si>
</sst>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0.25</c:v>
                </c:pt>
                <c:pt idx="3" formatCode="#,##0.00;&quot;△&quot;#,##0.00;&quot;-&quot;">
                  <c:v>1.26</c:v>
                </c:pt>
                <c:pt idx="4" formatCode="#,##0.00;&quot;△&quot;#,##0.00;&quot;-&quot;">
                  <c:v>2.0299999999999998</c:v>
                </c:pt>
              </c:numCache>
            </c:numRef>
          </c:val>
          <c:extLst>
            <c:ext xmlns:c16="http://schemas.microsoft.com/office/drawing/2014/chart" uri="{C3380CC4-5D6E-409C-BE32-E72D297353CC}">
              <c16:uniqueId val="{00000000-E0B7-4AF2-A2B3-2F3C53B94DC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E0B7-4AF2-A2B3-2F3C53B94DC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83.96</c:v>
                </c:pt>
                <c:pt idx="1">
                  <c:v>84.55</c:v>
                </c:pt>
                <c:pt idx="2">
                  <c:v>86.33</c:v>
                </c:pt>
                <c:pt idx="3">
                  <c:v>83.64</c:v>
                </c:pt>
                <c:pt idx="4">
                  <c:v>82.92</c:v>
                </c:pt>
              </c:numCache>
            </c:numRef>
          </c:val>
          <c:extLst>
            <c:ext xmlns:c16="http://schemas.microsoft.com/office/drawing/2014/chart" uri="{C3380CC4-5D6E-409C-BE32-E72D297353CC}">
              <c16:uniqueId val="{00000000-7161-4541-9D37-E4915F3D10D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7161-4541-9D37-E4915F3D10D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63.4</c:v>
                </c:pt>
                <c:pt idx="1">
                  <c:v>62.55</c:v>
                </c:pt>
                <c:pt idx="2">
                  <c:v>61.09</c:v>
                </c:pt>
                <c:pt idx="3">
                  <c:v>62.2</c:v>
                </c:pt>
                <c:pt idx="4">
                  <c:v>61.81</c:v>
                </c:pt>
              </c:numCache>
            </c:numRef>
          </c:val>
          <c:extLst>
            <c:ext xmlns:c16="http://schemas.microsoft.com/office/drawing/2014/chart" uri="{C3380CC4-5D6E-409C-BE32-E72D297353CC}">
              <c16:uniqueId val="{00000000-3655-418C-B50E-0713C24C67D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3655-418C-B50E-0713C24C67D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111.73</c:v>
                </c:pt>
                <c:pt idx="1">
                  <c:v>110.37</c:v>
                </c:pt>
                <c:pt idx="2">
                  <c:v>110.47</c:v>
                </c:pt>
                <c:pt idx="3">
                  <c:v>102.95</c:v>
                </c:pt>
                <c:pt idx="4">
                  <c:v>103.64</c:v>
                </c:pt>
              </c:numCache>
            </c:numRef>
          </c:val>
          <c:extLst>
            <c:ext xmlns:c16="http://schemas.microsoft.com/office/drawing/2014/chart" uri="{C3380CC4-5D6E-409C-BE32-E72D297353CC}">
              <c16:uniqueId val="{00000000-3890-474A-85C8-FD951438027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3890-474A-85C8-FD951438027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48.5</c:v>
                </c:pt>
                <c:pt idx="1">
                  <c:v>50.39</c:v>
                </c:pt>
                <c:pt idx="2">
                  <c:v>51.91</c:v>
                </c:pt>
                <c:pt idx="3">
                  <c:v>50.29</c:v>
                </c:pt>
                <c:pt idx="4">
                  <c:v>49.28</c:v>
                </c:pt>
              </c:numCache>
            </c:numRef>
          </c:val>
          <c:extLst>
            <c:ext xmlns:c16="http://schemas.microsoft.com/office/drawing/2014/chart" uri="{C3380CC4-5D6E-409C-BE32-E72D297353CC}">
              <c16:uniqueId val="{00000000-E826-4A7B-A913-F0EBA808C74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E826-4A7B-A913-F0EBA808C74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61.07</c:v>
                </c:pt>
                <c:pt idx="1">
                  <c:v>61.04</c:v>
                </c:pt>
                <c:pt idx="2">
                  <c:v>60.79</c:v>
                </c:pt>
                <c:pt idx="3">
                  <c:v>60.54</c:v>
                </c:pt>
                <c:pt idx="4">
                  <c:v>56.81</c:v>
                </c:pt>
              </c:numCache>
            </c:numRef>
          </c:val>
          <c:extLst>
            <c:ext xmlns:c16="http://schemas.microsoft.com/office/drawing/2014/chart" uri="{C3380CC4-5D6E-409C-BE32-E72D297353CC}">
              <c16:uniqueId val="{00000000-D746-437A-8AF4-1CC701C9101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D746-437A-8AF4-1CC701C9101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08-4BBA-A89C-4C972E8198E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7B08-4BBA-A89C-4C972E8198E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258.42</c:v>
                </c:pt>
                <c:pt idx="1">
                  <c:v>498.41</c:v>
                </c:pt>
                <c:pt idx="2">
                  <c:v>248.01</c:v>
                </c:pt>
                <c:pt idx="3">
                  <c:v>193.06</c:v>
                </c:pt>
                <c:pt idx="4">
                  <c:v>214.25</c:v>
                </c:pt>
              </c:numCache>
            </c:numRef>
          </c:val>
          <c:extLst>
            <c:ext xmlns:c16="http://schemas.microsoft.com/office/drawing/2014/chart" uri="{C3380CC4-5D6E-409C-BE32-E72D297353CC}">
              <c16:uniqueId val="{00000000-9289-45F9-AA0E-B399A3E3720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9289-45F9-AA0E-B399A3E3720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199.98</c:v>
                </c:pt>
                <c:pt idx="1">
                  <c:v>189.01</c:v>
                </c:pt>
                <c:pt idx="2">
                  <c:v>176.3</c:v>
                </c:pt>
                <c:pt idx="3">
                  <c:v>246.73</c:v>
                </c:pt>
                <c:pt idx="4">
                  <c:v>263.20999999999998</c:v>
                </c:pt>
              </c:numCache>
            </c:numRef>
          </c:val>
          <c:extLst>
            <c:ext xmlns:c16="http://schemas.microsoft.com/office/drawing/2014/chart" uri="{C3380CC4-5D6E-409C-BE32-E72D297353CC}">
              <c16:uniqueId val="{00000000-CBB4-45C3-9081-64B63FC66DE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CBB4-45C3-9081-64B63FC66DE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111.97</c:v>
                </c:pt>
                <c:pt idx="1">
                  <c:v>111.04</c:v>
                </c:pt>
                <c:pt idx="2">
                  <c:v>103.43</c:v>
                </c:pt>
                <c:pt idx="3">
                  <c:v>101.63</c:v>
                </c:pt>
                <c:pt idx="4">
                  <c:v>100.47</c:v>
                </c:pt>
              </c:numCache>
            </c:numRef>
          </c:val>
          <c:extLst>
            <c:ext xmlns:c16="http://schemas.microsoft.com/office/drawing/2014/chart" uri="{C3380CC4-5D6E-409C-BE32-E72D297353CC}">
              <c16:uniqueId val="{00000000-71FD-4286-BB0E-F1EC486D30B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71FD-4286-BB0E-F1EC486D30B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179.98</c:v>
                </c:pt>
                <c:pt idx="1">
                  <c:v>181.83</c:v>
                </c:pt>
                <c:pt idx="2">
                  <c:v>195.45</c:v>
                </c:pt>
                <c:pt idx="3">
                  <c:v>199.04</c:v>
                </c:pt>
                <c:pt idx="4">
                  <c:v>201.53</c:v>
                </c:pt>
              </c:numCache>
            </c:numRef>
          </c:val>
          <c:extLst>
            <c:ext xmlns:c16="http://schemas.microsoft.com/office/drawing/2014/chart" uri="{C3380CC4-5D6E-409C-BE32-E72D297353CC}">
              <c16:uniqueId val="{00000000-E890-4CDA-8309-536155618F6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E890-4CDA-8309-536155618F6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　色麻町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6779</v>
      </c>
      <c r="AM8" s="71"/>
      <c r="AN8" s="71"/>
      <c r="AO8" s="71"/>
      <c r="AP8" s="71"/>
      <c r="AQ8" s="71"/>
      <c r="AR8" s="71"/>
      <c r="AS8" s="71"/>
      <c r="AT8" s="67">
        <f>データ!$S$6</f>
        <v>109.28</v>
      </c>
      <c r="AU8" s="68"/>
      <c r="AV8" s="68"/>
      <c r="AW8" s="68"/>
      <c r="AX8" s="68"/>
      <c r="AY8" s="68"/>
      <c r="AZ8" s="68"/>
      <c r="BA8" s="68"/>
      <c r="BB8" s="70">
        <f>データ!$T$6</f>
        <v>62.03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80.08</v>
      </c>
      <c r="J10" s="68"/>
      <c r="K10" s="68"/>
      <c r="L10" s="68"/>
      <c r="M10" s="68"/>
      <c r="N10" s="68"/>
      <c r="O10" s="69"/>
      <c r="P10" s="70">
        <f>データ!$P$6</f>
        <v>99.28</v>
      </c>
      <c r="Q10" s="70"/>
      <c r="R10" s="70"/>
      <c r="S10" s="70"/>
      <c r="T10" s="70"/>
      <c r="U10" s="70"/>
      <c r="V10" s="70"/>
      <c r="W10" s="71">
        <f>データ!$Q$6</f>
        <v>4180</v>
      </c>
      <c r="X10" s="71"/>
      <c r="Y10" s="71"/>
      <c r="Z10" s="71"/>
      <c r="AA10" s="71"/>
      <c r="AB10" s="71"/>
      <c r="AC10" s="71"/>
      <c r="AD10" s="2"/>
      <c r="AE10" s="2"/>
      <c r="AF10" s="2"/>
      <c r="AG10" s="2"/>
      <c r="AH10" s="4"/>
      <c r="AI10" s="4"/>
      <c r="AJ10" s="4"/>
      <c r="AK10" s="4"/>
      <c r="AL10" s="71">
        <f>データ!$U$6</f>
        <v>6713</v>
      </c>
      <c r="AM10" s="71"/>
      <c r="AN10" s="71"/>
      <c r="AO10" s="71"/>
      <c r="AP10" s="71"/>
      <c r="AQ10" s="71"/>
      <c r="AR10" s="71"/>
      <c r="AS10" s="71"/>
      <c r="AT10" s="67">
        <f>データ!$V$6</f>
        <v>43.9</v>
      </c>
      <c r="AU10" s="68"/>
      <c r="AV10" s="68"/>
      <c r="AW10" s="68"/>
      <c r="AX10" s="68"/>
      <c r="AY10" s="68"/>
      <c r="AZ10" s="68"/>
      <c r="BA10" s="68"/>
      <c r="BB10" s="70">
        <f>データ!$W$6</f>
        <v>152.91999999999999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Ue5/CUrZ2bGNh4pC6pjM97SN9n5/msHS/0Ngx+Sep5K4Yel+t3n8ocAHz/pmAEbiuUnw5cM/RT94E67bRJqrwA==" saltValue="Z3Fx2B1DoJS14DzF+XaDF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44440</v>
      </c>
      <c r="D6" s="34">
        <f t="shared" si="3"/>
        <v>46</v>
      </c>
      <c r="E6" s="34">
        <f t="shared" si="3"/>
        <v>1</v>
      </c>
      <c r="F6" s="34">
        <f t="shared" si="3"/>
        <v>0</v>
      </c>
      <c r="G6" s="34">
        <f t="shared" si="3"/>
        <v>1</v>
      </c>
      <c r="H6" s="34" t="str">
        <f t="shared" si="3"/>
        <v>宮城県　色麻町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80.08</v>
      </c>
      <c r="P6" s="35">
        <f t="shared" si="3"/>
        <v>99.28</v>
      </c>
      <c r="Q6" s="35">
        <f t="shared" si="3"/>
        <v>4180</v>
      </c>
      <c r="R6" s="35">
        <f t="shared" si="3"/>
        <v>6779</v>
      </c>
      <c r="S6" s="35">
        <f t="shared" si="3"/>
        <v>109.28</v>
      </c>
      <c r="T6" s="35">
        <f t="shared" si="3"/>
        <v>62.03</v>
      </c>
      <c r="U6" s="35">
        <f t="shared" si="3"/>
        <v>6713</v>
      </c>
      <c r="V6" s="35">
        <f t="shared" si="3"/>
        <v>43.9</v>
      </c>
      <c r="W6" s="35">
        <f t="shared" si="3"/>
        <v>152.91999999999999</v>
      </c>
      <c r="X6" s="36">
        <f>IF(X7="",NA(),X7)</f>
        <v>111.73</v>
      </c>
      <c r="Y6" s="36">
        <f t="shared" ref="Y6:AG6" si="4">IF(Y7="",NA(),Y7)</f>
        <v>110.37</v>
      </c>
      <c r="Z6" s="36">
        <f t="shared" si="4"/>
        <v>110.47</v>
      </c>
      <c r="AA6" s="36">
        <f t="shared" si="4"/>
        <v>102.95</v>
      </c>
      <c r="AB6" s="36">
        <f t="shared" si="4"/>
        <v>103.64</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258.42</v>
      </c>
      <c r="AU6" s="36">
        <f t="shared" ref="AU6:BC6" si="6">IF(AU7="",NA(),AU7)</f>
        <v>498.41</v>
      </c>
      <c r="AV6" s="36">
        <f t="shared" si="6"/>
        <v>248.01</v>
      </c>
      <c r="AW6" s="36">
        <f t="shared" si="6"/>
        <v>193.06</v>
      </c>
      <c r="AX6" s="36">
        <f t="shared" si="6"/>
        <v>214.25</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199.98</v>
      </c>
      <c r="BF6" s="36">
        <f t="shared" ref="BF6:BN6" si="7">IF(BF7="",NA(),BF7)</f>
        <v>189.01</v>
      </c>
      <c r="BG6" s="36">
        <f t="shared" si="7"/>
        <v>176.3</v>
      </c>
      <c r="BH6" s="36">
        <f t="shared" si="7"/>
        <v>246.73</v>
      </c>
      <c r="BI6" s="36">
        <f t="shared" si="7"/>
        <v>263.20999999999998</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111.97</v>
      </c>
      <c r="BQ6" s="36">
        <f t="shared" ref="BQ6:BY6" si="8">IF(BQ7="",NA(),BQ7)</f>
        <v>111.04</v>
      </c>
      <c r="BR6" s="36">
        <f t="shared" si="8"/>
        <v>103.43</v>
      </c>
      <c r="BS6" s="36">
        <f t="shared" si="8"/>
        <v>101.63</v>
      </c>
      <c r="BT6" s="36">
        <f t="shared" si="8"/>
        <v>100.47</v>
      </c>
      <c r="BU6" s="36">
        <f t="shared" si="8"/>
        <v>92.76</v>
      </c>
      <c r="BV6" s="36">
        <f t="shared" si="8"/>
        <v>93.28</v>
      </c>
      <c r="BW6" s="36">
        <f t="shared" si="8"/>
        <v>87.51</v>
      </c>
      <c r="BX6" s="36">
        <f t="shared" si="8"/>
        <v>84.77</v>
      </c>
      <c r="BY6" s="36">
        <f t="shared" si="8"/>
        <v>87.11</v>
      </c>
      <c r="BZ6" s="35" t="str">
        <f>IF(BZ7="","",IF(BZ7="-","【-】","【"&amp;SUBSTITUTE(TEXT(BZ7,"#,##0.00"),"-","△")&amp;"】"))</f>
        <v>【103.24】</v>
      </c>
      <c r="CA6" s="36">
        <f>IF(CA7="",NA(),CA7)</f>
        <v>179.98</v>
      </c>
      <c r="CB6" s="36">
        <f t="shared" ref="CB6:CJ6" si="9">IF(CB7="",NA(),CB7)</f>
        <v>181.83</v>
      </c>
      <c r="CC6" s="36">
        <f t="shared" si="9"/>
        <v>195.45</v>
      </c>
      <c r="CD6" s="36">
        <f t="shared" si="9"/>
        <v>199.04</v>
      </c>
      <c r="CE6" s="36">
        <f t="shared" si="9"/>
        <v>201.53</v>
      </c>
      <c r="CF6" s="36">
        <f t="shared" si="9"/>
        <v>208.67</v>
      </c>
      <c r="CG6" s="36">
        <f t="shared" si="9"/>
        <v>208.29</v>
      </c>
      <c r="CH6" s="36">
        <f t="shared" si="9"/>
        <v>218.42</v>
      </c>
      <c r="CI6" s="36">
        <f t="shared" si="9"/>
        <v>227.27</v>
      </c>
      <c r="CJ6" s="36">
        <f t="shared" si="9"/>
        <v>223.98</v>
      </c>
      <c r="CK6" s="35" t="str">
        <f>IF(CK7="","",IF(CK7="-","【-】","【"&amp;SUBSTITUTE(TEXT(CK7,"#,##0.00"),"-","△")&amp;"】"))</f>
        <v>【168.38】</v>
      </c>
      <c r="CL6" s="36">
        <f>IF(CL7="",NA(),CL7)</f>
        <v>83.96</v>
      </c>
      <c r="CM6" s="36">
        <f t="shared" ref="CM6:CU6" si="10">IF(CM7="",NA(),CM7)</f>
        <v>84.55</v>
      </c>
      <c r="CN6" s="36">
        <f t="shared" si="10"/>
        <v>86.33</v>
      </c>
      <c r="CO6" s="36">
        <f t="shared" si="10"/>
        <v>83.64</v>
      </c>
      <c r="CP6" s="36">
        <f t="shared" si="10"/>
        <v>82.92</v>
      </c>
      <c r="CQ6" s="36">
        <f t="shared" si="10"/>
        <v>49.08</v>
      </c>
      <c r="CR6" s="36">
        <f t="shared" si="10"/>
        <v>49.32</v>
      </c>
      <c r="CS6" s="36">
        <f t="shared" si="10"/>
        <v>50.24</v>
      </c>
      <c r="CT6" s="36">
        <f t="shared" si="10"/>
        <v>50.29</v>
      </c>
      <c r="CU6" s="36">
        <f t="shared" si="10"/>
        <v>49.64</v>
      </c>
      <c r="CV6" s="35" t="str">
        <f>IF(CV7="","",IF(CV7="-","【-】","【"&amp;SUBSTITUTE(TEXT(CV7,"#,##0.00"),"-","△")&amp;"】"))</f>
        <v>【60.00】</v>
      </c>
      <c r="CW6" s="36">
        <f>IF(CW7="",NA(),CW7)</f>
        <v>63.4</v>
      </c>
      <c r="CX6" s="36">
        <f t="shared" ref="CX6:DF6" si="11">IF(CX7="",NA(),CX7)</f>
        <v>62.55</v>
      </c>
      <c r="CY6" s="36">
        <f t="shared" si="11"/>
        <v>61.09</v>
      </c>
      <c r="CZ6" s="36">
        <f t="shared" si="11"/>
        <v>62.2</v>
      </c>
      <c r="DA6" s="36">
        <f t="shared" si="11"/>
        <v>61.81</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48.5</v>
      </c>
      <c r="DI6" s="36">
        <f t="shared" ref="DI6:DQ6" si="12">IF(DI7="",NA(),DI7)</f>
        <v>50.39</v>
      </c>
      <c r="DJ6" s="36">
        <f t="shared" si="12"/>
        <v>51.91</v>
      </c>
      <c r="DK6" s="36">
        <f t="shared" si="12"/>
        <v>50.29</v>
      </c>
      <c r="DL6" s="36">
        <f t="shared" si="12"/>
        <v>49.28</v>
      </c>
      <c r="DM6" s="36">
        <f t="shared" si="12"/>
        <v>47.44</v>
      </c>
      <c r="DN6" s="36">
        <f t="shared" si="12"/>
        <v>48.3</v>
      </c>
      <c r="DO6" s="36">
        <f t="shared" si="12"/>
        <v>45.14</v>
      </c>
      <c r="DP6" s="36">
        <f t="shared" si="12"/>
        <v>45.85</v>
      </c>
      <c r="DQ6" s="36">
        <f t="shared" si="12"/>
        <v>47.31</v>
      </c>
      <c r="DR6" s="35" t="str">
        <f>IF(DR7="","",IF(DR7="-","【-】","【"&amp;SUBSTITUTE(TEXT(DR7,"#,##0.00"),"-","△")&amp;"】"))</f>
        <v>【49.59】</v>
      </c>
      <c r="DS6" s="36">
        <f>IF(DS7="",NA(),DS7)</f>
        <v>61.07</v>
      </c>
      <c r="DT6" s="36">
        <f t="shared" ref="DT6:EB6" si="13">IF(DT7="",NA(),DT7)</f>
        <v>61.04</v>
      </c>
      <c r="DU6" s="36">
        <f t="shared" si="13"/>
        <v>60.79</v>
      </c>
      <c r="DV6" s="36">
        <f t="shared" si="13"/>
        <v>60.54</v>
      </c>
      <c r="DW6" s="36">
        <f t="shared" si="13"/>
        <v>56.81</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5">
        <f t="shared" ref="EE6:EM6" si="14">IF(EE7="",NA(),EE7)</f>
        <v>0</v>
      </c>
      <c r="EF6" s="36">
        <f t="shared" si="14"/>
        <v>0.25</v>
      </c>
      <c r="EG6" s="36">
        <f t="shared" si="14"/>
        <v>1.26</v>
      </c>
      <c r="EH6" s="36">
        <f t="shared" si="14"/>
        <v>2.0299999999999998</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44440</v>
      </c>
      <c r="D7" s="38">
        <v>46</v>
      </c>
      <c r="E7" s="38">
        <v>1</v>
      </c>
      <c r="F7" s="38">
        <v>0</v>
      </c>
      <c r="G7" s="38">
        <v>1</v>
      </c>
      <c r="H7" s="38" t="s">
        <v>93</v>
      </c>
      <c r="I7" s="38" t="s">
        <v>94</v>
      </c>
      <c r="J7" s="38" t="s">
        <v>95</v>
      </c>
      <c r="K7" s="38" t="s">
        <v>96</v>
      </c>
      <c r="L7" s="38" t="s">
        <v>97</v>
      </c>
      <c r="M7" s="38" t="s">
        <v>98</v>
      </c>
      <c r="N7" s="39" t="s">
        <v>99</v>
      </c>
      <c r="O7" s="39">
        <v>80.08</v>
      </c>
      <c r="P7" s="39">
        <v>99.28</v>
      </c>
      <c r="Q7" s="39">
        <v>4180</v>
      </c>
      <c r="R7" s="39">
        <v>6779</v>
      </c>
      <c r="S7" s="39">
        <v>109.28</v>
      </c>
      <c r="T7" s="39">
        <v>62.03</v>
      </c>
      <c r="U7" s="39">
        <v>6713</v>
      </c>
      <c r="V7" s="39">
        <v>43.9</v>
      </c>
      <c r="W7" s="39">
        <v>152.91999999999999</v>
      </c>
      <c r="X7" s="39">
        <v>111.73</v>
      </c>
      <c r="Y7" s="39">
        <v>110.37</v>
      </c>
      <c r="Z7" s="39">
        <v>110.47</v>
      </c>
      <c r="AA7" s="39">
        <v>102.95</v>
      </c>
      <c r="AB7" s="39">
        <v>103.64</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258.42</v>
      </c>
      <c r="AU7" s="39">
        <v>498.41</v>
      </c>
      <c r="AV7" s="39">
        <v>248.01</v>
      </c>
      <c r="AW7" s="39">
        <v>193.06</v>
      </c>
      <c r="AX7" s="39">
        <v>214.25</v>
      </c>
      <c r="AY7" s="39">
        <v>416.14</v>
      </c>
      <c r="AZ7" s="39">
        <v>371.89</v>
      </c>
      <c r="BA7" s="39">
        <v>293.23</v>
      </c>
      <c r="BB7" s="39">
        <v>300.14</v>
      </c>
      <c r="BC7" s="39">
        <v>301.04000000000002</v>
      </c>
      <c r="BD7" s="39">
        <v>264.97000000000003</v>
      </c>
      <c r="BE7" s="39">
        <v>199.98</v>
      </c>
      <c r="BF7" s="39">
        <v>189.01</v>
      </c>
      <c r="BG7" s="39">
        <v>176.3</v>
      </c>
      <c r="BH7" s="39">
        <v>246.73</v>
      </c>
      <c r="BI7" s="39">
        <v>263.20999999999998</v>
      </c>
      <c r="BJ7" s="39">
        <v>487.22</v>
      </c>
      <c r="BK7" s="39">
        <v>483.11</v>
      </c>
      <c r="BL7" s="39">
        <v>542.29999999999995</v>
      </c>
      <c r="BM7" s="39">
        <v>566.65</v>
      </c>
      <c r="BN7" s="39">
        <v>551.62</v>
      </c>
      <c r="BO7" s="39">
        <v>266.61</v>
      </c>
      <c r="BP7" s="39">
        <v>111.97</v>
      </c>
      <c r="BQ7" s="39">
        <v>111.04</v>
      </c>
      <c r="BR7" s="39">
        <v>103.43</v>
      </c>
      <c r="BS7" s="39">
        <v>101.63</v>
      </c>
      <c r="BT7" s="39">
        <v>100.47</v>
      </c>
      <c r="BU7" s="39">
        <v>92.76</v>
      </c>
      <c r="BV7" s="39">
        <v>93.28</v>
      </c>
      <c r="BW7" s="39">
        <v>87.51</v>
      </c>
      <c r="BX7" s="39">
        <v>84.77</v>
      </c>
      <c r="BY7" s="39">
        <v>87.11</v>
      </c>
      <c r="BZ7" s="39">
        <v>103.24</v>
      </c>
      <c r="CA7" s="39">
        <v>179.98</v>
      </c>
      <c r="CB7" s="39">
        <v>181.83</v>
      </c>
      <c r="CC7" s="39">
        <v>195.45</v>
      </c>
      <c r="CD7" s="39">
        <v>199.04</v>
      </c>
      <c r="CE7" s="39">
        <v>201.53</v>
      </c>
      <c r="CF7" s="39">
        <v>208.67</v>
      </c>
      <c r="CG7" s="39">
        <v>208.29</v>
      </c>
      <c r="CH7" s="39">
        <v>218.42</v>
      </c>
      <c r="CI7" s="39">
        <v>227.27</v>
      </c>
      <c r="CJ7" s="39">
        <v>223.98</v>
      </c>
      <c r="CK7" s="39">
        <v>168.38</v>
      </c>
      <c r="CL7" s="39">
        <v>83.96</v>
      </c>
      <c r="CM7" s="39">
        <v>84.55</v>
      </c>
      <c r="CN7" s="39">
        <v>86.33</v>
      </c>
      <c r="CO7" s="39">
        <v>83.64</v>
      </c>
      <c r="CP7" s="39">
        <v>82.92</v>
      </c>
      <c r="CQ7" s="39">
        <v>49.08</v>
      </c>
      <c r="CR7" s="39">
        <v>49.32</v>
      </c>
      <c r="CS7" s="39">
        <v>50.24</v>
      </c>
      <c r="CT7" s="39">
        <v>50.29</v>
      </c>
      <c r="CU7" s="39">
        <v>49.64</v>
      </c>
      <c r="CV7" s="39">
        <v>60</v>
      </c>
      <c r="CW7" s="39">
        <v>63.4</v>
      </c>
      <c r="CX7" s="39">
        <v>62.55</v>
      </c>
      <c r="CY7" s="39">
        <v>61.09</v>
      </c>
      <c r="CZ7" s="39">
        <v>62.2</v>
      </c>
      <c r="DA7" s="39">
        <v>61.81</v>
      </c>
      <c r="DB7" s="39">
        <v>79.3</v>
      </c>
      <c r="DC7" s="39">
        <v>79.34</v>
      </c>
      <c r="DD7" s="39">
        <v>78.650000000000006</v>
      </c>
      <c r="DE7" s="39">
        <v>77.73</v>
      </c>
      <c r="DF7" s="39">
        <v>78.09</v>
      </c>
      <c r="DG7" s="39">
        <v>89.8</v>
      </c>
      <c r="DH7" s="39">
        <v>48.5</v>
      </c>
      <c r="DI7" s="39">
        <v>50.39</v>
      </c>
      <c r="DJ7" s="39">
        <v>51.91</v>
      </c>
      <c r="DK7" s="39">
        <v>50.29</v>
      </c>
      <c r="DL7" s="39">
        <v>49.28</v>
      </c>
      <c r="DM7" s="39">
        <v>47.44</v>
      </c>
      <c r="DN7" s="39">
        <v>48.3</v>
      </c>
      <c r="DO7" s="39">
        <v>45.14</v>
      </c>
      <c r="DP7" s="39">
        <v>45.85</v>
      </c>
      <c r="DQ7" s="39">
        <v>47.31</v>
      </c>
      <c r="DR7" s="39">
        <v>49.59</v>
      </c>
      <c r="DS7" s="39">
        <v>61.07</v>
      </c>
      <c r="DT7" s="39">
        <v>61.04</v>
      </c>
      <c r="DU7" s="39">
        <v>60.79</v>
      </c>
      <c r="DV7" s="39">
        <v>60.54</v>
      </c>
      <c r="DW7" s="39">
        <v>56.81</v>
      </c>
      <c r="DX7" s="39">
        <v>11.16</v>
      </c>
      <c r="DY7" s="39">
        <v>12.43</v>
      </c>
      <c r="DZ7" s="39">
        <v>13.58</v>
      </c>
      <c r="EA7" s="39">
        <v>14.13</v>
      </c>
      <c r="EB7" s="39">
        <v>16.77</v>
      </c>
      <c r="EC7" s="39">
        <v>19.440000000000001</v>
      </c>
      <c r="ED7" s="39">
        <v>0</v>
      </c>
      <c r="EE7" s="39">
        <v>0</v>
      </c>
      <c r="EF7" s="39">
        <v>0.25</v>
      </c>
      <c r="EG7" s="39">
        <v>1.26</v>
      </c>
      <c r="EH7" s="39">
        <v>2.0299999999999998</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2021-01-21T02:22:22Z</cp:lastPrinted>
  <dcterms:created xsi:type="dcterms:W3CDTF">2020-12-04T02:03:26Z</dcterms:created>
  <dcterms:modified xsi:type="dcterms:W3CDTF">2021-02-18T01:36:11Z</dcterms:modified>
  <cp:category/>
</cp:coreProperties>
</file>