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上下水道課\B総務\⑫照会応答\庁内用\財政課\R02\R030113公営企業に係る経営比較分析表の分析\27 大和町\【経営比較分析表】2019_044211_46_010\"/>
    </mc:Choice>
  </mc:AlternateContent>
  <workbookProtection workbookAlgorithmName="SHA-512" workbookHashValue="OVHzST4MSP+dUeJ8vkg6FQ7ScFg5bOFZVQwyAERByyvMiIelJ+qWBmh4ss3cHqcyKuMN7UCSNRBdO463FYLr4Q==" workbookSaltValue="7aYIZhE27NAuqIcHdqzlqA=="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<sst xmlns="http://schemas.openxmlformats.org/spreadsheetml/2006/main" count="228" uniqueCount="115">
  <si>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</si>
  <si>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</si>
  <si>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</si>
  <si>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</si>
  <si>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</si>
  <si>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</si>
  <si>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</si>
  <si>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</si>
  <si>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</si>
  <si>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</si>
  <si>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</si>
  <si>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</si>
  <si>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</si>
  <si>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</si>
  <si>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</si>
  <si>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</si>
  <si>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</si>
  <si>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</si>
  <si>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</si>
  <si>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</si>
  <si>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</si>
  <si>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</si>
  <si>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</si>
  <si>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</si>
  <si>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</si>
  <si>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</si>
  <si>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</si>
  <si>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</si>
  <si>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</si>
  <si>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</si>
  <si>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</si>
  <si>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</si>
  <si>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</si>
  <si>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</si>
  <si>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</si>
  <si>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</si>
  <si>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</si>
  <si>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</si>
  <si>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</si>
  <si>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</si>
  <si>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</si>
  <si>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</si>
  <si>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</si>
  <si>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</si>
  <si>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</si>
  <si>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</si>
  <si>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</si>
  <si>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</si>
  <si>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</si>
  <si>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</si>
  <si>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</si>
  <si>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</si>
  <si>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</si>
  <si>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</si>
  <si>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</si>
  <si>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</si>
  <si>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</si>
  <si>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</si>
  <si>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</si>
  <si>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</si>
  <si>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</si>
  <si>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</si>
  <si>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</si>
  <si>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</si>
  <si>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</si>
  <si>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</si>
  <si>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</si>
  <si>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</si>
  <si>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</si>
  <si>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</si>
  <si>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</si>
  <si>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</si>
  <si>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</si>
  <si>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</si>
  <si>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</si>
  <si>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</si>
  <si>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</si>
  <si>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</si>
  <si>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</si>
  <si>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</si>
  <si>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</si>
  <si>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</si>
  <si>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</si>
  <si>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</si>
  <si>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</si>
  <si>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</si>
  <si>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</si>
  <si>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</si>
  <si>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</si>
  <si>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</si>
  <si>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</si>
  <si>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</si>
  <si>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</si>
  <si>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大和町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</si>
  <si>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</si>
  <si>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</si>
  <si>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</si>
  <si>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</si>
  <si>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</si>
  <si>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</si>
  <si>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</si>
  <si>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</si>
  <si>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</si>
  <si>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</si>
  <si>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</si>
  <si>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</si>
  <si>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</si>
  <si>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</si>
  <si>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</si>
  <si>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</si>
  <si>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</si>
  <si>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</si>
  <si>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今後は老朽化した管路の更新や、維持修繕費用の増加が見込まれることから、アセットマネジメントに基づいた計画的な更新、効率的な運営を図っていかなければならない。
　給水収益においては大幅な伸びが期待できず、更に広域水道の受水費の負担が重いことから、尚一層の経営努力が必要であり、また、未収金解消についても努めていく。</t>
    <phoneticPr fontId="4"/>
  </si>
  <si>
    <t>　配水管については、昭和４５年５月の水道供用開始から使用され、以後、仙台北部中核都市構想などを踏まえ、自己水源を宮城県からの受水へと切替を行い、現在、第７次拡張まで整備を行ってきている。
　①有形固定資産減価償却率については、類似団体に比べて低くなっているが、平成30年度に比べ微増している。②管路経年化率は、類似団体や全国平均と比較し低くなっている。③管路更新率については、平成30年度に比べて低くなっており、類似団体に近くなっている。
　このことから、管路の重要度、漏水頻度を考慮し、今後もアセットマネジメント等の活用により、効率的な修繕・更新を図りながら布設替を計画的に実施していく。</t>
    <phoneticPr fontId="4"/>
  </si>
  <si>
    <t>①経常収支比率については、全国平均を下回っているが、１００％は上回っており、健全な経営状況となっている。
③流動比率については、全国平均を下回っているものの、１００％は超えており、短期的な債務に対する支払い能力は十分確保できている。
④企業債残高対給水収益比率について、令和元年度は平成３０年度と比較して企業債現在高が減少したものの給水収益も減少しており、比率としてはほぼ横ばいとなっている。
⑤料金回収率については、１００％を下回っている現状から、一般会計繰入金への依存度が高い状況である。未納者へ対する督促等を強化する等収益の確保に努めていく。
⑥給水原価については、本町は面積が広く、町中心部である吉岡地区や南部のもみじケ丘、杜の丘地区を除いた他地区においては集落が点在しており、管路延長が長くなっていることから、給水原価が高くなり、類似団体平均を上回る結果となっている。
⑦施設利用率については、類似団体や全国の平均を大きく上回っており、稼動施設の規模や利用状況については、適正であると見ている。
⑧有収率については、布設替など老朽管対策等の効果もあって、類似団体平均を上回っているが、平成３０年度に比べて令和元年度の無効水量が増加しているため、漏水調査等の対策を行っていく。</t>
    <rPh sb="135" eb="137">
      <t>レイワ</t>
    </rPh>
    <rPh sb="137" eb="138">
      <t>ガン</t>
    </rPh>
    <rPh sb="159" eb="161">
      <t>ゲンショウ</t>
    </rPh>
    <rPh sb="166" eb="168">
      <t>キュウスイ</t>
    </rPh>
    <rPh sb="168" eb="170">
      <t>シュウエキ</t>
    </rPh>
    <rPh sb="178" eb="180">
      <t>ヒリツ</t>
    </rPh>
    <rPh sb="186" eb="187">
      <t>ヨコ</t>
    </rPh>
    <rPh sb="497" eb="499">
      <t>ヘイセイ</t>
    </rPh>
    <rPh sb="501" eb="503">
      <t>ネンド</t>
    </rPh>
    <rPh sb="504" eb="505">
      <t>クラ</t>
    </rPh>
    <rPh sb="507" eb="509">
      <t>レイワ</t>
    </rPh>
    <rPh sb="509" eb="511">
      <t>ガンネン</t>
    </rPh>
    <rPh sb="511" eb="512">
      <t>ド</t>
    </rPh>
    <rPh sb="513" eb="515">
      <t>ムコウ</t>
    </rPh>
    <rPh sb="515" eb="517">
      <t>スイリョウ</t>
    </rPh>
    <rPh sb="518" eb="520">
      <t>ゾウカ</t>
    </rPh>
    <rPh sb="527" eb="529">
      <t>ロウスイ</t>
    </rPh>
    <rPh sb="529" eb="531">
      <t>チョウサ</t>
    </rPh>
    <rPh sb="531" eb="532">
      <t>トウ</t>
    </rPh>
    <rPh sb="533" eb="535">
      <t>タイサク</t>
    </rPh>
    <rPh sb="536" eb="537">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</si>
</sst>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formatCode="#,##0.00;&quot;△&quot;#,##0.00">
                  <c:v>0</c:v>
                </c:pt>
                <c:pt idx="1">
                  <c:v>1.03</c:v>
                </c:pt>
                <c:pt idx="2">
                  <c:v>1.06</c:v>
                </c:pt>
                <c:pt idx="3">
                  <c:v>1.05</c:v>
                </c:pt>
                <c:pt idx="4">
                  <c:v>0.56999999999999995</c:v>
                </c:pt>
              </c:numCache>
            </c:numRef>
          </c:val>
          <c:extLst xmlns:c16r2="http://schemas.microsoft.com/office/drawing/2015/06/chart">
            <c:ext xmlns:c16="http://schemas.microsoft.com/office/drawing/2014/chart" uri="{C3380CC4-5D6E-409C-BE32-E72D297353CC}">
              <c16:uniqueId val="{00000000-CBF5-44AF-A722-7807A4A8F155}"/>
            </c:ext>
          </c:extLst>
        </c:ser>
        <c:dLbls>
          <c:showLegendKey val="0"/>
          <c:showVal val="0"/>
          <c:showCatName val="0"/>
          <c:showSerName val="0"/>
          <c:showPercent val="0"/>
          <c:showBubbleSize val="0"/>
        </c:dLbls>
        <c:gapWidth val="150"/>
        <c:axId val="577936664"/>
        <c:axId val="577930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xmlns:c16r2="http://schemas.microsoft.com/office/drawing/2015/06/chart">
            <c:ext xmlns:c16="http://schemas.microsoft.com/office/drawing/2014/chart" uri="{C3380CC4-5D6E-409C-BE32-E72D297353CC}">
              <c16:uniqueId val="{00000001-CBF5-44AF-A722-7807A4A8F155}"/>
            </c:ext>
          </c:extLst>
        </c:ser>
        <c:dLbls>
          <c:showLegendKey val="0"/>
          <c:showVal val="0"/>
          <c:showCatName val="0"/>
          <c:showSerName val="0"/>
          <c:showPercent val="0"/>
          <c:showBubbleSize val="0"/>
        </c:dLbls>
        <c:marker val="1"/>
        <c:smooth val="0"/>
        <c:axId val="577936664"/>
        <c:axId val="577930784"/>
      </c:lineChart>
      <c:dateAx>
        <c:axId val="577936664"/>
        <c:scaling>
          <c:orientation val="minMax"/>
        </c:scaling>
        <c:delete val="1"/>
        <c:axPos val="b"/>
        <c:numFmt formatCode="&quot;H&quot;yy" sourceLinked="1"/>
        <c:majorTickMark val="none"/>
        <c:minorTickMark val="none"/>
        <c:tickLblPos val="none"/>
        <c:crossAx val="577930784"/>
        <c:crosses val="autoZero"/>
        <c:auto val="1"/>
        <c:lblOffset val="100"/>
        <c:baseTimeUnit val="years"/>
      </c:dateAx>
      <c:valAx>
        <c:axId val="57793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7936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82.85</c:v>
                </c:pt>
                <c:pt idx="1">
                  <c:v>91.66</c:v>
                </c:pt>
                <c:pt idx="2">
                  <c:v>93.95</c:v>
                </c:pt>
                <c:pt idx="3">
                  <c:v>78.319999999999993</c:v>
                </c:pt>
                <c:pt idx="4">
                  <c:v>77.52</c:v>
                </c:pt>
              </c:numCache>
            </c:numRef>
          </c:val>
          <c:extLst xmlns:c16r2="http://schemas.microsoft.com/office/drawing/2015/06/chart">
            <c:ext xmlns:c16="http://schemas.microsoft.com/office/drawing/2014/chart" uri="{C3380CC4-5D6E-409C-BE32-E72D297353CC}">
              <c16:uniqueId val="{00000000-47F5-4B85-A00E-DCDE2E55DE48}"/>
            </c:ext>
          </c:extLst>
        </c:ser>
        <c:dLbls>
          <c:showLegendKey val="0"/>
          <c:showVal val="0"/>
          <c:showCatName val="0"/>
          <c:showSerName val="0"/>
          <c:showPercent val="0"/>
          <c:showBubbleSize val="0"/>
        </c:dLbls>
        <c:gapWidth val="150"/>
        <c:axId val="370695120"/>
        <c:axId val="370695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xmlns:c16r2="http://schemas.microsoft.com/office/drawing/2015/06/chart">
            <c:ext xmlns:c16="http://schemas.microsoft.com/office/drawing/2014/chart" uri="{C3380CC4-5D6E-409C-BE32-E72D297353CC}">
              <c16:uniqueId val="{00000001-47F5-4B85-A00E-DCDE2E55DE48}"/>
            </c:ext>
          </c:extLst>
        </c:ser>
        <c:dLbls>
          <c:showLegendKey val="0"/>
          <c:showVal val="0"/>
          <c:showCatName val="0"/>
          <c:showSerName val="0"/>
          <c:showPercent val="0"/>
          <c:showBubbleSize val="0"/>
        </c:dLbls>
        <c:marker val="1"/>
        <c:smooth val="0"/>
        <c:axId val="370695120"/>
        <c:axId val="370695512"/>
      </c:lineChart>
      <c:dateAx>
        <c:axId val="370695120"/>
        <c:scaling>
          <c:orientation val="minMax"/>
        </c:scaling>
        <c:delete val="1"/>
        <c:axPos val="b"/>
        <c:numFmt formatCode="&quot;H&quot;yy" sourceLinked="1"/>
        <c:majorTickMark val="none"/>
        <c:minorTickMark val="none"/>
        <c:tickLblPos val="none"/>
        <c:crossAx val="370695512"/>
        <c:crosses val="autoZero"/>
        <c:auto val="1"/>
        <c:lblOffset val="100"/>
        <c:baseTimeUnit val="years"/>
      </c:dateAx>
      <c:valAx>
        <c:axId val="370695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69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87.34</c:v>
                </c:pt>
                <c:pt idx="1">
                  <c:v>86.87</c:v>
                </c:pt>
                <c:pt idx="2">
                  <c:v>87.16</c:v>
                </c:pt>
                <c:pt idx="3">
                  <c:v>88.93</c:v>
                </c:pt>
                <c:pt idx="4">
                  <c:v>88.43</c:v>
                </c:pt>
              </c:numCache>
            </c:numRef>
          </c:val>
          <c:extLst xmlns:c16r2="http://schemas.microsoft.com/office/drawing/2015/06/chart">
            <c:ext xmlns:c16="http://schemas.microsoft.com/office/drawing/2014/chart" uri="{C3380CC4-5D6E-409C-BE32-E72D297353CC}">
              <c16:uniqueId val="{00000000-E56A-4A70-B07F-011D8AFA1216}"/>
            </c:ext>
          </c:extLst>
        </c:ser>
        <c:dLbls>
          <c:showLegendKey val="0"/>
          <c:showVal val="0"/>
          <c:showCatName val="0"/>
          <c:showSerName val="0"/>
          <c:showPercent val="0"/>
          <c:showBubbleSize val="0"/>
        </c:dLbls>
        <c:gapWidth val="150"/>
        <c:axId val="576432424"/>
        <c:axId val="576433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xmlns:c16r2="http://schemas.microsoft.com/office/drawing/2015/06/chart">
            <c:ext xmlns:c16="http://schemas.microsoft.com/office/drawing/2014/chart" uri="{C3380CC4-5D6E-409C-BE32-E72D297353CC}">
              <c16:uniqueId val="{00000001-E56A-4A70-B07F-011D8AFA1216}"/>
            </c:ext>
          </c:extLst>
        </c:ser>
        <c:dLbls>
          <c:showLegendKey val="0"/>
          <c:showVal val="0"/>
          <c:showCatName val="0"/>
          <c:showSerName val="0"/>
          <c:showPercent val="0"/>
          <c:showBubbleSize val="0"/>
        </c:dLbls>
        <c:marker val="1"/>
        <c:smooth val="0"/>
        <c:axId val="576432424"/>
        <c:axId val="576433600"/>
      </c:lineChart>
      <c:dateAx>
        <c:axId val="576432424"/>
        <c:scaling>
          <c:orientation val="minMax"/>
        </c:scaling>
        <c:delete val="1"/>
        <c:axPos val="b"/>
        <c:numFmt formatCode="&quot;H&quot;yy" sourceLinked="1"/>
        <c:majorTickMark val="none"/>
        <c:minorTickMark val="none"/>
        <c:tickLblPos val="none"/>
        <c:crossAx val="576433600"/>
        <c:crosses val="autoZero"/>
        <c:auto val="1"/>
        <c:lblOffset val="100"/>
        <c:baseTimeUnit val="years"/>
      </c:dateAx>
      <c:valAx>
        <c:axId val="57643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6432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114.28</c:v>
                </c:pt>
                <c:pt idx="1">
                  <c:v>107.58</c:v>
                </c:pt>
                <c:pt idx="2">
                  <c:v>112.02</c:v>
                </c:pt>
                <c:pt idx="3">
                  <c:v>101.58</c:v>
                </c:pt>
                <c:pt idx="4">
                  <c:v>107.36</c:v>
                </c:pt>
              </c:numCache>
            </c:numRef>
          </c:val>
          <c:extLst xmlns:c16r2="http://schemas.microsoft.com/office/drawing/2015/06/chart">
            <c:ext xmlns:c16="http://schemas.microsoft.com/office/drawing/2014/chart" uri="{C3380CC4-5D6E-409C-BE32-E72D297353CC}">
              <c16:uniqueId val="{00000000-5299-43E2-9287-46C924ECE9AA}"/>
            </c:ext>
          </c:extLst>
        </c:ser>
        <c:dLbls>
          <c:showLegendKey val="0"/>
          <c:showVal val="0"/>
          <c:showCatName val="0"/>
          <c:showSerName val="0"/>
          <c:showPercent val="0"/>
          <c:showBubbleSize val="0"/>
        </c:dLbls>
        <c:gapWidth val="150"/>
        <c:axId val="577931960"/>
        <c:axId val="577937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xmlns:c16r2="http://schemas.microsoft.com/office/drawing/2015/06/chart">
            <c:ext xmlns:c16="http://schemas.microsoft.com/office/drawing/2014/chart" uri="{C3380CC4-5D6E-409C-BE32-E72D297353CC}">
              <c16:uniqueId val="{00000001-5299-43E2-9287-46C924ECE9AA}"/>
            </c:ext>
          </c:extLst>
        </c:ser>
        <c:dLbls>
          <c:showLegendKey val="0"/>
          <c:showVal val="0"/>
          <c:showCatName val="0"/>
          <c:showSerName val="0"/>
          <c:showPercent val="0"/>
          <c:showBubbleSize val="0"/>
        </c:dLbls>
        <c:marker val="1"/>
        <c:smooth val="0"/>
        <c:axId val="577931960"/>
        <c:axId val="577937448"/>
      </c:lineChart>
      <c:dateAx>
        <c:axId val="577931960"/>
        <c:scaling>
          <c:orientation val="minMax"/>
        </c:scaling>
        <c:delete val="1"/>
        <c:axPos val="b"/>
        <c:numFmt formatCode="&quot;H&quot;yy" sourceLinked="1"/>
        <c:majorTickMark val="none"/>
        <c:minorTickMark val="none"/>
        <c:tickLblPos val="none"/>
        <c:crossAx val="577937448"/>
        <c:crosses val="autoZero"/>
        <c:auto val="1"/>
        <c:lblOffset val="100"/>
        <c:baseTimeUnit val="years"/>
      </c:dateAx>
      <c:valAx>
        <c:axId val="5779374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77931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42.74</c:v>
                </c:pt>
                <c:pt idx="1">
                  <c:v>42.93</c:v>
                </c:pt>
                <c:pt idx="2">
                  <c:v>44.2</c:v>
                </c:pt>
                <c:pt idx="3">
                  <c:v>40.74</c:v>
                </c:pt>
                <c:pt idx="4">
                  <c:v>41.58</c:v>
                </c:pt>
              </c:numCache>
            </c:numRef>
          </c:val>
          <c:extLst xmlns:c16r2="http://schemas.microsoft.com/office/drawing/2015/06/chart">
            <c:ext xmlns:c16="http://schemas.microsoft.com/office/drawing/2014/chart" uri="{C3380CC4-5D6E-409C-BE32-E72D297353CC}">
              <c16:uniqueId val="{00000000-87C5-496C-A71D-F58BB315878D}"/>
            </c:ext>
          </c:extLst>
        </c:ser>
        <c:dLbls>
          <c:showLegendKey val="0"/>
          <c:showVal val="0"/>
          <c:showCatName val="0"/>
          <c:showSerName val="0"/>
          <c:showPercent val="0"/>
          <c:showBubbleSize val="0"/>
        </c:dLbls>
        <c:gapWidth val="150"/>
        <c:axId val="577930392"/>
        <c:axId val="581977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xmlns:c16r2="http://schemas.microsoft.com/office/drawing/2015/06/chart">
            <c:ext xmlns:c16="http://schemas.microsoft.com/office/drawing/2014/chart" uri="{C3380CC4-5D6E-409C-BE32-E72D297353CC}">
              <c16:uniqueId val="{00000001-87C5-496C-A71D-F58BB315878D}"/>
            </c:ext>
          </c:extLst>
        </c:ser>
        <c:dLbls>
          <c:showLegendKey val="0"/>
          <c:showVal val="0"/>
          <c:showCatName val="0"/>
          <c:showSerName val="0"/>
          <c:showPercent val="0"/>
          <c:showBubbleSize val="0"/>
        </c:dLbls>
        <c:marker val="1"/>
        <c:smooth val="0"/>
        <c:axId val="577930392"/>
        <c:axId val="581977000"/>
      </c:lineChart>
      <c:dateAx>
        <c:axId val="577930392"/>
        <c:scaling>
          <c:orientation val="minMax"/>
        </c:scaling>
        <c:delete val="1"/>
        <c:axPos val="b"/>
        <c:numFmt formatCode="&quot;H&quot;yy" sourceLinked="1"/>
        <c:majorTickMark val="none"/>
        <c:minorTickMark val="none"/>
        <c:tickLblPos val="none"/>
        <c:crossAx val="581977000"/>
        <c:crosses val="autoZero"/>
        <c:auto val="1"/>
        <c:lblOffset val="100"/>
        <c:baseTimeUnit val="years"/>
      </c:dateAx>
      <c:valAx>
        <c:axId val="581977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7930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1.1100000000000001</c:v>
                </c:pt>
                <c:pt idx="1">
                  <c:v>1.55</c:v>
                </c:pt>
                <c:pt idx="2" formatCode="#,##0.00;&quot;△&quot;#,##0.00">
                  <c:v>0</c:v>
                </c:pt>
                <c:pt idx="3">
                  <c:v>11.33</c:v>
                </c:pt>
                <c:pt idx="4">
                  <c:v>10.69</c:v>
                </c:pt>
              </c:numCache>
            </c:numRef>
          </c:val>
          <c:extLst xmlns:c16r2="http://schemas.microsoft.com/office/drawing/2015/06/chart">
            <c:ext xmlns:c16="http://schemas.microsoft.com/office/drawing/2014/chart" uri="{C3380CC4-5D6E-409C-BE32-E72D297353CC}">
              <c16:uniqueId val="{00000000-EA4A-4AA7-904B-2A428136255F}"/>
            </c:ext>
          </c:extLst>
        </c:ser>
        <c:dLbls>
          <c:showLegendKey val="0"/>
          <c:showVal val="0"/>
          <c:showCatName val="0"/>
          <c:showSerName val="0"/>
          <c:showPercent val="0"/>
          <c:showBubbleSize val="0"/>
        </c:dLbls>
        <c:gapWidth val="150"/>
        <c:axId val="581976608"/>
        <c:axId val="581975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xmlns:c16r2="http://schemas.microsoft.com/office/drawing/2015/06/chart">
            <c:ext xmlns:c16="http://schemas.microsoft.com/office/drawing/2014/chart" uri="{C3380CC4-5D6E-409C-BE32-E72D297353CC}">
              <c16:uniqueId val="{00000001-EA4A-4AA7-904B-2A428136255F}"/>
            </c:ext>
          </c:extLst>
        </c:ser>
        <c:dLbls>
          <c:showLegendKey val="0"/>
          <c:showVal val="0"/>
          <c:showCatName val="0"/>
          <c:showSerName val="0"/>
          <c:showPercent val="0"/>
          <c:showBubbleSize val="0"/>
        </c:dLbls>
        <c:marker val="1"/>
        <c:smooth val="0"/>
        <c:axId val="581976608"/>
        <c:axId val="581975040"/>
      </c:lineChart>
      <c:dateAx>
        <c:axId val="581976608"/>
        <c:scaling>
          <c:orientation val="minMax"/>
        </c:scaling>
        <c:delete val="1"/>
        <c:axPos val="b"/>
        <c:numFmt formatCode="&quot;H&quot;yy" sourceLinked="1"/>
        <c:majorTickMark val="none"/>
        <c:minorTickMark val="none"/>
        <c:tickLblPos val="none"/>
        <c:crossAx val="581975040"/>
        <c:crosses val="autoZero"/>
        <c:auto val="1"/>
        <c:lblOffset val="100"/>
        <c:baseTimeUnit val="years"/>
      </c:dateAx>
      <c:valAx>
        <c:axId val="58197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197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8C6-4C52-8EFA-8F8F58B7F67E}"/>
            </c:ext>
          </c:extLst>
        </c:ser>
        <c:dLbls>
          <c:showLegendKey val="0"/>
          <c:showVal val="0"/>
          <c:showCatName val="0"/>
          <c:showSerName val="0"/>
          <c:showPercent val="0"/>
          <c:showBubbleSize val="0"/>
        </c:dLbls>
        <c:gapWidth val="150"/>
        <c:axId val="581978960"/>
        <c:axId val="581977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xmlns:c16r2="http://schemas.microsoft.com/office/drawing/2015/06/chart">
            <c:ext xmlns:c16="http://schemas.microsoft.com/office/drawing/2014/chart" uri="{C3380CC4-5D6E-409C-BE32-E72D297353CC}">
              <c16:uniqueId val="{00000001-18C6-4C52-8EFA-8F8F58B7F67E}"/>
            </c:ext>
          </c:extLst>
        </c:ser>
        <c:dLbls>
          <c:showLegendKey val="0"/>
          <c:showVal val="0"/>
          <c:showCatName val="0"/>
          <c:showSerName val="0"/>
          <c:showPercent val="0"/>
          <c:showBubbleSize val="0"/>
        </c:dLbls>
        <c:marker val="1"/>
        <c:smooth val="0"/>
        <c:axId val="581978960"/>
        <c:axId val="581977784"/>
      </c:lineChart>
      <c:dateAx>
        <c:axId val="581978960"/>
        <c:scaling>
          <c:orientation val="minMax"/>
        </c:scaling>
        <c:delete val="1"/>
        <c:axPos val="b"/>
        <c:numFmt formatCode="&quot;H&quot;yy" sourceLinked="1"/>
        <c:majorTickMark val="none"/>
        <c:minorTickMark val="none"/>
        <c:tickLblPos val="none"/>
        <c:crossAx val="581977784"/>
        <c:crosses val="autoZero"/>
        <c:auto val="1"/>
        <c:lblOffset val="100"/>
        <c:baseTimeUnit val="years"/>
      </c:dateAx>
      <c:valAx>
        <c:axId val="5819777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8197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201.53</c:v>
                </c:pt>
                <c:pt idx="1">
                  <c:v>330.93</c:v>
                </c:pt>
                <c:pt idx="2">
                  <c:v>230.3</c:v>
                </c:pt>
                <c:pt idx="3">
                  <c:v>202.02</c:v>
                </c:pt>
                <c:pt idx="4">
                  <c:v>244.28</c:v>
                </c:pt>
              </c:numCache>
            </c:numRef>
          </c:val>
          <c:extLst xmlns:c16r2="http://schemas.microsoft.com/office/drawing/2015/06/chart">
            <c:ext xmlns:c16="http://schemas.microsoft.com/office/drawing/2014/chart" uri="{C3380CC4-5D6E-409C-BE32-E72D297353CC}">
              <c16:uniqueId val="{00000000-FD2E-4BC3-B763-1B45358D051F}"/>
            </c:ext>
          </c:extLst>
        </c:ser>
        <c:dLbls>
          <c:showLegendKey val="0"/>
          <c:showVal val="0"/>
          <c:showCatName val="0"/>
          <c:showSerName val="0"/>
          <c:showPercent val="0"/>
          <c:showBubbleSize val="0"/>
        </c:dLbls>
        <c:gapWidth val="150"/>
        <c:axId val="581976216"/>
        <c:axId val="581978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xmlns:c16r2="http://schemas.microsoft.com/office/drawing/2015/06/chart">
            <c:ext xmlns:c16="http://schemas.microsoft.com/office/drawing/2014/chart" uri="{C3380CC4-5D6E-409C-BE32-E72D297353CC}">
              <c16:uniqueId val="{00000001-FD2E-4BC3-B763-1B45358D051F}"/>
            </c:ext>
          </c:extLst>
        </c:ser>
        <c:dLbls>
          <c:showLegendKey val="0"/>
          <c:showVal val="0"/>
          <c:showCatName val="0"/>
          <c:showSerName val="0"/>
          <c:showPercent val="0"/>
          <c:showBubbleSize val="0"/>
        </c:dLbls>
        <c:marker val="1"/>
        <c:smooth val="0"/>
        <c:axId val="581976216"/>
        <c:axId val="581978176"/>
      </c:lineChart>
      <c:dateAx>
        <c:axId val="581976216"/>
        <c:scaling>
          <c:orientation val="minMax"/>
        </c:scaling>
        <c:delete val="1"/>
        <c:axPos val="b"/>
        <c:numFmt formatCode="&quot;H&quot;yy" sourceLinked="1"/>
        <c:majorTickMark val="none"/>
        <c:minorTickMark val="none"/>
        <c:tickLblPos val="none"/>
        <c:crossAx val="581978176"/>
        <c:crosses val="autoZero"/>
        <c:auto val="1"/>
        <c:lblOffset val="100"/>
        <c:baseTimeUnit val="years"/>
      </c:dateAx>
      <c:valAx>
        <c:axId val="5819781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81976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181.02</c:v>
                </c:pt>
                <c:pt idx="1">
                  <c:v>165.34</c:v>
                </c:pt>
                <c:pt idx="2">
                  <c:v>154.72</c:v>
                </c:pt>
                <c:pt idx="3">
                  <c:v>145.74</c:v>
                </c:pt>
                <c:pt idx="4">
                  <c:v>145.84</c:v>
                </c:pt>
              </c:numCache>
            </c:numRef>
          </c:val>
          <c:extLst xmlns:c16r2="http://schemas.microsoft.com/office/drawing/2015/06/chart">
            <c:ext xmlns:c16="http://schemas.microsoft.com/office/drawing/2014/chart" uri="{C3380CC4-5D6E-409C-BE32-E72D297353CC}">
              <c16:uniqueId val="{00000000-4E3F-4923-A08F-BC39C6728D64}"/>
            </c:ext>
          </c:extLst>
        </c:ser>
        <c:dLbls>
          <c:showLegendKey val="0"/>
          <c:showVal val="0"/>
          <c:showCatName val="0"/>
          <c:showSerName val="0"/>
          <c:showPercent val="0"/>
          <c:showBubbleSize val="0"/>
        </c:dLbls>
        <c:gapWidth val="150"/>
        <c:axId val="581980136"/>
        <c:axId val="583939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xmlns:c16r2="http://schemas.microsoft.com/office/drawing/2015/06/chart">
            <c:ext xmlns:c16="http://schemas.microsoft.com/office/drawing/2014/chart" uri="{C3380CC4-5D6E-409C-BE32-E72D297353CC}">
              <c16:uniqueId val="{00000001-4E3F-4923-A08F-BC39C6728D64}"/>
            </c:ext>
          </c:extLst>
        </c:ser>
        <c:dLbls>
          <c:showLegendKey val="0"/>
          <c:showVal val="0"/>
          <c:showCatName val="0"/>
          <c:showSerName val="0"/>
          <c:showPercent val="0"/>
          <c:showBubbleSize val="0"/>
        </c:dLbls>
        <c:marker val="1"/>
        <c:smooth val="0"/>
        <c:axId val="581980136"/>
        <c:axId val="583939792"/>
      </c:lineChart>
      <c:dateAx>
        <c:axId val="581980136"/>
        <c:scaling>
          <c:orientation val="minMax"/>
        </c:scaling>
        <c:delete val="1"/>
        <c:axPos val="b"/>
        <c:numFmt formatCode="&quot;H&quot;yy" sourceLinked="1"/>
        <c:majorTickMark val="none"/>
        <c:minorTickMark val="none"/>
        <c:tickLblPos val="none"/>
        <c:crossAx val="583939792"/>
        <c:crosses val="autoZero"/>
        <c:auto val="1"/>
        <c:lblOffset val="100"/>
        <c:baseTimeUnit val="years"/>
      </c:dateAx>
      <c:valAx>
        <c:axId val="5839397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81980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85.35</c:v>
                </c:pt>
                <c:pt idx="1">
                  <c:v>83.66</c:v>
                </c:pt>
                <c:pt idx="2">
                  <c:v>87.74</c:v>
                </c:pt>
                <c:pt idx="3">
                  <c:v>77.3</c:v>
                </c:pt>
                <c:pt idx="4">
                  <c:v>78.86</c:v>
                </c:pt>
              </c:numCache>
            </c:numRef>
          </c:val>
          <c:extLst xmlns:c16r2="http://schemas.microsoft.com/office/drawing/2015/06/chart">
            <c:ext xmlns:c16="http://schemas.microsoft.com/office/drawing/2014/chart" uri="{C3380CC4-5D6E-409C-BE32-E72D297353CC}">
              <c16:uniqueId val="{00000000-E194-47A4-8164-99A653635821}"/>
            </c:ext>
          </c:extLst>
        </c:ser>
        <c:dLbls>
          <c:showLegendKey val="0"/>
          <c:showVal val="0"/>
          <c:showCatName val="0"/>
          <c:showSerName val="0"/>
          <c:showPercent val="0"/>
          <c:showBubbleSize val="0"/>
        </c:dLbls>
        <c:gapWidth val="150"/>
        <c:axId val="583938616"/>
        <c:axId val="58393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xmlns:c16r2="http://schemas.microsoft.com/office/drawing/2015/06/chart">
            <c:ext xmlns:c16="http://schemas.microsoft.com/office/drawing/2014/chart" uri="{C3380CC4-5D6E-409C-BE32-E72D297353CC}">
              <c16:uniqueId val="{00000001-E194-47A4-8164-99A653635821}"/>
            </c:ext>
          </c:extLst>
        </c:ser>
        <c:dLbls>
          <c:showLegendKey val="0"/>
          <c:showVal val="0"/>
          <c:showCatName val="0"/>
          <c:showSerName val="0"/>
          <c:showPercent val="0"/>
          <c:showBubbleSize val="0"/>
        </c:dLbls>
        <c:marker val="1"/>
        <c:smooth val="0"/>
        <c:axId val="583938616"/>
        <c:axId val="583939008"/>
      </c:lineChart>
      <c:dateAx>
        <c:axId val="583938616"/>
        <c:scaling>
          <c:orientation val="minMax"/>
        </c:scaling>
        <c:delete val="1"/>
        <c:axPos val="b"/>
        <c:numFmt formatCode="&quot;H&quot;yy" sourceLinked="1"/>
        <c:majorTickMark val="none"/>
        <c:minorTickMark val="none"/>
        <c:tickLblPos val="none"/>
        <c:crossAx val="583939008"/>
        <c:crosses val="autoZero"/>
        <c:auto val="1"/>
        <c:lblOffset val="100"/>
        <c:baseTimeUnit val="years"/>
      </c:dateAx>
      <c:valAx>
        <c:axId val="58393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3938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272.33999999999997</c:v>
                </c:pt>
                <c:pt idx="1">
                  <c:v>278.3</c:v>
                </c:pt>
                <c:pt idx="2">
                  <c:v>265.41000000000003</c:v>
                </c:pt>
                <c:pt idx="3">
                  <c:v>302.39999999999998</c:v>
                </c:pt>
                <c:pt idx="4">
                  <c:v>278.58999999999997</c:v>
                </c:pt>
              </c:numCache>
            </c:numRef>
          </c:val>
          <c:extLst xmlns:c16r2="http://schemas.microsoft.com/office/drawing/2015/06/chart">
            <c:ext xmlns:c16="http://schemas.microsoft.com/office/drawing/2014/chart" uri="{C3380CC4-5D6E-409C-BE32-E72D297353CC}">
              <c16:uniqueId val="{00000000-86DE-4EE8-A7D2-3C568922EAF9}"/>
            </c:ext>
          </c:extLst>
        </c:ser>
        <c:dLbls>
          <c:showLegendKey val="0"/>
          <c:showVal val="0"/>
          <c:showCatName val="0"/>
          <c:showSerName val="0"/>
          <c:showPercent val="0"/>
          <c:showBubbleSize val="0"/>
        </c:dLbls>
        <c:gapWidth val="150"/>
        <c:axId val="583941752"/>
        <c:axId val="583942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xmlns:c16r2="http://schemas.microsoft.com/office/drawing/2015/06/chart">
            <c:ext xmlns:c16="http://schemas.microsoft.com/office/drawing/2014/chart" uri="{C3380CC4-5D6E-409C-BE32-E72D297353CC}">
              <c16:uniqueId val="{00000001-86DE-4EE8-A7D2-3C568922EAF9}"/>
            </c:ext>
          </c:extLst>
        </c:ser>
        <c:dLbls>
          <c:showLegendKey val="0"/>
          <c:showVal val="0"/>
          <c:showCatName val="0"/>
          <c:showSerName val="0"/>
          <c:showPercent val="0"/>
          <c:showBubbleSize val="0"/>
        </c:dLbls>
        <c:marker val="1"/>
        <c:smooth val="0"/>
        <c:axId val="583941752"/>
        <c:axId val="583942928"/>
      </c:lineChart>
      <c:dateAx>
        <c:axId val="583941752"/>
        <c:scaling>
          <c:orientation val="minMax"/>
        </c:scaling>
        <c:delete val="1"/>
        <c:axPos val="b"/>
        <c:numFmt formatCode="&quot;H&quot;yy" sourceLinked="1"/>
        <c:majorTickMark val="none"/>
        <c:minorTickMark val="none"/>
        <c:tickLblPos val="none"/>
        <c:crossAx val="583942928"/>
        <c:crosses val="autoZero"/>
        <c:auto val="1"/>
        <c:lblOffset val="100"/>
        <c:baseTimeUnit val="years"/>
      </c:dateAx>
      <c:valAx>
        <c:axId val="58394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3941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H1" zoomScale="90" zoomScaleNormal="9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宮城県　大和町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28598</v>
      </c>
      <c r="AM8" s="61"/>
      <c r="AN8" s="61"/>
      <c r="AO8" s="61"/>
      <c r="AP8" s="61"/>
      <c r="AQ8" s="61"/>
      <c r="AR8" s="61"/>
      <c r="AS8" s="61"/>
      <c r="AT8" s="52">
        <f>データ!$S$6</f>
        <v>225.49</v>
      </c>
      <c r="AU8" s="53"/>
      <c r="AV8" s="53"/>
      <c r="AW8" s="53"/>
      <c r="AX8" s="53"/>
      <c r="AY8" s="53"/>
      <c r="AZ8" s="53"/>
      <c r="BA8" s="53"/>
      <c r="BB8" s="54">
        <f>データ!$T$6</f>
        <v>126.83</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84.68</v>
      </c>
      <c r="J10" s="53"/>
      <c r="K10" s="53"/>
      <c r="L10" s="53"/>
      <c r="M10" s="53"/>
      <c r="N10" s="53"/>
      <c r="O10" s="64"/>
      <c r="P10" s="54">
        <f>データ!$P$6</f>
        <v>95.38</v>
      </c>
      <c r="Q10" s="54"/>
      <c r="R10" s="54"/>
      <c r="S10" s="54"/>
      <c r="T10" s="54"/>
      <c r="U10" s="54"/>
      <c r="V10" s="54"/>
      <c r="W10" s="61">
        <f>データ!$Q$6</f>
        <v>3630</v>
      </c>
      <c r="X10" s="61"/>
      <c r="Y10" s="61"/>
      <c r="Z10" s="61"/>
      <c r="AA10" s="61"/>
      <c r="AB10" s="61"/>
      <c r="AC10" s="61"/>
      <c r="AD10" s="2"/>
      <c r="AE10" s="2"/>
      <c r="AF10" s="2"/>
      <c r="AG10" s="2"/>
      <c r="AH10" s="4"/>
      <c r="AI10" s="4"/>
      <c r="AJ10" s="4"/>
      <c r="AK10" s="4"/>
      <c r="AL10" s="61">
        <f>データ!$U$6</f>
        <v>27130</v>
      </c>
      <c r="AM10" s="61"/>
      <c r="AN10" s="61"/>
      <c r="AO10" s="61"/>
      <c r="AP10" s="61"/>
      <c r="AQ10" s="61"/>
      <c r="AR10" s="61"/>
      <c r="AS10" s="61"/>
      <c r="AT10" s="52">
        <f>データ!$V$6</f>
        <v>103.4</v>
      </c>
      <c r="AU10" s="53"/>
      <c r="AV10" s="53"/>
      <c r="AW10" s="53"/>
      <c r="AX10" s="53"/>
      <c r="AY10" s="53"/>
      <c r="AZ10" s="53"/>
      <c r="BA10" s="53"/>
      <c r="BB10" s="54">
        <f>データ!$W$6</f>
        <v>262.38</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114</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113</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ZRiT19kB+iiHvsnS1fi79xE5saTsLbWnhyDFNzbqQH7Kfa6kc6xrI86gb8oBXCp+d1Nw7PcSnkQc7ONeBQSkg==" saltValue="LmegUVTbozxDziVHTL3zG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44211</v>
      </c>
      <c r="D6" s="34">
        <f t="shared" si="3"/>
        <v>46</v>
      </c>
      <c r="E6" s="34">
        <f t="shared" si="3"/>
        <v>1</v>
      </c>
      <c r="F6" s="34">
        <f t="shared" si="3"/>
        <v>0</v>
      </c>
      <c r="G6" s="34">
        <f t="shared" si="3"/>
        <v>1</v>
      </c>
      <c r="H6" s="34" t="str">
        <f t="shared" si="3"/>
        <v>宮城県　大和町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84.68</v>
      </c>
      <c r="P6" s="35">
        <f t="shared" si="3"/>
        <v>95.38</v>
      </c>
      <c r="Q6" s="35">
        <f t="shared" si="3"/>
        <v>3630</v>
      </c>
      <c r="R6" s="35">
        <f t="shared" si="3"/>
        <v>28598</v>
      </c>
      <c r="S6" s="35">
        <f t="shared" si="3"/>
        <v>225.49</v>
      </c>
      <c r="T6" s="35">
        <f t="shared" si="3"/>
        <v>126.83</v>
      </c>
      <c r="U6" s="35">
        <f t="shared" si="3"/>
        <v>27130</v>
      </c>
      <c r="V6" s="35">
        <f t="shared" si="3"/>
        <v>103.4</v>
      </c>
      <c r="W6" s="35">
        <f t="shared" si="3"/>
        <v>262.38</v>
      </c>
      <c r="X6" s="36">
        <f>IF(X7="",NA(),X7)</f>
        <v>114.28</v>
      </c>
      <c r="Y6" s="36">
        <f t="shared" ref="Y6:AG6" si="4">IF(Y7="",NA(),Y7)</f>
        <v>107.58</v>
      </c>
      <c r="Z6" s="36">
        <f t="shared" si="4"/>
        <v>112.02</v>
      </c>
      <c r="AA6" s="36">
        <f t="shared" si="4"/>
        <v>101.58</v>
      </c>
      <c r="AB6" s="36">
        <f t="shared" si="4"/>
        <v>107.36</v>
      </c>
      <c r="AC6" s="36">
        <f t="shared" si="4"/>
        <v>111.21</v>
      </c>
      <c r="AD6" s="36">
        <f t="shared" si="4"/>
        <v>111.71</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1.72</v>
      </c>
      <c r="AP6" s="36">
        <f t="shared" si="5"/>
        <v>2.64</v>
      </c>
      <c r="AQ6" s="36">
        <f t="shared" si="5"/>
        <v>3.16</v>
      </c>
      <c r="AR6" s="36">
        <f t="shared" si="5"/>
        <v>3.59</v>
      </c>
      <c r="AS6" s="35" t="str">
        <f>IF(AS7="","",IF(AS7="-","【-】","【"&amp;SUBSTITUTE(TEXT(AS7,"#,##0.00"),"-","△")&amp;"】"))</f>
        <v>【1.08】</v>
      </c>
      <c r="AT6" s="36">
        <f>IF(AT7="",NA(),AT7)</f>
        <v>201.53</v>
      </c>
      <c r="AU6" s="36">
        <f t="shared" ref="AU6:BC6" si="6">IF(AU7="",NA(),AU7)</f>
        <v>330.93</v>
      </c>
      <c r="AV6" s="36">
        <f t="shared" si="6"/>
        <v>230.3</v>
      </c>
      <c r="AW6" s="36">
        <f t="shared" si="6"/>
        <v>202.02</v>
      </c>
      <c r="AX6" s="36">
        <f t="shared" si="6"/>
        <v>244.28</v>
      </c>
      <c r="AY6" s="36">
        <f t="shared" si="6"/>
        <v>391.54</v>
      </c>
      <c r="AZ6" s="36">
        <f t="shared" si="6"/>
        <v>384.34</v>
      </c>
      <c r="BA6" s="36">
        <f t="shared" si="6"/>
        <v>359.47</v>
      </c>
      <c r="BB6" s="36">
        <f t="shared" si="6"/>
        <v>369.69</v>
      </c>
      <c r="BC6" s="36">
        <f t="shared" si="6"/>
        <v>379.08</v>
      </c>
      <c r="BD6" s="35" t="str">
        <f>IF(BD7="","",IF(BD7="-","【-】","【"&amp;SUBSTITUTE(TEXT(BD7,"#,##0.00"),"-","△")&amp;"】"))</f>
        <v>【264.97】</v>
      </c>
      <c r="BE6" s="36">
        <f>IF(BE7="",NA(),BE7)</f>
        <v>181.02</v>
      </c>
      <c r="BF6" s="36">
        <f t="shared" ref="BF6:BN6" si="7">IF(BF7="",NA(),BF7)</f>
        <v>165.34</v>
      </c>
      <c r="BG6" s="36">
        <f t="shared" si="7"/>
        <v>154.72</v>
      </c>
      <c r="BH6" s="36">
        <f t="shared" si="7"/>
        <v>145.74</v>
      </c>
      <c r="BI6" s="36">
        <f t="shared" si="7"/>
        <v>145.84</v>
      </c>
      <c r="BJ6" s="36">
        <f t="shared" si="7"/>
        <v>386.97</v>
      </c>
      <c r="BK6" s="36">
        <f t="shared" si="7"/>
        <v>380.58</v>
      </c>
      <c r="BL6" s="36">
        <f t="shared" si="7"/>
        <v>401.79</v>
      </c>
      <c r="BM6" s="36">
        <f t="shared" si="7"/>
        <v>402.99</v>
      </c>
      <c r="BN6" s="36">
        <f t="shared" si="7"/>
        <v>398.98</v>
      </c>
      <c r="BO6" s="35" t="str">
        <f>IF(BO7="","",IF(BO7="-","【-】","【"&amp;SUBSTITUTE(TEXT(BO7,"#,##0.00"),"-","△")&amp;"】"))</f>
        <v>【266.61】</v>
      </c>
      <c r="BP6" s="36">
        <f>IF(BP7="",NA(),BP7)</f>
        <v>85.35</v>
      </c>
      <c r="BQ6" s="36">
        <f t="shared" ref="BQ6:BY6" si="8">IF(BQ7="",NA(),BQ7)</f>
        <v>83.66</v>
      </c>
      <c r="BR6" s="36">
        <f t="shared" si="8"/>
        <v>87.74</v>
      </c>
      <c r="BS6" s="36">
        <f t="shared" si="8"/>
        <v>77.3</v>
      </c>
      <c r="BT6" s="36">
        <f t="shared" si="8"/>
        <v>78.86</v>
      </c>
      <c r="BU6" s="36">
        <f t="shared" si="8"/>
        <v>101.72</v>
      </c>
      <c r="BV6" s="36">
        <f t="shared" si="8"/>
        <v>102.38</v>
      </c>
      <c r="BW6" s="36">
        <f t="shared" si="8"/>
        <v>100.12</v>
      </c>
      <c r="BX6" s="36">
        <f t="shared" si="8"/>
        <v>98.66</v>
      </c>
      <c r="BY6" s="36">
        <f t="shared" si="8"/>
        <v>98.64</v>
      </c>
      <c r="BZ6" s="35" t="str">
        <f>IF(BZ7="","",IF(BZ7="-","【-】","【"&amp;SUBSTITUTE(TEXT(BZ7,"#,##0.00"),"-","△")&amp;"】"))</f>
        <v>【103.24】</v>
      </c>
      <c r="CA6" s="36">
        <f>IF(CA7="",NA(),CA7)</f>
        <v>272.33999999999997</v>
      </c>
      <c r="CB6" s="36">
        <f t="shared" ref="CB6:CJ6" si="9">IF(CB7="",NA(),CB7)</f>
        <v>278.3</v>
      </c>
      <c r="CC6" s="36">
        <f t="shared" si="9"/>
        <v>265.41000000000003</v>
      </c>
      <c r="CD6" s="36">
        <f t="shared" si="9"/>
        <v>302.39999999999998</v>
      </c>
      <c r="CE6" s="36">
        <f t="shared" si="9"/>
        <v>278.58999999999997</v>
      </c>
      <c r="CF6" s="36">
        <f t="shared" si="9"/>
        <v>168.2</v>
      </c>
      <c r="CG6" s="36">
        <f t="shared" si="9"/>
        <v>168.67</v>
      </c>
      <c r="CH6" s="36">
        <f t="shared" si="9"/>
        <v>174.97</v>
      </c>
      <c r="CI6" s="36">
        <f t="shared" si="9"/>
        <v>178.59</v>
      </c>
      <c r="CJ6" s="36">
        <f t="shared" si="9"/>
        <v>178.92</v>
      </c>
      <c r="CK6" s="35" t="str">
        <f>IF(CK7="","",IF(CK7="-","【-】","【"&amp;SUBSTITUTE(TEXT(CK7,"#,##0.00"),"-","△")&amp;"】"))</f>
        <v>【168.38】</v>
      </c>
      <c r="CL6" s="36">
        <f>IF(CL7="",NA(),CL7)</f>
        <v>82.85</v>
      </c>
      <c r="CM6" s="36">
        <f t="shared" ref="CM6:CU6" si="10">IF(CM7="",NA(),CM7)</f>
        <v>91.66</v>
      </c>
      <c r="CN6" s="36">
        <f t="shared" si="10"/>
        <v>93.95</v>
      </c>
      <c r="CO6" s="36">
        <f t="shared" si="10"/>
        <v>78.319999999999993</v>
      </c>
      <c r="CP6" s="36">
        <f t="shared" si="10"/>
        <v>77.52</v>
      </c>
      <c r="CQ6" s="36">
        <f t="shared" si="10"/>
        <v>54.77</v>
      </c>
      <c r="CR6" s="36">
        <f t="shared" si="10"/>
        <v>54.92</v>
      </c>
      <c r="CS6" s="36">
        <f t="shared" si="10"/>
        <v>55.63</v>
      </c>
      <c r="CT6" s="36">
        <f t="shared" si="10"/>
        <v>55.03</v>
      </c>
      <c r="CU6" s="36">
        <f t="shared" si="10"/>
        <v>55.14</v>
      </c>
      <c r="CV6" s="35" t="str">
        <f>IF(CV7="","",IF(CV7="-","【-】","【"&amp;SUBSTITUTE(TEXT(CV7,"#,##0.00"),"-","△")&amp;"】"))</f>
        <v>【60.00】</v>
      </c>
      <c r="CW6" s="36">
        <f>IF(CW7="",NA(),CW7)</f>
        <v>87.34</v>
      </c>
      <c r="CX6" s="36">
        <f t="shared" ref="CX6:DF6" si="11">IF(CX7="",NA(),CX7)</f>
        <v>86.87</v>
      </c>
      <c r="CY6" s="36">
        <f t="shared" si="11"/>
        <v>87.16</v>
      </c>
      <c r="CZ6" s="36">
        <f t="shared" si="11"/>
        <v>88.93</v>
      </c>
      <c r="DA6" s="36">
        <f t="shared" si="11"/>
        <v>88.43</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42.74</v>
      </c>
      <c r="DI6" s="36">
        <f t="shared" ref="DI6:DQ6" si="12">IF(DI7="",NA(),DI7)</f>
        <v>42.93</v>
      </c>
      <c r="DJ6" s="36">
        <f t="shared" si="12"/>
        <v>44.2</v>
      </c>
      <c r="DK6" s="36">
        <f t="shared" si="12"/>
        <v>40.74</v>
      </c>
      <c r="DL6" s="36">
        <f t="shared" si="12"/>
        <v>41.58</v>
      </c>
      <c r="DM6" s="36">
        <f t="shared" si="12"/>
        <v>47.46</v>
      </c>
      <c r="DN6" s="36">
        <f t="shared" si="12"/>
        <v>48.49</v>
      </c>
      <c r="DO6" s="36">
        <f t="shared" si="12"/>
        <v>48.05</v>
      </c>
      <c r="DP6" s="36">
        <f t="shared" si="12"/>
        <v>48.87</v>
      </c>
      <c r="DQ6" s="36">
        <f t="shared" si="12"/>
        <v>49.92</v>
      </c>
      <c r="DR6" s="35" t="str">
        <f>IF(DR7="","",IF(DR7="-","【-】","【"&amp;SUBSTITUTE(TEXT(DR7,"#,##0.00"),"-","△")&amp;"】"))</f>
        <v>【49.59】</v>
      </c>
      <c r="DS6" s="36">
        <f>IF(DS7="",NA(),DS7)</f>
        <v>1.1100000000000001</v>
      </c>
      <c r="DT6" s="36">
        <f t="shared" ref="DT6:EB6" si="13">IF(DT7="",NA(),DT7)</f>
        <v>1.55</v>
      </c>
      <c r="DU6" s="35">
        <f t="shared" si="13"/>
        <v>0</v>
      </c>
      <c r="DV6" s="36">
        <f t="shared" si="13"/>
        <v>11.33</v>
      </c>
      <c r="DW6" s="36">
        <f t="shared" si="13"/>
        <v>10.69</v>
      </c>
      <c r="DX6" s="36">
        <f t="shared" si="13"/>
        <v>9.7100000000000009</v>
      </c>
      <c r="DY6" s="36">
        <f t="shared" si="13"/>
        <v>12.79</v>
      </c>
      <c r="DZ6" s="36">
        <f t="shared" si="13"/>
        <v>13.39</v>
      </c>
      <c r="EA6" s="36">
        <f t="shared" si="13"/>
        <v>14.85</v>
      </c>
      <c r="EB6" s="36">
        <f t="shared" si="13"/>
        <v>16.88</v>
      </c>
      <c r="EC6" s="35" t="str">
        <f>IF(EC7="","",IF(EC7="-","【-】","【"&amp;SUBSTITUTE(TEXT(EC7,"#,##0.00"),"-","△")&amp;"】"))</f>
        <v>【19.44】</v>
      </c>
      <c r="ED6" s="35">
        <f>IF(ED7="",NA(),ED7)</f>
        <v>0</v>
      </c>
      <c r="EE6" s="36">
        <f t="shared" ref="EE6:EM6" si="14">IF(EE7="",NA(),EE7)</f>
        <v>1.03</v>
      </c>
      <c r="EF6" s="36">
        <f t="shared" si="14"/>
        <v>1.06</v>
      </c>
      <c r="EG6" s="36">
        <f t="shared" si="14"/>
        <v>1.05</v>
      </c>
      <c r="EH6" s="36">
        <f t="shared" si="14"/>
        <v>0.56999999999999995</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15">
      <c r="A7" s="29"/>
      <c r="B7" s="38">
        <v>2019</v>
      </c>
      <c r="C7" s="38">
        <v>44211</v>
      </c>
      <c r="D7" s="38">
        <v>46</v>
      </c>
      <c r="E7" s="38">
        <v>1</v>
      </c>
      <c r="F7" s="38">
        <v>0</v>
      </c>
      <c r="G7" s="38">
        <v>1</v>
      </c>
      <c r="H7" s="38" t="s">
        <v>93</v>
      </c>
      <c r="I7" s="38" t="s">
        <v>94</v>
      </c>
      <c r="J7" s="38" t="s">
        <v>95</v>
      </c>
      <c r="K7" s="38" t="s">
        <v>96</v>
      </c>
      <c r="L7" s="38" t="s">
        <v>97</v>
      </c>
      <c r="M7" s="38" t="s">
        <v>98</v>
      </c>
      <c r="N7" s="39" t="s">
        <v>99</v>
      </c>
      <c r="O7" s="39">
        <v>84.68</v>
      </c>
      <c r="P7" s="39">
        <v>95.38</v>
      </c>
      <c r="Q7" s="39">
        <v>3630</v>
      </c>
      <c r="R7" s="39">
        <v>28598</v>
      </c>
      <c r="S7" s="39">
        <v>225.49</v>
      </c>
      <c r="T7" s="39">
        <v>126.83</v>
      </c>
      <c r="U7" s="39">
        <v>27130</v>
      </c>
      <c r="V7" s="39">
        <v>103.4</v>
      </c>
      <c r="W7" s="39">
        <v>262.38</v>
      </c>
      <c r="X7" s="39">
        <v>114.28</v>
      </c>
      <c r="Y7" s="39">
        <v>107.58</v>
      </c>
      <c r="Z7" s="39">
        <v>112.02</v>
      </c>
      <c r="AA7" s="39">
        <v>101.58</v>
      </c>
      <c r="AB7" s="39">
        <v>107.36</v>
      </c>
      <c r="AC7" s="39">
        <v>111.21</v>
      </c>
      <c r="AD7" s="39">
        <v>111.71</v>
      </c>
      <c r="AE7" s="39">
        <v>110.05</v>
      </c>
      <c r="AF7" s="39">
        <v>108.87</v>
      </c>
      <c r="AG7" s="39">
        <v>108.61</v>
      </c>
      <c r="AH7" s="39">
        <v>112.01</v>
      </c>
      <c r="AI7" s="39">
        <v>0</v>
      </c>
      <c r="AJ7" s="39">
        <v>0</v>
      </c>
      <c r="AK7" s="39">
        <v>0</v>
      </c>
      <c r="AL7" s="39">
        <v>0</v>
      </c>
      <c r="AM7" s="39">
        <v>0</v>
      </c>
      <c r="AN7" s="39">
        <v>1.93</v>
      </c>
      <c r="AO7" s="39">
        <v>1.72</v>
      </c>
      <c r="AP7" s="39">
        <v>2.64</v>
      </c>
      <c r="AQ7" s="39">
        <v>3.16</v>
      </c>
      <c r="AR7" s="39">
        <v>3.59</v>
      </c>
      <c r="AS7" s="39">
        <v>1.08</v>
      </c>
      <c r="AT7" s="39">
        <v>201.53</v>
      </c>
      <c r="AU7" s="39">
        <v>330.93</v>
      </c>
      <c r="AV7" s="39">
        <v>230.3</v>
      </c>
      <c r="AW7" s="39">
        <v>202.02</v>
      </c>
      <c r="AX7" s="39">
        <v>244.28</v>
      </c>
      <c r="AY7" s="39">
        <v>391.54</v>
      </c>
      <c r="AZ7" s="39">
        <v>384.34</v>
      </c>
      <c r="BA7" s="39">
        <v>359.47</v>
      </c>
      <c r="BB7" s="39">
        <v>369.69</v>
      </c>
      <c r="BC7" s="39">
        <v>379.08</v>
      </c>
      <c r="BD7" s="39">
        <v>264.97000000000003</v>
      </c>
      <c r="BE7" s="39">
        <v>181.02</v>
      </c>
      <c r="BF7" s="39">
        <v>165.34</v>
      </c>
      <c r="BG7" s="39">
        <v>154.72</v>
      </c>
      <c r="BH7" s="39">
        <v>145.74</v>
      </c>
      <c r="BI7" s="39">
        <v>145.84</v>
      </c>
      <c r="BJ7" s="39">
        <v>386.97</v>
      </c>
      <c r="BK7" s="39">
        <v>380.58</v>
      </c>
      <c r="BL7" s="39">
        <v>401.79</v>
      </c>
      <c r="BM7" s="39">
        <v>402.99</v>
      </c>
      <c r="BN7" s="39">
        <v>398.98</v>
      </c>
      <c r="BO7" s="39">
        <v>266.61</v>
      </c>
      <c r="BP7" s="39">
        <v>85.35</v>
      </c>
      <c r="BQ7" s="39">
        <v>83.66</v>
      </c>
      <c r="BR7" s="39">
        <v>87.74</v>
      </c>
      <c r="BS7" s="39">
        <v>77.3</v>
      </c>
      <c r="BT7" s="39">
        <v>78.86</v>
      </c>
      <c r="BU7" s="39">
        <v>101.72</v>
      </c>
      <c r="BV7" s="39">
        <v>102.38</v>
      </c>
      <c r="BW7" s="39">
        <v>100.12</v>
      </c>
      <c r="BX7" s="39">
        <v>98.66</v>
      </c>
      <c r="BY7" s="39">
        <v>98.64</v>
      </c>
      <c r="BZ7" s="39">
        <v>103.24</v>
      </c>
      <c r="CA7" s="39">
        <v>272.33999999999997</v>
      </c>
      <c r="CB7" s="39">
        <v>278.3</v>
      </c>
      <c r="CC7" s="39">
        <v>265.41000000000003</v>
      </c>
      <c r="CD7" s="39">
        <v>302.39999999999998</v>
      </c>
      <c r="CE7" s="39">
        <v>278.58999999999997</v>
      </c>
      <c r="CF7" s="39">
        <v>168.2</v>
      </c>
      <c r="CG7" s="39">
        <v>168.67</v>
      </c>
      <c r="CH7" s="39">
        <v>174.97</v>
      </c>
      <c r="CI7" s="39">
        <v>178.59</v>
      </c>
      <c r="CJ7" s="39">
        <v>178.92</v>
      </c>
      <c r="CK7" s="39">
        <v>168.38</v>
      </c>
      <c r="CL7" s="39">
        <v>82.85</v>
      </c>
      <c r="CM7" s="39">
        <v>91.66</v>
      </c>
      <c r="CN7" s="39">
        <v>93.95</v>
      </c>
      <c r="CO7" s="39">
        <v>78.319999999999993</v>
      </c>
      <c r="CP7" s="39">
        <v>77.52</v>
      </c>
      <c r="CQ7" s="39">
        <v>54.77</v>
      </c>
      <c r="CR7" s="39">
        <v>54.92</v>
      </c>
      <c r="CS7" s="39">
        <v>55.63</v>
      </c>
      <c r="CT7" s="39">
        <v>55.03</v>
      </c>
      <c r="CU7" s="39">
        <v>55.14</v>
      </c>
      <c r="CV7" s="39">
        <v>60</v>
      </c>
      <c r="CW7" s="39">
        <v>87.34</v>
      </c>
      <c r="CX7" s="39">
        <v>86.87</v>
      </c>
      <c r="CY7" s="39">
        <v>87.16</v>
      </c>
      <c r="CZ7" s="39">
        <v>88.93</v>
      </c>
      <c r="DA7" s="39">
        <v>88.43</v>
      </c>
      <c r="DB7" s="39">
        <v>82.89</v>
      </c>
      <c r="DC7" s="39">
        <v>82.66</v>
      </c>
      <c r="DD7" s="39">
        <v>82.04</v>
      </c>
      <c r="DE7" s="39">
        <v>81.900000000000006</v>
      </c>
      <c r="DF7" s="39">
        <v>81.39</v>
      </c>
      <c r="DG7" s="39">
        <v>89.8</v>
      </c>
      <c r="DH7" s="39">
        <v>42.74</v>
      </c>
      <c r="DI7" s="39">
        <v>42.93</v>
      </c>
      <c r="DJ7" s="39">
        <v>44.2</v>
      </c>
      <c r="DK7" s="39">
        <v>40.74</v>
      </c>
      <c r="DL7" s="39">
        <v>41.58</v>
      </c>
      <c r="DM7" s="39">
        <v>47.46</v>
      </c>
      <c r="DN7" s="39">
        <v>48.49</v>
      </c>
      <c r="DO7" s="39">
        <v>48.05</v>
      </c>
      <c r="DP7" s="39">
        <v>48.87</v>
      </c>
      <c r="DQ7" s="39">
        <v>49.92</v>
      </c>
      <c r="DR7" s="39">
        <v>49.59</v>
      </c>
      <c r="DS7" s="39">
        <v>1.1100000000000001</v>
      </c>
      <c r="DT7" s="39">
        <v>1.55</v>
      </c>
      <c r="DU7" s="39">
        <v>0</v>
      </c>
      <c r="DV7" s="39">
        <v>11.33</v>
      </c>
      <c r="DW7" s="39">
        <v>10.69</v>
      </c>
      <c r="DX7" s="39">
        <v>9.7100000000000009</v>
      </c>
      <c r="DY7" s="39">
        <v>12.79</v>
      </c>
      <c r="DZ7" s="39">
        <v>13.39</v>
      </c>
      <c r="EA7" s="39">
        <v>14.85</v>
      </c>
      <c r="EB7" s="39">
        <v>16.88</v>
      </c>
      <c r="EC7" s="39">
        <v>19.440000000000001</v>
      </c>
      <c r="ED7" s="39">
        <v>0</v>
      </c>
      <c r="EE7" s="39">
        <v>1.03</v>
      </c>
      <c r="EF7" s="39">
        <v>1.06</v>
      </c>
      <c r="EG7" s="39">
        <v>1.05</v>
      </c>
      <c r="EH7" s="39">
        <v>0.56999999999999995</v>
      </c>
      <c r="EI7" s="39">
        <v>0.99</v>
      </c>
      <c r="EJ7" s="39">
        <v>0.71</v>
      </c>
      <c r="EK7" s="39">
        <v>0.54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109</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田中 きみえ</cp:lastModifiedBy>
  <dcterms:created xsi:type="dcterms:W3CDTF">2020-12-04T02:03:23Z</dcterms:created>
  <dcterms:modified xsi:type="dcterms:W3CDTF">2021-02-02T01:33:02Z</dcterms:modified>
  <cp:category/>
</cp:coreProperties>
</file>