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R2実施・公営企業決算統計関係\22 経営比較分析表\03 公営企業に係る経営比較分析表（令和元年度決算）の分析等について\04 市町村等回答（確定）\02 団体別\24 松島町★\"/>
    </mc:Choice>
  </mc:AlternateContent>
  <workbookProtection workbookAlgorithmName="SHA-512" workbookHashValue="kmOl6uaSWjykSSApykeGd36WsQX22T0TNPNdHtcE9d4ceBtQWNQuImAQHNBz4YevJ34QIsi1nLLMI3vVX/VxFQ==" workbookSaltValue="+hh9kLG8FP6vl2xcOyfHwg==" workbookSpinCount="100000" lockStructure="1"/>
  <bookViews>
    <workbookView xWindow="0" yWindow="0" windowWidth="20490" windowHeight="73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P10" i="4" s="1"/>
  <c r="O6" i="5"/>
  <c r="I10" i="4" s="1"/>
  <c r="N6" i="5"/>
  <c r="M6" i="5"/>
  <c r="L6" i="5"/>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F85" i="4"/>
  <c r="E85" i="4"/>
  <c r="AT10" i="4"/>
  <c r="AL10" i="4"/>
  <c r="W10" i="4"/>
  <c r="B10" i="4"/>
  <c r="BB8" i="4"/>
  <c r="AL8" i="4"/>
  <c r="AD8" i="4"/>
  <c r="W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<sst xmlns="http://schemas.openxmlformats.org/spreadsheetml/2006/main" count="228" uniqueCount="114">
  <si>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</si>
  <si>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</si>
  <si>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</si>
  <si>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</si>
  <si>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</si>
  <si>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</si>
  <si>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</si>
  <si>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</si>
  <si>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</si>
  <si>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</si>
  <si>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</si>
  <si>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</si>
  <si>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</si>
  <si>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</si>
  <si>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</si>
  <si>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</si>
  <si>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</si>
  <si>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</si>
  <si>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</si>
  <si>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</si>
  <si>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</si>
  <si>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</si>
  <si>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</si>
  <si>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</si>
  <si>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</si>
  <si>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</si>
  <si>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</si>
  <si>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</si>
  <si>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</si>
  <si>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</si>
  <si>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</si>
  <si>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</si>
  <si>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</si>
  <si>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</si>
  <si>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</si>
  <si>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</si>
  <si>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</si>
  <si>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</si>
  <si>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</si>
  <si>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</si>
  <si>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</si>
  <si>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</si>
  <si>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</si>
  <si>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</si>
  <si>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</si>
  <si>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</si>
  <si>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</si>
  <si>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</si>
  <si>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</si>
  <si>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</si>
  <si>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</si>
  <si>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</si>
  <si>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</si>
  <si>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</si>
  <si>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</si>
  <si>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</si>
  <si>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</si>
  <si>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</si>
  <si>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</si>
  <si>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</si>
  <si>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</si>
  <si>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</si>
  <si>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</si>
  <si>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</si>
  <si>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</si>
  <si>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</si>
  <si>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</si>
  <si>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</si>
  <si>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</si>
  <si>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</si>
  <si>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</si>
  <si>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</si>
  <si>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</si>
  <si>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</si>
  <si>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</si>
  <si>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</si>
  <si>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</si>
  <si>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</si>
  <si>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</si>
  <si>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</si>
  <si>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</si>
  <si>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</si>
  <si>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</si>
  <si>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</si>
  <si>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</si>
  <si>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</si>
  <si>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</si>
  <si>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</si>
  <si>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</si>
  <si>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</si>
  <si>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</si>
  <si>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</si>
  <si>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</si>
  <si>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松島町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</si>
  <si>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</si>
  <si>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</si>
  <si>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</si>
  <si>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</si>
  <si>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</si>
  <si>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</si>
  <si>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</si>
  <si>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</si>
  <si>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</si>
  <si>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</si>
  <si>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</si>
  <si>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</si>
  <si>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</si>
  <si>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</si>
  <si>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</si>
  <si>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</si>
  <si>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</si>
  <si>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①有形固定資産減価償却率は年々上昇しており、類似団体よりも高水準であること、管路経年化率が低水準であることから、浄水場や配水池の老朽化が進んでいることを示している。
②管路経年化率は類似団体に比べ低く、法定耐用年数を超える管の割合は低いことを示している。
③管路更新率は類似団体平均より低い数値となった。昭和50年代に布設した配水管から優先的に更新工事を行い、改善に努めていく。</t>
    <rPh sb="1" eb="2">
      <t>ユウ</t>
    </rPh>
    <rPh sb="2" eb="3">
      <t>ケイ</t>
    </rPh>
    <rPh sb="3" eb="7">
      <t>コテイシサン</t>
    </rPh>
    <rPh sb="7" eb="9">
      <t>ゲンカ</t>
    </rPh>
    <rPh sb="9" eb="12">
      <t>ショウキャクリツ</t>
    </rPh>
    <rPh sb="13" eb="15">
      <t>ネンネン</t>
    </rPh>
    <rPh sb="15" eb="17">
      <t>ジョウショウ</t>
    </rPh>
    <rPh sb="22" eb="24">
      <t>ルイジ</t>
    </rPh>
    <rPh sb="24" eb="26">
      <t>ダンタイ</t>
    </rPh>
    <rPh sb="29" eb="32">
      <t>コウスイジュン</t>
    </rPh>
    <rPh sb="38" eb="40">
      <t>カンロ</t>
    </rPh>
    <rPh sb="40" eb="43">
      <t>ケイネンカ</t>
    </rPh>
    <rPh sb="43" eb="44">
      <t>リツ</t>
    </rPh>
    <rPh sb="45" eb="46">
      <t>ヒク</t>
    </rPh>
    <rPh sb="46" eb="48">
      <t>スイジュン</t>
    </rPh>
    <rPh sb="56" eb="59">
      <t>ジョウスイジョウ</t>
    </rPh>
    <rPh sb="60" eb="63">
      <t>ハイスイチ</t>
    </rPh>
    <rPh sb="64" eb="67">
      <t>ロウキュウカ</t>
    </rPh>
    <rPh sb="68" eb="69">
      <t>スス</t>
    </rPh>
    <rPh sb="76" eb="77">
      <t>シメ</t>
    </rPh>
    <rPh sb="84" eb="86">
      <t>カンロ</t>
    </rPh>
    <rPh sb="86" eb="88">
      <t>ケイネン</t>
    </rPh>
    <rPh sb="88" eb="89">
      <t>カ</t>
    </rPh>
    <rPh sb="89" eb="90">
      <t>リツ</t>
    </rPh>
    <rPh sb="91" eb="93">
      <t>ルイジ</t>
    </rPh>
    <rPh sb="93" eb="95">
      <t>ダンタイ</t>
    </rPh>
    <rPh sb="96" eb="97">
      <t>クラ</t>
    </rPh>
    <rPh sb="98" eb="99">
      <t>ヒク</t>
    </rPh>
    <rPh sb="101" eb="103">
      <t>ホウテイ</t>
    </rPh>
    <rPh sb="103" eb="105">
      <t>タイヨウ</t>
    </rPh>
    <rPh sb="105" eb="107">
      <t>ネンスウ</t>
    </rPh>
    <rPh sb="108" eb="109">
      <t>コ</t>
    </rPh>
    <rPh sb="111" eb="112">
      <t>カン</t>
    </rPh>
    <rPh sb="113" eb="115">
      <t>ワリアイ</t>
    </rPh>
    <rPh sb="116" eb="117">
      <t>ヒク</t>
    </rPh>
    <rPh sb="121" eb="122">
      <t>シメ</t>
    </rPh>
    <rPh sb="129" eb="131">
      <t>カンロ</t>
    </rPh>
    <rPh sb="131" eb="133">
      <t>コウシン</t>
    </rPh>
    <rPh sb="133" eb="134">
      <t>リツ</t>
    </rPh>
    <rPh sb="135" eb="137">
      <t>ルイジ</t>
    </rPh>
    <rPh sb="137" eb="139">
      <t>ダンタイ</t>
    </rPh>
    <rPh sb="139" eb="141">
      <t>ヘイキン</t>
    </rPh>
    <rPh sb="152" eb="154">
      <t>ショウワ</t>
    </rPh>
    <rPh sb="156" eb="158">
      <t>ネンダイ</t>
    </rPh>
    <rPh sb="159" eb="161">
      <t>フセツ</t>
    </rPh>
    <rPh sb="163" eb="166">
      <t>ハイスイカン</t>
    </rPh>
    <rPh sb="168" eb="170">
      <t>ユウセン</t>
    </rPh>
    <rPh sb="170" eb="171">
      <t>テキ</t>
    </rPh>
    <rPh sb="172" eb="174">
      <t>コウシン</t>
    </rPh>
    <rPh sb="174" eb="176">
      <t>コウジ</t>
    </rPh>
    <rPh sb="177" eb="178">
      <t>オコナ</t>
    </rPh>
    <rPh sb="180" eb="182">
      <t>カイゼン</t>
    </rPh>
    <rPh sb="183" eb="184">
      <t>ツト</t>
    </rPh>
    <phoneticPr fontId="4"/>
  </si>
  <si>
    <t xml:space="preserve"> 経営の健全性について、人口減少や節水技術の向上により給水収益の大きな増加は見込めないため、広域化を視野に入れ、情報収集と費用削減に努めていく。
 また、平成23年度に策定した施設整備計画を基に施設の更新を遂行してきたところではあるが、計画自体の見直しも含め、現状に即した施設規模を設定し、充分に蓄積された原資を有効活用して更新投資を行い、将来世代の負担軽減に努めていく。</t>
    <rPh sb="1" eb="3">
      <t>ケイエイ</t>
    </rPh>
    <rPh sb="4" eb="7">
      <t>ケンゼンセイ</t>
    </rPh>
    <rPh sb="12" eb="14">
      <t>ジンコウ</t>
    </rPh>
    <rPh sb="14" eb="16">
      <t>ゲンショウ</t>
    </rPh>
    <rPh sb="17" eb="19">
      <t>セッスイ</t>
    </rPh>
    <rPh sb="19" eb="21">
      <t>ギジュツ</t>
    </rPh>
    <rPh sb="22" eb="24">
      <t>コウジョウ</t>
    </rPh>
    <rPh sb="27" eb="29">
      <t>キュウスイ</t>
    </rPh>
    <rPh sb="29" eb="31">
      <t>シュウエキ</t>
    </rPh>
    <rPh sb="32" eb="33">
      <t>オオ</t>
    </rPh>
    <rPh sb="35" eb="37">
      <t>ゾウカ</t>
    </rPh>
    <rPh sb="38" eb="40">
      <t>ミコ</t>
    </rPh>
    <rPh sb="46" eb="49">
      <t>コウイキカ</t>
    </rPh>
    <rPh sb="50" eb="52">
      <t>シヤ</t>
    </rPh>
    <rPh sb="53" eb="54">
      <t>イ</t>
    </rPh>
    <rPh sb="56" eb="58">
      <t>ジョウホウ</t>
    </rPh>
    <rPh sb="58" eb="60">
      <t>シュウシュウ</t>
    </rPh>
    <rPh sb="61" eb="63">
      <t>ヒヨウ</t>
    </rPh>
    <rPh sb="63" eb="65">
      <t>サクゲン</t>
    </rPh>
    <rPh sb="66" eb="67">
      <t>ツト</t>
    </rPh>
    <rPh sb="77" eb="79">
      <t>ヘイセイ</t>
    </rPh>
    <rPh sb="81" eb="83">
      <t>ネンド</t>
    </rPh>
    <rPh sb="84" eb="86">
      <t>サクテイ</t>
    </rPh>
    <rPh sb="88" eb="90">
      <t>シセツ</t>
    </rPh>
    <rPh sb="90" eb="92">
      <t>セイビ</t>
    </rPh>
    <rPh sb="92" eb="94">
      <t>ケイカク</t>
    </rPh>
    <rPh sb="95" eb="96">
      <t>モト</t>
    </rPh>
    <rPh sb="97" eb="99">
      <t>シセツ</t>
    </rPh>
    <rPh sb="100" eb="102">
      <t>コウシン</t>
    </rPh>
    <rPh sb="103" eb="105">
      <t>スイコウ</t>
    </rPh>
    <rPh sb="118" eb="120">
      <t>ケイカク</t>
    </rPh>
    <rPh sb="120" eb="122">
      <t>ジタイ</t>
    </rPh>
    <rPh sb="123" eb="125">
      <t>ミナオ</t>
    </rPh>
    <rPh sb="127" eb="128">
      <t>フク</t>
    </rPh>
    <rPh sb="130" eb="132">
      <t>ゲンジョウ</t>
    </rPh>
    <rPh sb="133" eb="134">
      <t>ソク</t>
    </rPh>
    <rPh sb="136" eb="138">
      <t>シセツ</t>
    </rPh>
    <rPh sb="138" eb="140">
      <t>キボ</t>
    </rPh>
    <rPh sb="141" eb="143">
      <t>セッテイ</t>
    </rPh>
    <rPh sb="145" eb="147">
      <t>ジュウブン</t>
    </rPh>
    <rPh sb="148" eb="150">
      <t>チクセキ</t>
    </rPh>
    <rPh sb="153" eb="155">
      <t>ゲンシ</t>
    </rPh>
    <rPh sb="156" eb="158">
      <t>ユウコウ</t>
    </rPh>
    <rPh sb="158" eb="160">
      <t>カツヨウ</t>
    </rPh>
    <rPh sb="162" eb="164">
      <t>コウシン</t>
    </rPh>
    <rPh sb="164" eb="166">
      <t>トウシ</t>
    </rPh>
    <rPh sb="167" eb="168">
      <t>オコナ</t>
    </rPh>
    <rPh sb="170" eb="172">
      <t>ショウライ</t>
    </rPh>
    <rPh sb="172" eb="174">
      <t>セダイ</t>
    </rPh>
    <rPh sb="175" eb="177">
      <t>フタン</t>
    </rPh>
    <rPh sb="177" eb="179">
      <t>ケイゲン</t>
    </rPh>
    <rPh sb="180" eb="181">
      <t>ツト</t>
    </rPh>
    <phoneticPr fontId="4"/>
  </si>
  <si>
    <t>①経常収支比率は100％をやや上回っているが、給水人口減に伴う給水収益の減により前年度より減少した。
②累積欠損金は発生しなかった。
③流動比率は前年度より減少した。これは一時的な未払金が発生した事による。現段階では100%を大きく上回っており健全性に問題はないと考えられる。
④企業債残高対給水収益比率は、類似団体に比べ低いが、今後も施設更新に伴う企業債の借入にともない増加していく。
⑤料金回収率は類似団体を上回っているが、給水に要する費用を給水収益でなんとか賄えている状態である。
⑥給水原価は、前年度より若干上昇しており類似団体に比べ1.6倍高くなっている。今後施設の更新により企業債利息の償還額、減価償却額が増となるため、総費用の4割を占める受水費に変動がなければ、さらに上昇すると考えられる。
⑦施設利用率は類似団体に比べ低水準となっている。最大稼働率を勘案しても能力が過大であるので、今後更新が必要な施設、遊休施設への対応を検討する必要がある。事業規模に比べて投資が大きいために、減価償却費が他団体より大きく、給水原価の引き上げにつながっているので、施設利用率の改善は給水原価の改善にもつながる。
⑧有収率は前年度より減少したものの、類似団体より高水準である。今後も漏水の早期発見と管路の更新により、さらなる有収率の向上に努めていく。</t>
    <rPh sb="1" eb="3">
      <t>ケイジョウ</t>
    </rPh>
    <rPh sb="3" eb="5">
      <t>シュウシ</t>
    </rPh>
    <rPh sb="5" eb="7">
      <t>ヒリツ</t>
    </rPh>
    <rPh sb="15" eb="17">
      <t>ウワマワ</t>
    </rPh>
    <rPh sb="23" eb="25">
      <t>キュウスイ</t>
    </rPh>
    <rPh sb="25" eb="27">
      <t>ジンコウ</t>
    </rPh>
    <rPh sb="27" eb="28">
      <t>ゲン</t>
    </rPh>
    <rPh sb="29" eb="30">
      <t>トモナ</t>
    </rPh>
    <rPh sb="31" eb="33">
      <t>キュウスイ</t>
    </rPh>
    <rPh sb="33" eb="35">
      <t>シュウエキ</t>
    </rPh>
    <rPh sb="36" eb="37">
      <t>ゲン</t>
    </rPh>
    <rPh sb="40" eb="43">
      <t>ゼンネンド</t>
    </rPh>
    <rPh sb="45" eb="47">
      <t>ゲンショウ</t>
    </rPh>
    <rPh sb="52" eb="54">
      <t>ルイセキ</t>
    </rPh>
    <rPh sb="54" eb="57">
      <t>ケッソンキン</t>
    </rPh>
    <rPh sb="58" eb="60">
      <t>ハッセイ</t>
    </rPh>
    <rPh sb="68" eb="70">
      <t>リュウドウ</t>
    </rPh>
    <rPh sb="70" eb="72">
      <t>ヒリツ</t>
    </rPh>
    <rPh sb="73" eb="76">
      <t>ゼンネンド</t>
    </rPh>
    <rPh sb="78" eb="80">
      <t>ゲンショウ</t>
    </rPh>
    <rPh sb="86" eb="88">
      <t>イチジ</t>
    </rPh>
    <rPh sb="88" eb="89">
      <t>テキ</t>
    </rPh>
    <rPh sb="90" eb="92">
      <t>ミハラ</t>
    </rPh>
    <rPh sb="92" eb="93">
      <t>キン</t>
    </rPh>
    <rPh sb="94" eb="96">
      <t>ハッセイ</t>
    </rPh>
    <rPh sb="98" eb="99">
      <t>コト</t>
    </rPh>
    <rPh sb="103" eb="106">
      <t>ゲンダンカイ</t>
    </rPh>
    <rPh sb="113" eb="114">
      <t>オオ</t>
    </rPh>
    <rPh sb="116" eb="118">
      <t>ウワマワ</t>
    </rPh>
    <rPh sb="122" eb="125">
      <t>ケンゼンセイ</t>
    </rPh>
    <rPh sb="126" eb="128">
      <t>モンダイ</t>
    </rPh>
    <rPh sb="132" eb="133">
      <t>カンガ</t>
    </rPh>
    <rPh sb="140" eb="143">
      <t>キギョウサイ</t>
    </rPh>
    <rPh sb="143" eb="145">
      <t>ザンダカ</t>
    </rPh>
    <rPh sb="145" eb="146">
      <t>タイ</t>
    </rPh>
    <rPh sb="146" eb="148">
      <t>キュウスイ</t>
    </rPh>
    <rPh sb="148" eb="150">
      <t>シュウエキ</t>
    </rPh>
    <rPh sb="150" eb="152">
      <t>ヒリツ</t>
    </rPh>
    <rPh sb="154" eb="156">
      <t>ルイジ</t>
    </rPh>
    <rPh sb="156" eb="158">
      <t>ダンタイ</t>
    </rPh>
    <rPh sb="159" eb="160">
      <t>クラ</t>
    </rPh>
    <rPh sb="161" eb="162">
      <t>ヒク</t>
    </rPh>
    <rPh sb="165" eb="167">
      <t>コンゴ</t>
    </rPh>
    <rPh sb="168" eb="170">
      <t>シセツ</t>
    </rPh>
    <rPh sb="170" eb="172">
      <t>コウシン</t>
    </rPh>
    <rPh sb="173" eb="174">
      <t>トモナ</t>
    </rPh>
    <rPh sb="175" eb="177">
      <t>キギョウ</t>
    </rPh>
    <rPh sb="177" eb="178">
      <t>サイ</t>
    </rPh>
    <rPh sb="179" eb="181">
      <t>カリイレ</t>
    </rPh>
    <rPh sb="186" eb="188">
      <t>ゾウカ</t>
    </rPh>
    <rPh sb="195" eb="197">
      <t>リョウキン</t>
    </rPh>
    <rPh sb="197" eb="200">
      <t>カイシュウリツ</t>
    </rPh>
    <rPh sb="201" eb="203">
      <t>ルイジ</t>
    </rPh>
    <rPh sb="203" eb="205">
      <t>ダンタイ</t>
    </rPh>
    <rPh sb="206" eb="208">
      <t>ウワマワ</t>
    </rPh>
    <rPh sb="214" eb="216">
      <t>キュウスイ</t>
    </rPh>
    <rPh sb="217" eb="218">
      <t>ヨウ</t>
    </rPh>
    <rPh sb="220" eb="222">
      <t>ヒヨウ</t>
    </rPh>
    <rPh sb="223" eb="225">
      <t>キュウスイ</t>
    </rPh>
    <rPh sb="225" eb="227">
      <t>シュウエキ</t>
    </rPh>
    <rPh sb="232" eb="233">
      <t>マカナ</t>
    </rPh>
    <rPh sb="237" eb="239">
      <t>ジョウタイ</t>
    </rPh>
    <rPh sb="245" eb="247">
      <t>キュウスイ</t>
    </rPh>
    <rPh sb="247" eb="249">
      <t>ゲンカ</t>
    </rPh>
    <rPh sb="251" eb="254">
      <t>ゼンネンド</t>
    </rPh>
    <rPh sb="256" eb="258">
      <t>ジャッカン</t>
    </rPh>
    <rPh sb="258" eb="260">
      <t>ジョウショウ</t>
    </rPh>
    <rPh sb="264" eb="266">
      <t>ルイジ</t>
    </rPh>
    <rPh sb="266" eb="268">
      <t>ダンタイ</t>
    </rPh>
    <rPh sb="269" eb="270">
      <t>クラ</t>
    </rPh>
    <rPh sb="274" eb="275">
      <t>バイ</t>
    </rPh>
    <rPh sb="275" eb="276">
      <t>タカ</t>
    </rPh>
    <rPh sb="283" eb="285">
      <t>コンゴ</t>
    </rPh>
    <rPh sb="285" eb="287">
      <t>シセツ</t>
    </rPh>
    <rPh sb="288" eb="290">
      <t>コウシン</t>
    </rPh>
    <rPh sb="293" eb="296">
      <t>キギョウサイ</t>
    </rPh>
    <rPh sb="296" eb="298">
      <t>リソク</t>
    </rPh>
    <rPh sb="299" eb="302">
      <t>ショウカンガク</t>
    </rPh>
    <rPh sb="303" eb="305">
      <t>ゲンカ</t>
    </rPh>
    <rPh sb="305" eb="307">
      <t>ショウキャク</t>
    </rPh>
    <rPh sb="307" eb="308">
      <t>ガク</t>
    </rPh>
    <rPh sb="316" eb="319">
      <t>ソウヒヨウ</t>
    </rPh>
    <rPh sb="321" eb="322">
      <t>ワリ</t>
    </rPh>
    <rPh sb="323" eb="324">
      <t>シ</t>
    </rPh>
    <rPh sb="326" eb="328">
      <t>ジュスイ</t>
    </rPh>
    <rPh sb="328" eb="329">
      <t>ヒ</t>
    </rPh>
    <rPh sb="330" eb="332">
      <t>ヘンドウ</t>
    </rPh>
    <rPh sb="341" eb="343">
      <t>ジョウショウ</t>
    </rPh>
    <rPh sb="346" eb="347">
      <t>カンガ</t>
    </rPh>
    <rPh sb="354" eb="356">
      <t>シセツ</t>
    </rPh>
    <rPh sb="356" eb="359">
      <t>リヨウリツ</t>
    </rPh>
    <rPh sb="360" eb="362">
      <t>ルイジ</t>
    </rPh>
    <rPh sb="362" eb="364">
      <t>ダンタイ</t>
    </rPh>
    <rPh sb="365" eb="366">
      <t>クラ</t>
    </rPh>
    <rPh sb="367" eb="370">
      <t>テイスイジュン</t>
    </rPh>
    <rPh sb="377" eb="379">
      <t>サイダイ</t>
    </rPh>
    <rPh sb="379" eb="382">
      <t>カドウリツ</t>
    </rPh>
    <rPh sb="383" eb="385">
      <t>カンアン</t>
    </rPh>
    <rPh sb="388" eb="390">
      <t>ノウリョク</t>
    </rPh>
    <rPh sb="391" eb="393">
      <t>カダイ</t>
    </rPh>
    <rPh sb="410" eb="412">
      <t>ユウキュウ</t>
    </rPh>
    <rPh sb="412" eb="414">
      <t>シセツ</t>
    </rPh>
    <rPh sb="416" eb="418">
      <t>タイオウ</t>
    </rPh>
    <rPh sb="419" eb="421">
      <t>ケントウ</t>
    </rPh>
    <rPh sb="423" eb="425">
      <t>ヒツヨウ</t>
    </rPh>
    <rPh sb="429" eb="431">
      <t>ジギョウ</t>
    </rPh>
    <rPh sb="431" eb="433">
      <t>キボ</t>
    </rPh>
    <rPh sb="434" eb="435">
      <t>クラ</t>
    </rPh>
    <rPh sb="437" eb="439">
      <t>トウシ</t>
    </rPh>
    <rPh sb="440" eb="441">
      <t>オオ</t>
    </rPh>
    <rPh sb="447" eb="449">
      <t>ゲンカ</t>
    </rPh>
    <rPh sb="449" eb="452">
      <t>ショウキャクヒ</t>
    </rPh>
    <rPh sb="453" eb="456">
      <t>タダンタイ</t>
    </rPh>
    <rPh sb="458" eb="459">
      <t>オオ</t>
    </rPh>
    <rPh sb="462" eb="464">
      <t>キュウスイ</t>
    </rPh>
    <rPh sb="464" eb="466">
      <t>ゲンカ</t>
    </rPh>
    <rPh sb="467" eb="468">
      <t>ヒ</t>
    </rPh>
    <rPh sb="469" eb="470">
      <t>ア</t>
    </rPh>
    <rPh sb="482" eb="484">
      <t>シセツ</t>
    </rPh>
    <rPh sb="484" eb="487">
      <t>リヨウリツ</t>
    </rPh>
    <rPh sb="488" eb="490">
      <t>カイゼン</t>
    </rPh>
    <rPh sb="491" eb="493">
      <t>キュウスイ</t>
    </rPh>
    <rPh sb="496" eb="498">
      <t>カイゼン</t>
    </rPh>
    <rPh sb="507" eb="509">
      <t>ユウシュウ</t>
    </rPh>
    <rPh sb="509" eb="510">
      <t>リツ</t>
    </rPh>
    <rPh sb="511" eb="514">
      <t>ゼンネンド</t>
    </rPh>
    <rPh sb="516" eb="518">
      <t>ゲンショウ</t>
    </rPh>
    <rPh sb="524" eb="526">
      <t>ルイジ</t>
    </rPh>
    <rPh sb="526" eb="528">
      <t>ダンタイ</t>
    </rPh>
    <rPh sb="530" eb="533">
      <t>コウスイジュン</t>
    </rPh>
    <rPh sb="537" eb="539">
      <t>コンゴ</t>
    </rPh>
    <rPh sb="540" eb="542">
      <t>ロウスイ</t>
    </rPh>
    <rPh sb="543" eb="545">
      <t>ソウキ</t>
    </rPh>
    <rPh sb="545" eb="547">
      <t>ハッケン</t>
    </rPh>
    <rPh sb="548" eb="550">
      <t>カンロ</t>
    </rPh>
    <rPh sb="551" eb="553">
      <t>コウシン</t>
    </rPh>
    <rPh sb="561" eb="563">
      <t>ユウシュウ</t>
    </rPh>
    <rPh sb="563" eb="564">
      <t>リツ</t>
    </rPh>
    <rPh sb="565" eb="567">
      <t>コウジョウ</t>
    </rPh>
    <rPh sb="568" eb="569">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</si>
</sst>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
                  <c:v>0</c:v>
                </c:pt>
                <c:pt idx="1">
                  <c:v>0.03</c:v>
                </c:pt>
                <c:pt idx="2">
                  <c:v>0.74</c:v>
                </c:pt>
                <c:pt idx="3">
                  <c:v>0.62</c:v>
                </c:pt>
                <c:pt idx="4">
                  <c:v>0.22</c:v>
                </c:pt>
              </c:numCache>
            </c:numRef>
          </c:val>
          <c:extLst>
            <c:ext xmlns:c16="http://schemas.microsoft.com/office/drawing/2014/chart" uri="{C3380CC4-5D6E-409C-BE32-E72D297353CC}">
              <c16:uniqueId val="{00000000-CCEF-48B6-9588-A9B5D165E34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1.65</c:v>
                </c:pt>
                <c:pt idx="1">
                  <c:v>0.47</c:v>
                </c:pt>
                <c:pt idx="2">
                  <c:v>0.39</c:v>
                </c:pt>
                <c:pt idx="3">
                  <c:v>0.43</c:v>
                </c:pt>
                <c:pt idx="4">
                  <c:v>0.42</c:v>
                </c:pt>
              </c:numCache>
            </c:numRef>
          </c:val>
          <c:smooth val="0"/>
          <c:extLst>
            <c:ext xmlns:c16="http://schemas.microsoft.com/office/drawing/2014/chart" uri="{C3380CC4-5D6E-409C-BE32-E72D297353CC}">
              <c16:uniqueId val="{00000001-CCEF-48B6-9588-A9B5D165E34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33.67</c:v>
                </c:pt>
                <c:pt idx="1">
                  <c:v>34.14</c:v>
                </c:pt>
                <c:pt idx="2">
                  <c:v>34.17</c:v>
                </c:pt>
                <c:pt idx="3">
                  <c:v>33.130000000000003</c:v>
                </c:pt>
                <c:pt idx="4">
                  <c:v>32.99</c:v>
                </c:pt>
              </c:numCache>
            </c:numRef>
          </c:val>
          <c:extLst>
            <c:ext xmlns:c16="http://schemas.microsoft.com/office/drawing/2014/chart" uri="{C3380CC4-5D6E-409C-BE32-E72D297353CC}">
              <c16:uniqueId val="{00000000-EB3C-4AFB-8B59-323A389A401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53.52</c:v>
                </c:pt>
                <c:pt idx="1">
                  <c:v>54.24</c:v>
                </c:pt>
                <c:pt idx="2">
                  <c:v>55.88</c:v>
                </c:pt>
                <c:pt idx="3">
                  <c:v>55.22</c:v>
                </c:pt>
                <c:pt idx="4">
                  <c:v>54.05</c:v>
                </c:pt>
              </c:numCache>
            </c:numRef>
          </c:val>
          <c:smooth val="0"/>
          <c:extLst>
            <c:ext xmlns:c16="http://schemas.microsoft.com/office/drawing/2014/chart" uri="{C3380CC4-5D6E-409C-BE32-E72D297353CC}">
              <c16:uniqueId val="{00000001-EB3C-4AFB-8B59-323A389A401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87.42</c:v>
                </c:pt>
                <c:pt idx="1">
                  <c:v>86.06</c:v>
                </c:pt>
                <c:pt idx="2">
                  <c:v>85.54</c:v>
                </c:pt>
                <c:pt idx="3">
                  <c:v>86.95</c:v>
                </c:pt>
                <c:pt idx="4">
                  <c:v>85.34</c:v>
                </c:pt>
              </c:numCache>
            </c:numRef>
          </c:val>
          <c:extLst>
            <c:ext xmlns:c16="http://schemas.microsoft.com/office/drawing/2014/chart" uri="{C3380CC4-5D6E-409C-BE32-E72D297353CC}">
              <c16:uniqueId val="{00000000-42FC-4520-BB5F-816E01C8ED4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81.680000000000007</c:v>
                </c:pt>
                <c:pt idx="2">
                  <c:v>80.989999999999995</c:v>
                </c:pt>
                <c:pt idx="3">
                  <c:v>80.930000000000007</c:v>
                </c:pt>
                <c:pt idx="4">
                  <c:v>80.510000000000005</c:v>
                </c:pt>
              </c:numCache>
            </c:numRef>
          </c:val>
          <c:smooth val="0"/>
          <c:extLst>
            <c:ext xmlns:c16="http://schemas.microsoft.com/office/drawing/2014/chart" uri="{C3380CC4-5D6E-409C-BE32-E72D297353CC}">
              <c16:uniqueId val="{00000001-42FC-4520-BB5F-816E01C8ED4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103.28</c:v>
                </c:pt>
                <c:pt idx="1">
                  <c:v>105.23</c:v>
                </c:pt>
                <c:pt idx="2">
                  <c:v>105.3</c:v>
                </c:pt>
                <c:pt idx="3">
                  <c:v>102.99</c:v>
                </c:pt>
                <c:pt idx="4">
                  <c:v>102.49</c:v>
                </c:pt>
              </c:numCache>
            </c:numRef>
          </c:val>
          <c:extLst>
            <c:ext xmlns:c16="http://schemas.microsoft.com/office/drawing/2014/chart" uri="{C3380CC4-5D6E-409C-BE32-E72D297353CC}">
              <c16:uniqueId val="{00000000-5FB9-44FF-ADFC-A11C854B5D2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111.06</c:v>
                </c:pt>
                <c:pt idx="1">
                  <c:v>111.34</c:v>
                </c:pt>
                <c:pt idx="2">
                  <c:v>110.02</c:v>
                </c:pt>
                <c:pt idx="3">
                  <c:v>108.76</c:v>
                </c:pt>
                <c:pt idx="4">
                  <c:v>108.46</c:v>
                </c:pt>
              </c:numCache>
            </c:numRef>
          </c:val>
          <c:smooth val="0"/>
          <c:extLst>
            <c:ext xmlns:c16="http://schemas.microsoft.com/office/drawing/2014/chart" uri="{C3380CC4-5D6E-409C-BE32-E72D297353CC}">
              <c16:uniqueId val="{00000001-5FB9-44FF-ADFC-A11C854B5D2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56.96</c:v>
                </c:pt>
                <c:pt idx="1">
                  <c:v>58.39</c:v>
                </c:pt>
                <c:pt idx="2">
                  <c:v>59.76</c:v>
                </c:pt>
                <c:pt idx="3">
                  <c:v>61.33</c:v>
                </c:pt>
                <c:pt idx="4">
                  <c:v>62.32</c:v>
                </c:pt>
              </c:numCache>
            </c:numRef>
          </c:val>
          <c:extLst>
            <c:ext xmlns:c16="http://schemas.microsoft.com/office/drawing/2014/chart" uri="{C3380CC4-5D6E-409C-BE32-E72D297353CC}">
              <c16:uniqueId val="{00000000-D1A5-423A-ABF0-418DD18123A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47.7</c:v>
                </c:pt>
                <c:pt idx="1">
                  <c:v>48.14</c:v>
                </c:pt>
                <c:pt idx="2">
                  <c:v>46.61</c:v>
                </c:pt>
                <c:pt idx="3">
                  <c:v>47.97</c:v>
                </c:pt>
                <c:pt idx="4">
                  <c:v>49.12</c:v>
                </c:pt>
              </c:numCache>
            </c:numRef>
          </c:val>
          <c:smooth val="0"/>
          <c:extLst>
            <c:ext xmlns:c16="http://schemas.microsoft.com/office/drawing/2014/chart" uri="{C3380CC4-5D6E-409C-BE32-E72D297353CC}">
              <c16:uniqueId val="{00000001-D1A5-423A-ABF0-418DD18123A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0.15</c:v>
                </c:pt>
                <c:pt idx="1">
                  <c:v>2.54</c:v>
                </c:pt>
                <c:pt idx="2">
                  <c:v>4.32</c:v>
                </c:pt>
                <c:pt idx="3">
                  <c:v>4.32</c:v>
                </c:pt>
                <c:pt idx="4">
                  <c:v>7.93</c:v>
                </c:pt>
              </c:numCache>
            </c:numRef>
          </c:val>
          <c:extLst>
            <c:ext xmlns:c16="http://schemas.microsoft.com/office/drawing/2014/chart" uri="{C3380CC4-5D6E-409C-BE32-E72D297353CC}">
              <c16:uniqueId val="{00000000-32E5-4613-AD42-A5EC27AB1CC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7.26</c:v>
                </c:pt>
                <c:pt idx="1">
                  <c:v>11.13</c:v>
                </c:pt>
                <c:pt idx="2">
                  <c:v>10.84</c:v>
                </c:pt>
                <c:pt idx="3">
                  <c:v>15.33</c:v>
                </c:pt>
                <c:pt idx="4">
                  <c:v>16.760000000000002</c:v>
                </c:pt>
              </c:numCache>
            </c:numRef>
          </c:val>
          <c:smooth val="0"/>
          <c:extLst>
            <c:ext xmlns:c16="http://schemas.microsoft.com/office/drawing/2014/chart" uri="{C3380CC4-5D6E-409C-BE32-E72D297353CC}">
              <c16:uniqueId val="{00000001-32E5-4613-AD42-A5EC27AB1CC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3FD-4852-90A2-4543F345F92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9.35</c:v>
                </c:pt>
                <c:pt idx="1">
                  <c:v>10.130000000000001</c:v>
                </c:pt>
                <c:pt idx="2">
                  <c:v>7.31</c:v>
                </c:pt>
                <c:pt idx="3">
                  <c:v>7.48</c:v>
                </c:pt>
                <c:pt idx="4">
                  <c:v>11.94</c:v>
                </c:pt>
              </c:numCache>
            </c:numRef>
          </c:val>
          <c:smooth val="0"/>
          <c:extLst>
            <c:ext xmlns:c16="http://schemas.microsoft.com/office/drawing/2014/chart" uri="{C3380CC4-5D6E-409C-BE32-E72D297353CC}">
              <c16:uniqueId val="{00000001-63FD-4852-90A2-4543F345F92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1538.3</c:v>
                </c:pt>
                <c:pt idx="1">
                  <c:v>1464.62</c:v>
                </c:pt>
                <c:pt idx="2">
                  <c:v>1694.05</c:v>
                </c:pt>
                <c:pt idx="3">
                  <c:v>2056.73</c:v>
                </c:pt>
                <c:pt idx="4">
                  <c:v>475.52</c:v>
                </c:pt>
              </c:numCache>
            </c:numRef>
          </c:val>
          <c:extLst>
            <c:ext xmlns:c16="http://schemas.microsoft.com/office/drawing/2014/chart" uri="{C3380CC4-5D6E-409C-BE32-E72D297353CC}">
              <c16:uniqueId val="{00000000-85C2-4CC6-B509-EBE90D4A575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398.29</c:v>
                </c:pt>
                <c:pt idx="1">
                  <c:v>388.67</c:v>
                </c:pt>
                <c:pt idx="2">
                  <c:v>355.27</c:v>
                </c:pt>
                <c:pt idx="3">
                  <c:v>359.7</c:v>
                </c:pt>
                <c:pt idx="4">
                  <c:v>362.93</c:v>
                </c:pt>
              </c:numCache>
            </c:numRef>
          </c:val>
          <c:smooth val="0"/>
          <c:extLst>
            <c:ext xmlns:c16="http://schemas.microsoft.com/office/drawing/2014/chart" uri="{C3380CC4-5D6E-409C-BE32-E72D297353CC}">
              <c16:uniqueId val="{00000001-85C2-4CC6-B509-EBE90D4A575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34.65</c:v>
                </c:pt>
                <c:pt idx="1">
                  <c:v>35.68</c:v>
                </c:pt>
                <c:pt idx="2">
                  <c:v>83.17</c:v>
                </c:pt>
                <c:pt idx="3">
                  <c:v>155.16</c:v>
                </c:pt>
                <c:pt idx="4">
                  <c:v>266.33999999999997</c:v>
                </c:pt>
              </c:numCache>
            </c:numRef>
          </c:val>
          <c:extLst>
            <c:ext xmlns:c16="http://schemas.microsoft.com/office/drawing/2014/chart" uri="{C3380CC4-5D6E-409C-BE32-E72D297353CC}">
              <c16:uniqueId val="{00000000-3933-4468-A6F6-5FEC648EAFB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431</c:v>
                </c:pt>
                <c:pt idx="1">
                  <c:v>422.5</c:v>
                </c:pt>
                <c:pt idx="2">
                  <c:v>458.27</c:v>
                </c:pt>
                <c:pt idx="3">
                  <c:v>447.01</c:v>
                </c:pt>
                <c:pt idx="4">
                  <c:v>439.05</c:v>
                </c:pt>
              </c:numCache>
            </c:numRef>
          </c:val>
          <c:smooth val="0"/>
          <c:extLst>
            <c:ext xmlns:c16="http://schemas.microsoft.com/office/drawing/2014/chart" uri="{C3380CC4-5D6E-409C-BE32-E72D297353CC}">
              <c16:uniqueId val="{00000001-3933-4468-A6F6-5FEC648EAFB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99.33</c:v>
                </c:pt>
                <c:pt idx="1">
                  <c:v>102.52</c:v>
                </c:pt>
                <c:pt idx="2">
                  <c:v>103.03</c:v>
                </c:pt>
                <c:pt idx="3">
                  <c:v>100.92</c:v>
                </c:pt>
                <c:pt idx="4">
                  <c:v>100.25</c:v>
                </c:pt>
              </c:numCache>
            </c:numRef>
          </c:val>
          <c:extLst>
            <c:ext xmlns:c16="http://schemas.microsoft.com/office/drawing/2014/chart" uri="{C3380CC4-5D6E-409C-BE32-E72D297353CC}">
              <c16:uniqueId val="{00000000-47C8-4382-B8BB-553723BF26B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100.82</c:v>
                </c:pt>
                <c:pt idx="1">
                  <c:v>101.64</c:v>
                </c:pt>
                <c:pt idx="2">
                  <c:v>96.77</c:v>
                </c:pt>
                <c:pt idx="3">
                  <c:v>95.81</c:v>
                </c:pt>
                <c:pt idx="4">
                  <c:v>95.26</c:v>
                </c:pt>
              </c:numCache>
            </c:numRef>
          </c:val>
          <c:smooth val="0"/>
          <c:extLst>
            <c:ext xmlns:c16="http://schemas.microsoft.com/office/drawing/2014/chart" uri="{C3380CC4-5D6E-409C-BE32-E72D297353CC}">
              <c16:uniqueId val="{00000001-47C8-4382-B8BB-553723BF26B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304.26</c:v>
                </c:pt>
                <c:pt idx="1">
                  <c:v>296.62</c:v>
                </c:pt>
                <c:pt idx="2">
                  <c:v>294.68</c:v>
                </c:pt>
                <c:pt idx="3">
                  <c:v>301.55</c:v>
                </c:pt>
                <c:pt idx="4">
                  <c:v>304.54000000000002</c:v>
                </c:pt>
              </c:numCache>
            </c:numRef>
          </c:val>
          <c:extLst>
            <c:ext xmlns:c16="http://schemas.microsoft.com/office/drawing/2014/chart" uri="{C3380CC4-5D6E-409C-BE32-E72D297353CC}">
              <c16:uniqueId val="{00000000-8AFD-4797-B00E-E124B205665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179.55</c:v>
                </c:pt>
                <c:pt idx="1">
                  <c:v>179.16</c:v>
                </c:pt>
                <c:pt idx="2">
                  <c:v>187.18</c:v>
                </c:pt>
                <c:pt idx="3">
                  <c:v>189.58</c:v>
                </c:pt>
                <c:pt idx="4">
                  <c:v>192.82</c:v>
                </c:pt>
              </c:numCache>
            </c:numRef>
          </c:val>
          <c:smooth val="0"/>
          <c:extLst>
            <c:ext xmlns:c16="http://schemas.microsoft.com/office/drawing/2014/chart" uri="{C3380CC4-5D6E-409C-BE32-E72D297353CC}">
              <c16:uniqueId val="{00000001-8AFD-4797-B00E-E124B205665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W16" zoomScale="80" zoomScaleNormal="8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宮城県　松島町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A7</v>
      </c>
      <c r="X8" s="60"/>
      <c r="Y8" s="60"/>
      <c r="Z8" s="60"/>
      <c r="AA8" s="60"/>
      <c r="AB8" s="60"/>
      <c r="AC8" s="60"/>
      <c r="AD8" s="60" t="str">
        <f>データ!$M$6</f>
        <v>非設置</v>
      </c>
      <c r="AE8" s="60"/>
      <c r="AF8" s="60"/>
      <c r="AG8" s="60"/>
      <c r="AH8" s="60"/>
      <c r="AI8" s="60"/>
      <c r="AJ8" s="60"/>
      <c r="AK8" s="4"/>
      <c r="AL8" s="61">
        <f>データ!$R$6</f>
        <v>13896</v>
      </c>
      <c r="AM8" s="61"/>
      <c r="AN8" s="61"/>
      <c r="AO8" s="61"/>
      <c r="AP8" s="61"/>
      <c r="AQ8" s="61"/>
      <c r="AR8" s="61"/>
      <c r="AS8" s="61"/>
      <c r="AT8" s="52">
        <f>データ!$S$6</f>
        <v>53.56</v>
      </c>
      <c r="AU8" s="53"/>
      <c r="AV8" s="53"/>
      <c r="AW8" s="53"/>
      <c r="AX8" s="53"/>
      <c r="AY8" s="53"/>
      <c r="AZ8" s="53"/>
      <c r="BA8" s="53"/>
      <c r="BB8" s="54">
        <f>データ!$T$6</f>
        <v>259.45</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68.28</v>
      </c>
      <c r="J10" s="53"/>
      <c r="K10" s="53"/>
      <c r="L10" s="53"/>
      <c r="M10" s="53"/>
      <c r="N10" s="53"/>
      <c r="O10" s="64"/>
      <c r="P10" s="54">
        <f>データ!$P$6</f>
        <v>99.93</v>
      </c>
      <c r="Q10" s="54"/>
      <c r="R10" s="54"/>
      <c r="S10" s="54"/>
      <c r="T10" s="54"/>
      <c r="U10" s="54"/>
      <c r="V10" s="54"/>
      <c r="W10" s="61">
        <f>データ!$Q$6</f>
        <v>4620</v>
      </c>
      <c r="X10" s="61"/>
      <c r="Y10" s="61"/>
      <c r="Z10" s="61"/>
      <c r="AA10" s="61"/>
      <c r="AB10" s="61"/>
      <c r="AC10" s="61"/>
      <c r="AD10" s="2"/>
      <c r="AE10" s="2"/>
      <c r="AF10" s="2"/>
      <c r="AG10" s="2"/>
      <c r="AH10" s="4"/>
      <c r="AI10" s="4"/>
      <c r="AJ10" s="4"/>
      <c r="AK10" s="4"/>
      <c r="AL10" s="61">
        <f>データ!$U$6</f>
        <v>13796</v>
      </c>
      <c r="AM10" s="61"/>
      <c r="AN10" s="61"/>
      <c r="AO10" s="61"/>
      <c r="AP10" s="61"/>
      <c r="AQ10" s="61"/>
      <c r="AR10" s="61"/>
      <c r="AS10" s="61"/>
      <c r="AT10" s="52">
        <f>データ!$V$6</f>
        <v>42.34</v>
      </c>
      <c r="AU10" s="53"/>
      <c r="AV10" s="53"/>
      <c r="AW10" s="53"/>
      <c r="AX10" s="53"/>
      <c r="AY10" s="53"/>
      <c r="AZ10" s="53"/>
      <c r="BA10" s="53"/>
      <c r="BB10" s="54">
        <f>データ!$W$6</f>
        <v>325.83999999999997</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SN6gBP9u2cuaKAYiRLCgbwe3V2gO+o6O1bSI6la/ijyHZxW/sRN9dLfqUME7PwlfblqBnyjIpb/ZzNSyT8Tplg==" saltValue="ij256HEqSruYDeqDDpn1h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44016</v>
      </c>
      <c r="D6" s="34">
        <f t="shared" si="3"/>
        <v>46</v>
      </c>
      <c r="E6" s="34">
        <f t="shared" si="3"/>
        <v>1</v>
      </c>
      <c r="F6" s="34">
        <f t="shared" si="3"/>
        <v>0</v>
      </c>
      <c r="G6" s="34">
        <f t="shared" si="3"/>
        <v>1</v>
      </c>
      <c r="H6" s="34" t="str">
        <f t="shared" si="3"/>
        <v>宮城県　松島町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68.28</v>
      </c>
      <c r="P6" s="35">
        <f t="shared" si="3"/>
        <v>99.93</v>
      </c>
      <c r="Q6" s="35">
        <f t="shared" si="3"/>
        <v>4620</v>
      </c>
      <c r="R6" s="35">
        <f t="shared" si="3"/>
        <v>13896</v>
      </c>
      <c r="S6" s="35">
        <f t="shared" si="3"/>
        <v>53.56</v>
      </c>
      <c r="T6" s="35">
        <f t="shared" si="3"/>
        <v>259.45</v>
      </c>
      <c r="U6" s="35">
        <f t="shared" si="3"/>
        <v>13796</v>
      </c>
      <c r="V6" s="35">
        <f t="shared" si="3"/>
        <v>42.34</v>
      </c>
      <c r="W6" s="35">
        <f t="shared" si="3"/>
        <v>325.83999999999997</v>
      </c>
      <c r="X6" s="36">
        <f>IF(X7="",NA(),X7)</f>
        <v>103.28</v>
      </c>
      <c r="Y6" s="36">
        <f t="shared" ref="Y6:AG6" si="4">IF(Y7="",NA(),Y7)</f>
        <v>105.23</v>
      </c>
      <c r="Z6" s="36">
        <f t="shared" si="4"/>
        <v>105.3</v>
      </c>
      <c r="AA6" s="36">
        <f t="shared" si="4"/>
        <v>102.99</v>
      </c>
      <c r="AB6" s="36">
        <f t="shared" si="4"/>
        <v>102.49</v>
      </c>
      <c r="AC6" s="36">
        <f t="shared" si="4"/>
        <v>111.06</v>
      </c>
      <c r="AD6" s="36">
        <f t="shared" si="4"/>
        <v>111.34</v>
      </c>
      <c r="AE6" s="36">
        <f t="shared" si="4"/>
        <v>110.02</v>
      </c>
      <c r="AF6" s="36">
        <f t="shared" si="4"/>
        <v>108.76</v>
      </c>
      <c r="AG6" s="36">
        <f t="shared" si="4"/>
        <v>108.46</v>
      </c>
      <c r="AH6" s="35" t="str">
        <f>IF(AH7="","",IF(AH7="-","【-】","【"&amp;SUBSTITUTE(TEXT(AH7,"#,##0.00"),"-","△")&amp;"】"))</f>
        <v>【112.01】</v>
      </c>
      <c r="AI6" s="35">
        <f>IF(AI7="",NA(),AI7)</f>
        <v>0</v>
      </c>
      <c r="AJ6" s="35">
        <f t="shared" ref="AJ6:AR6" si="5">IF(AJ7="",NA(),AJ7)</f>
        <v>0</v>
      </c>
      <c r="AK6" s="35">
        <f t="shared" si="5"/>
        <v>0</v>
      </c>
      <c r="AL6" s="35">
        <f t="shared" si="5"/>
        <v>0</v>
      </c>
      <c r="AM6" s="35">
        <f t="shared" si="5"/>
        <v>0</v>
      </c>
      <c r="AN6" s="36">
        <f t="shared" si="5"/>
        <v>9.35</v>
      </c>
      <c r="AO6" s="36">
        <f t="shared" si="5"/>
        <v>10.130000000000001</v>
      </c>
      <c r="AP6" s="36">
        <f t="shared" si="5"/>
        <v>7.31</v>
      </c>
      <c r="AQ6" s="36">
        <f t="shared" si="5"/>
        <v>7.48</v>
      </c>
      <c r="AR6" s="36">
        <f t="shared" si="5"/>
        <v>11.94</v>
      </c>
      <c r="AS6" s="35" t="str">
        <f>IF(AS7="","",IF(AS7="-","【-】","【"&amp;SUBSTITUTE(TEXT(AS7,"#,##0.00"),"-","△")&amp;"】"))</f>
        <v>【1.08】</v>
      </c>
      <c r="AT6" s="36">
        <f>IF(AT7="",NA(),AT7)</f>
        <v>1538.3</v>
      </c>
      <c r="AU6" s="36">
        <f t="shared" ref="AU6:BC6" si="6">IF(AU7="",NA(),AU7)</f>
        <v>1464.62</v>
      </c>
      <c r="AV6" s="36">
        <f t="shared" si="6"/>
        <v>1694.05</v>
      </c>
      <c r="AW6" s="36">
        <f t="shared" si="6"/>
        <v>2056.73</v>
      </c>
      <c r="AX6" s="36">
        <f t="shared" si="6"/>
        <v>475.52</v>
      </c>
      <c r="AY6" s="36">
        <f t="shared" si="6"/>
        <v>398.29</v>
      </c>
      <c r="AZ6" s="36">
        <f t="shared" si="6"/>
        <v>388.67</v>
      </c>
      <c r="BA6" s="36">
        <f t="shared" si="6"/>
        <v>355.27</v>
      </c>
      <c r="BB6" s="36">
        <f t="shared" si="6"/>
        <v>359.7</v>
      </c>
      <c r="BC6" s="36">
        <f t="shared" si="6"/>
        <v>362.93</v>
      </c>
      <c r="BD6" s="35" t="str">
        <f>IF(BD7="","",IF(BD7="-","【-】","【"&amp;SUBSTITUTE(TEXT(BD7,"#,##0.00"),"-","△")&amp;"】"))</f>
        <v>【264.97】</v>
      </c>
      <c r="BE6" s="36">
        <f>IF(BE7="",NA(),BE7)</f>
        <v>34.65</v>
      </c>
      <c r="BF6" s="36">
        <f t="shared" ref="BF6:BN6" si="7">IF(BF7="",NA(),BF7)</f>
        <v>35.68</v>
      </c>
      <c r="BG6" s="36">
        <f t="shared" si="7"/>
        <v>83.17</v>
      </c>
      <c r="BH6" s="36">
        <f t="shared" si="7"/>
        <v>155.16</v>
      </c>
      <c r="BI6" s="36">
        <f t="shared" si="7"/>
        <v>266.33999999999997</v>
      </c>
      <c r="BJ6" s="36">
        <f t="shared" si="7"/>
        <v>431</v>
      </c>
      <c r="BK6" s="36">
        <f t="shared" si="7"/>
        <v>422.5</v>
      </c>
      <c r="BL6" s="36">
        <f t="shared" si="7"/>
        <v>458.27</v>
      </c>
      <c r="BM6" s="36">
        <f t="shared" si="7"/>
        <v>447.01</v>
      </c>
      <c r="BN6" s="36">
        <f t="shared" si="7"/>
        <v>439.05</v>
      </c>
      <c r="BO6" s="35" t="str">
        <f>IF(BO7="","",IF(BO7="-","【-】","【"&amp;SUBSTITUTE(TEXT(BO7,"#,##0.00"),"-","△")&amp;"】"))</f>
        <v>【266.61】</v>
      </c>
      <c r="BP6" s="36">
        <f>IF(BP7="",NA(),BP7)</f>
        <v>99.33</v>
      </c>
      <c r="BQ6" s="36">
        <f t="shared" ref="BQ6:BY6" si="8">IF(BQ7="",NA(),BQ7)</f>
        <v>102.52</v>
      </c>
      <c r="BR6" s="36">
        <f t="shared" si="8"/>
        <v>103.03</v>
      </c>
      <c r="BS6" s="36">
        <f t="shared" si="8"/>
        <v>100.92</v>
      </c>
      <c r="BT6" s="36">
        <f t="shared" si="8"/>
        <v>100.25</v>
      </c>
      <c r="BU6" s="36">
        <f t="shared" si="8"/>
        <v>100.82</v>
      </c>
      <c r="BV6" s="36">
        <f t="shared" si="8"/>
        <v>101.64</v>
      </c>
      <c r="BW6" s="36">
        <f t="shared" si="8"/>
        <v>96.77</v>
      </c>
      <c r="BX6" s="36">
        <f t="shared" si="8"/>
        <v>95.81</v>
      </c>
      <c r="BY6" s="36">
        <f t="shared" si="8"/>
        <v>95.26</v>
      </c>
      <c r="BZ6" s="35" t="str">
        <f>IF(BZ7="","",IF(BZ7="-","【-】","【"&amp;SUBSTITUTE(TEXT(BZ7,"#,##0.00"),"-","△")&amp;"】"))</f>
        <v>【103.24】</v>
      </c>
      <c r="CA6" s="36">
        <f>IF(CA7="",NA(),CA7)</f>
        <v>304.26</v>
      </c>
      <c r="CB6" s="36">
        <f t="shared" ref="CB6:CJ6" si="9">IF(CB7="",NA(),CB7)</f>
        <v>296.62</v>
      </c>
      <c r="CC6" s="36">
        <f t="shared" si="9"/>
        <v>294.68</v>
      </c>
      <c r="CD6" s="36">
        <f t="shared" si="9"/>
        <v>301.55</v>
      </c>
      <c r="CE6" s="36">
        <f t="shared" si="9"/>
        <v>304.54000000000002</v>
      </c>
      <c r="CF6" s="36">
        <f t="shared" si="9"/>
        <v>179.55</v>
      </c>
      <c r="CG6" s="36">
        <f t="shared" si="9"/>
        <v>179.16</v>
      </c>
      <c r="CH6" s="36">
        <f t="shared" si="9"/>
        <v>187.18</v>
      </c>
      <c r="CI6" s="36">
        <f t="shared" si="9"/>
        <v>189.58</v>
      </c>
      <c r="CJ6" s="36">
        <f t="shared" si="9"/>
        <v>192.82</v>
      </c>
      <c r="CK6" s="35" t="str">
        <f>IF(CK7="","",IF(CK7="-","【-】","【"&amp;SUBSTITUTE(TEXT(CK7,"#,##0.00"),"-","△")&amp;"】"))</f>
        <v>【168.38】</v>
      </c>
      <c r="CL6" s="36">
        <f>IF(CL7="",NA(),CL7)</f>
        <v>33.67</v>
      </c>
      <c r="CM6" s="36">
        <f t="shared" ref="CM6:CU6" si="10">IF(CM7="",NA(),CM7)</f>
        <v>34.14</v>
      </c>
      <c r="CN6" s="36">
        <f t="shared" si="10"/>
        <v>34.17</v>
      </c>
      <c r="CO6" s="36">
        <f t="shared" si="10"/>
        <v>33.130000000000003</v>
      </c>
      <c r="CP6" s="36">
        <f t="shared" si="10"/>
        <v>32.99</v>
      </c>
      <c r="CQ6" s="36">
        <f t="shared" si="10"/>
        <v>53.52</v>
      </c>
      <c r="CR6" s="36">
        <f t="shared" si="10"/>
        <v>54.24</v>
      </c>
      <c r="CS6" s="36">
        <f t="shared" si="10"/>
        <v>55.88</v>
      </c>
      <c r="CT6" s="36">
        <f t="shared" si="10"/>
        <v>55.22</v>
      </c>
      <c r="CU6" s="36">
        <f t="shared" si="10"/>
        <v>54.05</v>
      </c>
      <c r="CV6" s="35" t="str">
        <f>IF(CV7="","",IF(CV7="-","【-】","【"&amp;SUBSTITUTE(TEXT(CV7,"#,##0.00"),"-","△")&amp;"】"))</f>
        <v>【60.00】</v>
      </c>
      <c r="CW6" s="36">
        <f>IF(CW7="",NA(),CW7)</f>
        <v>87.42</v>
      </c>
      <c r="CX6" s="36">
        <f t="shared" ref="CX6:DF6" si="11">IF(CX7="",NA(),CX7)</f>
        <v>86.06</v>
      </c>
      <c r="CY6" s="36">
        <f t="shared" si="11"/>
        <v>85.54</v>
      </c>
      <c r="CZ6" s="36">
        <f t="shared" si="11"/>
        <v>86.95</v>
      </c>
      <c r="DA6" s="36">
        <f t="shared" si="11"/>
        <v>85.34</v>
      </c>
      <c r="DB6" s="36">
        <f t="shared" si="11"/>
        <v>81.459999999999994</v>
      </c>
      <c r="DC6" s="36">
        <f t="shared" si="11"/>
        <v>81.680000000000007</v>
      </c>
      <c r="DD6" s="36">
        <f t="shared" si="11"/>
        <v>80.989999999999995</v>
      </c>
      <c r="DE6" s="36">
        <f t="shared" si="11"/>
        <v>80.930000000000007</v>
      </c>
      <c r="DF6" s="36">
        <f t="shared" si="11"/>
        <v>80.510000000000005</v>
      </c>
      <c r="DG6" s="35" t="str">
        <f>IF(DG7="","",IF(DG7="-","【-】","【"&amp;SUBSTITUTE(TEXT(DG7,"#,##0.00"),"-","△")&amp;"】"))</f>
        <v>【89.80】</v>
      </c>
      <c r="DH6" s="36">
        <f>IF(DH7="",NA(),DH7)</f>
        <v>56.96</v>
      </c>
      <c r="DI6" s="36">
        <f t="shared" ref="DI6:DQ6" si="12">IF(DI7="",NA(),DI7)</f>
        <v>58.39</v>
      </c>
      <c r="DJ6" s="36">
        <f t="shared" si="12"/>
        <v>59.76</v>
      </c>
      <c r="DK6" s="36">
        <f t="shared" si="12"/>
        <v>61.33</v>
      </c>
      <c r="DL6" s="36">
        <f t="shared" si="12"/>
        <v>62.32</v>
      </c>
      <c r="DM6" s="36">
        <f t="shared" si="12"/>
        <v>47.7</v>
      </c>
      <c r="DN6" s="36">
        <f t="shared" si="12"/>
        <v>48.14</v>
      </c>
      <c r="DO6" s="36">
        <f t="shared" si="12"/>
        <v>46.61</v>
      </c>
      <c r="DP6" s="36">
        <f t="shared" si="12"/>
        <v>47.97</v>
      </c>
      <c r="DQ6" s="36">
        <f t="shared" si="12"/>
        <v>49.12</v>
      </c>
      <c r="DR6" s="35" t="str">
        <f>IF(DR7="","",IF(DR7="-","【-】","【"&amp;SUBSTITUTE(TEXT(DR7,"#,##0.00"),"-","△")&amp;"】"))</f>
        <v>【49.59】</v>
      </c>
      <c r="DS6" s="36">
        <f>IF(DS7="",NA(),DS7)</f>
        <v>0.15</v>
      </c>
      <c r="DT6" s="36">
        <f t="shared" ref="DT6:EB6" si="13">IF(DT7="",NA(),DT7)</f>
        <v>2.54</v>
      </c>
      <c r="DU6" s="36">
        <f t="shared" si="13"/>
        <v>4.32</v>
      </c>
      <c r="DV6" s="36">
        <f t="shared" si="13"/>
        <v>4.32</v>
      </c>
      <c r="DW6" s="36">
        <f t="shared" si="13"/>
        <v>7.93</v>
      </c>
      <c r="DX6" s="36">
        <f t="shared" si="13"/>
        <v>7.26</v>
      </c>
      <c r="DY6" s="36">
        <f t="shared" si="13"/>
        <v>11.13</v>
      </c>
      <c r="DZ6" s="36">
        <f t="shared" si="13"/>
        <v>10.84</v>
      </c>
      <c r="EA6" s="36">
        <f t="shared" si="13"/>
        <v>15.33</v>
      </c>
      <c r="EB6" s="36">
        <f t="shared" si="13"/>
        <v>16.760000000000002</v>
      </c>
      <c r="EC6" s="35" t="str">
        <f>IF(EC7="","",IF(EC7="-","【-】","【"&amp;SUBSTITUTE(TEXT(EC7,"#,##0.00"),"-","△")&amp;"】"))</f>
        <v>【19.44】</v>
      </c>
      <c r="ED6" s="35">
        <f>IF(ED7="",NA(),ED7)</f>
        <v>0</v>
      </c>
      <c r="EE6" s="36">
        <f t="shared" ref="EE6:EM6" si="14">IF(EE7="",NA(),EE7)</f>
        <v>0.03</v>
      </c>
      <c r="EF6" s="36">
        <f t="shared" si="14"/>
        <v>0.74</v>
      </c>
      <c r="EG6" s="36">
        <f t="shared" si="14"/>
        <v>0.62</v>
      </c>
      <c r="EH6" s="36">
        <f t="shared" si="14"/>
        <v>0.22</v>
      </c>
      <c r="EI6" s="36">
        <f t="shared" si="14"/>
        <v>1.65</v>
      </c>
      <c r="EJ6" s="36">
        <f t="shared" si="14"/>
        <v>0.47</v>
      </c>
      <c r="EK6" s="36">
        <f t="shared" si="14"/>
        <v>0.39</v>
      </c>
      <c r="EL6" s="36">
        <f t="shared" si="14"/>
        <v>0.43</v>
      </c>
      <c r="EM6" s="36">
        <f t="shared" si="14"/>
        <v>0.42</v>
      </c>
      <c r="EN6" s="35" t="str">
        <f>IF(EN7="","",IF(EN7="-","【-】","【"&amp;SUBSTITUTE(TEXT(EN7,"#,##0.00"),"-","△")&amp;"】"))</f>
        <v>【0.68】</v>
      </c>
    </row>
    <row r="7" spans="1:144" s="37" customFormat="1" x14ac:dyDescent="0.15">
      <c r="A7" s="29"/>
      <c r="B7" s="38">
        <v>2019</v>
      </c>
      <c r="C7" s="38">
        <v>44016</v>
      </c>
      <c r="D7" s="38">
        <v>46</v>
      </c>
      <c r="E7" s="38">
        <v>1</v>
      </c>
      <c r="F7" s="38">
        <v>0</v>
      </c>
      <c r="G7" s="38">
        <v>1</v>
      </c>
      <c r="H7" s="38" t="s">
        <v>93</v>
      </c>
      <c r="I7" s="38" t="s">
        <v>94</v>
      </c>
      <c r="J7" s="38" t="s">
        <v>95</v>
      </c>
      <c r="K7" s="38" t="s">
        <v>96</v>
      </c>
      <c r="L7" s="38" t="s">
        <v>97</v>
      </c>
      <c r="M7" s="38" t="s">
        <v>98</v>
      </c>
      <c r="N7" s="39" t="s">
        <v>99</v>
      </c>
      <c r="O7" s="39">
        <v>68.28</v>
      </c>
      <c r="P7" s="39">
        <v>99.93</v>
      </c>
      <c r="Q7" s="39">
        <v>4620</v>
      </c>
      <c r="R7" s="39">
        <v>13896</v>
      </c>
      <c r="S7" s="39">
        <v>53.56</v>
      </c>
      <c r="T7" s="39">
        <v>259.45</v>
      </c>
      <c r="U7" s="39">
        <v>13796</v>
      </c>
      <c r="V7" s="39">
        <v>42.34</v>
      </c>
      <c r="W7" s="39">
        <v>325.83999999999997</v>
      </c>
      <c r="X7" s="39">
        <v>103.28</v>
      </c>
      <c r="Y7" s="39">
        <v>105.23</v>
      </c>
      <c r="Z7" s="39">
        <v>105.3</v>
      </c>
      <c r="AA7" s="39">
        <v>102.99</v>
      </c>
      <c r="AB7" s="39">
        <v>102.49</v>
      </c>
      <c r="AC7" s="39">
        <v>111.06</v>
      </c>
      <c r="AD7" s="39">
        <v>111.34</v>
      </c>
      <c r="AE7" s="39">
        <v>110.02</v>
      </c>
      <c r="AF7" s="39">
        <v>108.76</v>
      </c>
      <c r="AG7" s="39">
        <v>108.46</v>
      </c>
      <c r="AH7" s="39">
        <v>112.01</v>
      </c>
      <c r="AI7" s="39">
        <v>0</v>
      </c>
      <c r="AJ7" s="39">
        <v>0</v>
      </c>
      <c r="AK7" s="39">
        <v>0</v>
      </c>
      <c r="AL7" s="39">
        <v>0</v>
      </c>
      <c r="AM7" s="39">
        <v>0</v>
      </c>
      <c r="AN7" s="39">
        <v>9.35</v>
      </c>
      <c r="AO7" s="39">
        <v>10.130000000000001</v>
      </c>
      <c r="AP7" s="39">
        <v>7.31</v>
      </c>
      <c r="AQ7" s="39">
        <v>7.48</v>
      </c>
      <c r="AR7" s="39">
        <v>11.94</v>
      </c>
      <c r="AS7" s="39">
        <v>1.08</v>
      </c>
      <c r="AT7" s="39">
        <v>1538.3</v>
      </c>
      <c r="AU7" s="39">
        <v>1464.62</v>
      </c>
      <c r="AV7" s="39">
        <v>1694.05</v>
      </c>
      <c r="AW7" s="39">
        <v>2056.73</v>
      </c>
      <c r="AX7" s="39">
        <v>475.52</v>
      </c>
      <c r="AY7" s="39">
        <v>398.29</v>
      </c>
      <c r="AZ7" s="39">
        <v>388.67</v>
      </c>
      <c r="BA7" s="39">
        <v>355.27</v>
      </c>
      <c r="BB7" s="39">
        <v>359.7</v>
      </c>
      <c r="BC7" s="39">
        <v>362.93</v>
      </c>
      <c r="BD7" s="39">
        <v>264.97000000000003</v>
      </c>
      <c r="BE7" s="39">
        <v>34.65</v>
      </c>
      <c r="BF7" s="39">
        <v>35.68</v>
      </c>
      <c r="BG7" s="39">
        <v>83.17</v>
      </c>
      <c r="BH7" s="39">
        <v>155.16</v>
      </c>
      <c r="BI7" s="39">
        <v>266.33999999999997</v>
      </c>
      <c r="BJ7" s="39">
        <v>431</v>
      </c>
      <c r="BK7" s="39">
        <v>422.5</v>
      </c>
      <c r="BL7" s="39">
        <v>458.27</v>
      </c>
      <c r="BM7" s="39">
        <v>447.01</v>
      </c>
      <c r="BN7" s="39">
        <v>439.05</v>
      </c>
      <c r="BO7" s="39">
        <v>266.61</v>
      </c>
      <c r="BP7" s="39">
        <v>99.33</v>
      </c>
      <c r="BQ7" s="39">
        <v>102.52</v>
      </c>
      <c r="BR7" s="39">
        <v>103.03</v>
      </c>
      <c r="BS7" s="39">
        <v>100.92</v>
      </c>
      <c r="BT7" s="39">
        <v>100.25</v>
      </c>
      <c r="BU7" s="39">
        <v>100.82</v>
      </c>
      <c r="BV7" s="39">
        <v>101.64</v>
      </c>
      <c r="BW7" s="39">
        <v>96.77</v>
      </c>
      <c r="BX7" s="39">
        <v>95.81</v>
      </c>
      <c r="BY7" s="39">
        <v>95.26</v>
      </c>
      <c r="BZ7" s="39">
        <v>103.24</v>
      </c>
      <c r="CA7" s="39">
        <v>304.26</v>
      </c>
      <c r="CB7" s="39">
        <v>296.62</v>
      </c>
      <c r="CC7" s="39">
        <v>294.68</v>
      </c>
      <c r="CD7" s="39">
        <v>301.55</v>
      </c>
      <c r="CE7" s="39">
        <v>304.54000000000002</v>
      </c>
      <c r="CF7" s="39">
        <v>179.55</v>
      </c>
      <c r="CG7" s="39">
        <v>179.16</v>
      </c>
      <c r="CH7" s="39">
        <v>187.18</v>
      </c>
      <c r="CI7" s="39">
        <v>189.58</v>
      </c>
      <c r="CJ7" s="39">
        <v>192.82</v>
      </c>
      <c r="CK7" s="39">
        <v>168.38</v>
      </c>
      <c r="CL7" s="39">
        <v>33.67</v>
      </c>
      <c r="CM7" s="39">
        <v>34.14</v>
      </c>
      <c r="CN7" s="39">
        <v>34.17</v>
      </c>
      <c r="CO7" s="39">
        <v>33.130000000000003</v>
      </c>
      <c r="CP7" s="39">
        <v>32.99</v>
      </c>
      <c r="CQ7" s="39">
        <v>53.52</v>
      </c>
      <c r="CR7" s="39">
        <v>54.24</v>
      </c>
      <c r="CS7" s="39">
        <v>55.88</v>
      </c>
      <c r="CT7" s="39">
        <v>55.22</v>
      </c>
      <c r="CU7" s="39">
        <v>54.05</v>
      </c>
      <c r="CV7" s="39">
        <v>60</v>
      </c>
      <c r="CW7" s="39">
        <v>87.42</v>
      </c>
      <c r="CX7" s="39">
        <v>86.06</v>
      </c>
      <c r="CY7" s="39">
        <v>85.54</v>
      </c>
      <c r="CZ7" s="39">
        <v>86.95</v>
      </c>
      <c r="DA7" s="39">
        <v>85.34</v>
      </c>
      <c r="DB7" s="39">
        <v>81.459999999999994</v>
      </c>
      <c r="DC7" s="39">
        <v>81.680000000000007</v>
      </c>
      <c r="DD7" s="39">
        <v>80.989999999999995</v>
      </c>
      <c r="DE7" s="39">
        <v>80.930000000000007</v>
      </c>
      <c r="DF7" s="39">
        <v>80.510000000000005</v>
      </c>
      <c r="DG7" s="39">
        <v>89.8</v>
      </c>
      <c r="DH7" s="39">
        <v>56.96</v>
      </c>
      <c r="DI7" s="39">
        <v>58.39</v>
      </c>
      <c r="DJ7" s="39">
        <v>59.76</v>
      </c>
      <c r="DK7" s="39">
        <v>61.33</v>
      </c>
      <c r="DL7" s="39">
        <v>62.32</v>
      </c>
      <c r="DM7" s="39">
        <v>47.7</v>
      </c>
      <c r="DN7" s="39">
        <v>48.14</v>
      </c>
      <c r="DO7" s="39">
        <v>46.61</v>
      </c>
      <c r="DP7" s="39">
        <v>47.97</v>
      </c>
      <c r="DQ7" s="39">
        <v>49.12</v>
      </c>
      <c r="DR7" s="39">
        <v>49.59</v>
      </c>
      <c r="DS7" s="39">
        <v>0.15</v>
      </c>
      <c r="DT7" s="39">
        <v>2.54</v>
      </c>
      <c r="DU7" s="39">
        <v>4.32</v>
      </c>
      <c r="DV7" s="39">
        <v>4.32</v>
      </c>
      <c r="DW7" s="39">
        <v>7.93</v>
      </c>
      <c r="DX7" s="39">
        <v>7.26</v>
      </c>
      <c r="DY7" s="39">
        <v>11.13</v>
      </c>
      <c r="DZ7" s="39">
        <v>10.84</v>
      </c>
      <c r="EA7" s="39">
        <v>15.33</v>
      </c>
      <c r="EB7" s="39">
        <v>16.760000000000002</v>
      </c>
      <c r="EC7" s="39">
        <v>19.440000000000001</v>
      </c>
      <c r="ED7" s="39">
        <v>0</v>
      </c>
      <c r="EE7" s="39">
        <v>0.03</v>
      </c>
      <c r="EF7" s="39">
        <v>0.74</v>
      </c>
      <c r="EG7" s="39">
        <v>0.62</v>
      </c>
      <c r="EH7" s="39">
        <v>0.22</v>
      </c>
      <c r="EI7" s="39">
        <v>1.65</v>
      </c>
      <c r="EJ7" s="39">
        <v>0.47</v>
      </c>
      <c r="EK7" s="39">
        <v>0.39</v>
      </c>
      <c r="EL7" s="39">
        <v>0.43</v>
      </c>
      <c r="EM7" s="39">
        <v>0.42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2021-01-15T07:19:39Z</cp:lastPrinted>
  <dcterms:created xsi:type="dcterms:W3CDTF">2020-12-04T02:03:21Z</dcterms:created>
  <dcterms:modified xsi:type="dcterms:W3CDTF">2021-02-18T01:29:05Z</dcterms:modified>
  <cp:category/>
</cp:coreProperties>
</file>