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10774\Desktop\【宮城県市町村課　R3　1_29（金）〆切】公営企業に係る「経営\21 丸森町\21 丸森町\【経営比較分析表】2019_043419_46_010\【経営比較分析表】2019_043419_46_010\"/>
    </mc:Choice>
  </mc:AlternateContent>
  <workbookProtection workbookAlgorithmName="SHA-512" workbookHashValue="GGUYFr/AmwGAba2z1BP2sDDfB3xf5YopBrbrC50x5AXWZHkEe9E+mTtoCkz02sqLa9jTFwAOYkju4SxjGJN6MA==" workbookSaltValue="13heaxHEBwEtHjFu2NTpV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<sst xmlns="http://schemas.openxmlformats.org/spreadsheetml/2006/main" count="228" uniqueCount="115">
  <si>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</si>
  <si>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</si>
  <si>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</si>
  <si>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</si>
  <si>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</si>
  <si>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</si>
  <si>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</si>
  <si>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</si>
  <si>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</si>
  <si>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</si>
  <si>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</si>
  <si>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</si>
  <si>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</si>
  <si>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</si>
  <si>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</si>
  <si>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</si>
  <si>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</si>
  <si>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</si>
  <si>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</si>
  <si>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</si>
  <si>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</si>
  <si>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</si>
  <si>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</si>
  <si>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</si>
  <si>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</si>
  <si>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</si>
  <si>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</si>
  <si>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</si>
  <si>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</si>
  <si>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</si>
  <si>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</si>
  <si>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</si>
  <si>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</si>
  <si>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</si>
  <si>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</si>
  <si>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</si>
  <si>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</si>
  <si>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</si>
  <si>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</si>
  <si>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</si>
  <si>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</si>
  <si>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</si>
  <si>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</si>
  <si>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</si>
  <si>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</si>
  <si>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</si>
  <si>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</si>
  <si>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</si>
  <si>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</si>
  <si>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</si>
  <si>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</si>
  <si>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</si>
  <si>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</si>
  <si>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</si>
  <si>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</si>
  <si>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</si>
  <si>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</si>
  <si>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</si>
  <si>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</si>
  <si>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</si>
  <si>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</si>
  <si>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</si>
  <si>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</si>
  <si>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</si>
  <si>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</si>
  <si>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</si>
  <si>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</si>
  <si>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</si>
  <si>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</si>
  <si>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</si>
  <si>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</si>
  <si>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</si>
  <si>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</si>
  <si>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</si>
  <si>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</si>
  <si>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</si>
  <si>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</si>
  <si>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</si>
  <si>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</si>
  <si>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</si>
  <si>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</si>
  <si>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</si>
  <si>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</si>
  <si>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</si>
  <si>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</si>
  <si>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</si>
  <si>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</si>
  <si>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</si>
  <si>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</si>
  <si>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</si>
  <si>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</si>
  <si>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</si>
  <si>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</si>
  <si>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丸森町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</si>
  <si>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</si>
  <si>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</si>
  <si>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</si>
  <si>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</si>
  <si>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</si>
  <si>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</si>
  <si>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</si>
  <si>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</si>
  <si>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</si>
  <si>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</si>
  <si>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</si>
  <si>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</si>
  <si>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</si>
  <si>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</si>
  <si>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</si>
  <si>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</si>
  <si>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</si>
  <si>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</si>
  <si>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①　令和元年東日本台風の影響により経常収益が減少したが、数値は継続的に100%を上回っている。今後は、給水人口の減少や節水型社会への移行により水道料金収入の減少が見込まれるため、経費節減や財源確保に努める。
②　累積欠損金はこれまで発生していない。
③　毎年度100%を上回っており、支払い能力は備えている。
④　償還が進み比率は減少しており、平成30年度から同規模事業体を下回っている。施設更新及び老朽管更新による起債である。
⑤　令和元年度に100%を下回ったのは、令和元年東日本台風の被害により給水収益が減少したためである。
⑥　有収水量1㎥あたりの給水原価は、同規模事業体に比べ高い水準で推移しており、令和元年度は令和元年東日本台風の影響により更に増加している。
⑦　施設利用率は同規模事業体平均に比べ下回っており、今後施設の見直し、ダウンサイジング等の検討が必要となる。
⑧　有収率は毎年度90%を超えており、同規模事業体平均を上回っている。
　令和元年度は令和元年東日本台風の影響により給水収益が減少するなど厳しい経営状況であった。
　現在、基本料金等の改定は考えていないが、収入増の対策として、未納額の解消に力を入れていく。
</t>
    <rPh sb="2" eb="11">
      <t>レ</t>
    </rPh>
    <rPh sb="12" eb="14">
      <t>エイキョウ</t>
    </rPh>
    <rPh sb="17" eb="19">
      <t>ケイジョウ</t>
    </rPh>
    <rPh sb="19" eb="21">
      <t>シュウエキ</t>
    </rPh>
    <rPh sb="22" eb="24">
      <t>ゲンショウ</t>
    </rPh>
    <rPh sb="28" eb="30">
      <t>スウチ</t>
    </rPh>
    <rPh sb="47" eb="49">
      <t>コンゴ</t>
    </rPh>
    <rPh sb="217" eb="219">
      <t>レ</t>
    </rPh>
    <rPh sb="219" eb="221">
      <t>ガンネン</t>
    </rPh>
    <rPh sb="221" eb="222">
      <t>ド</t>
    </rPh>
    <rPh sb="228" eb="230">
      <t>シタマワ</t>
    </rPh>
    <rPh sb="235" eb="244">
      <t>レ</t>
    </rPh>
    <rPh sb="245" eb="247">
      <t>ヒガイ</t>
    </rPh>
    <rPh sb="250" eb="252">
      <t>キュウスイ</t>
    </rPh>
    <rPh sb="252" eb="254">
      <t>シュウエキ</t>
    </rPh>
    <rPh sb="255" eb="257">
      <t>ゲンショウ</t>
    </rPh>
    <rPh sb="298" eb="300">
      <t>スイイ</t>
    </rPh>
    <rPh sb="305" eb="310">
      <t>レ</t>
    </rPh>
    <rPh sb="311" eb="320">
      <t>レ</t>
    </rPh>
    <rPh sb="321" eb="323">
      <t>エイキョウ</t>
    </rPh>
    <rPh sb="326" eb="327">
      <t>サラ</t>
    </rPh>
    <rPh sb="328" eb="330">
      <t>ゾウカ</t>
    </rPh>
    <rPh sb="429" eb="434">
      <t>レ</t>
    </rPh>
    <rPh sb="435" eb="444">
      <t>レ</t>
    </rPh>
    <rPh sb="445" eb="447">
      <t>エイキョウ</t>
    </rPh>
    <rPh sb="450" eb="452">
      <t>キュウスイ</t>
    </rPh>
    <rPh sb="452" eb="454">
      <t>シュウエキ</t>
    </rPh>
    <rPh sb="455" eb="457">
      <t>ゲンショウ</t>
    </rPh>
    <rPh sb="461" eb="462">
      <t>キビ</t>
    </rPh>
    <rPh sb="464" eb="466">
      <t>ケイエイ</t>
    </rPh>
    <rPh sb="466" eb="468">
      <t>ジョウキョウ</t>
    </rPh>
    <phoneticPr fontId="4"/>
  </si>
  <si>
    <t>　平成11年度から平成14年度に実施した石綿セメント管更新事業により、ほとんどの石綿管は布設替えを終えている。
　その他管種についても、計画的に更新しているため管路経年化率は低い。今後も緊急性や重要度の高いものから計画的に更新を行いたい。</t>
    <phoneticPr fontId="4"/>
  </si>
  <si>
    <t xml:space="preserve">　令和元年度は令和元年東日本台風の影響により厳しい経営状況だったが、全体的な水道事業経営は概ね安定していると考えられる。しかし今後は、施設の老朽化に伴う更新事業が増加することを踏まえると、更新に係る費用と経営状況を把握しながら、経営戦略に基づき計画的な施設の更新を行う必要がある。
</t>
    <rPh sb="1" eb="6">
      <t>レ</t>
    </rPh>
    <rPh sb="7" eb="16">
      <t>レ</t>
    </rPh>
    <rPh sb="17" eb="19">
      <t>エイキョウ</t>
    </rPh>
    <rPh sb="22" eb="23">
      <t>キビ</t>
    </rPh>
    <rPh sb="25" eb="27">
      <t>ケイエイ</t>
    </rPh>
    <rPh sb="27" eb="29">
      <t>ジョウキョウ</t>
    </rPh>
    <rPh sb="34" eb="37">
      <t>ゼンタイテキ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</si>
</sst>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C0-48FE-BED9-C69F2439218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0.52</c:v>
                </c:pt>
                <c:pt idx="4">
                  <c:v>0.47</c:v>
                </c:pt>
              </c:numCache>
            </c:numRef>
          </c:val>
          <c:smooth val="0"/>
          <c:extLst>
            <c:ext xmlns:c16="http://schemas.microsoft.com/office/drawing/2014/chart" uri="{C3380CC4-5D6E-409C-BE32-E72D297353CC}">
              <c16:uniqueId val="{00000001-3EC0-48FE-BED9-C69F2439218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46.34</c:v>
                </c:pt>
                <c:pt idx="1">
                  <c:v>46.4</c:v>
                </c:pt>
                <c:pt idx="2">
                  <c:v>44.94</c:v>
                </c:pt>
                <c:pt idx="3">
                  <c:v>44.88</c:v>
                </c:pt>
                <c:pt idx="4">
                  <c:v>38.479999999999997</c:v>
                </c:pt>
              </c:numCache>
            </c:numRef>
          </c:val>
          <c:extLst>
            <c:ext xmlns:c16="http://schemas.microsoft.com/office/drawing/2014/chart" uri="{C3380CC4-5D6E-409C-BE32-E72D297353CC}">
              <c16:uniqueId val="{00000000-0E0C-4DDF-A3FF-7050BDFC3FF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50.29</c:v>
                </c:pt>
                <c:pt idx="4">
                  <c:v>49.64</c:v>
                </c:pt>
              </c:numCache>
            </c:numRef>
          </c:val>
          <c:smooth val="0"/>
          <c:extLst>
            <c:ext xmlns:c16="http://schemas.microsoft.com/office/drawing/2014/chart" uri="{C3380CC4-5D6E-409C-BE32-E72D297353CC}">
              <c16:uniqueId val="{00000001-0E0C-4DDF-A3FF-7050BDFC3FF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91.35</c:v>
                </c:pt>
                <c:pt idx="1">
                  <c:v>91.04</c:v>
                </c:pt>
                <c:pt idx="2">
                  <c:v>91.13</c:v>
                </c:pt>
                <c:pt idx="3">
                  <c:v>91.02</c:v>
                </c:pt>
                <c:pt idx="4">
                  <c:v>90.58</c:v>
                </c:pt>
              </c:numCache>
            </c:numRef>
          </c:val>
          <c:extLst>
            <c:ext xmlns:c16="http://schemas.microsoft.com/office/drawing/2014/chart" uri="{C3380CC4-5D6E-409C-BE32-E72D297353CC}">
              <c16:uniqueId val="{00000000-29CC-4048-B853-B5381F86A0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77.73</c:v>
                </c:pt>
                <c:pt idx="4">
                  <c:v>78.09</c:v>
                </c:pt>
              </c:numCache>
            </c:numRef>
          </c:val>
          <c:smooth val="0"/>
          <c:extLst>
            <c:ext xmlns:c16="http://schemas.microsoft.com/office/drawing/2014/chart" uri="{C3380CC4-5D6E-409C-BE32-E72D297353CC}">
              <c16:uniqueId val="{00000001-29CC-4048-B853-B5381F86A0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121.42</c:v>
                </c:pt>
                <c:pt idx="1">
                  <c:v>115.86</c:v>
                </c:pt>
                <c:pt idx="2">
                  <c:v>115.65</c:v>
                </c:pt>
                <c:pt idx="3">
                  <c:v>118.13</c:v>
                </c:pt>
                <c:pt idx="4">
                  <c:v>100.57</c:v>
                </c:pt>
              </c:numCache>
            </c:numRef>
          </c:val>
          <c:extLst>
            <c:ext xmlns:c16="http://schemas.microsoft.com/office/drawing/2014/chart" uri="{C3380CC4-5D6E-409C-BE32-E72D297353CC}">
              <c16:uniqueId val="{00000000-5AAD-4D50-8811-5FFE9A7CAA7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103.81</c:v>
                </c:pt>
                <c:pt idx="4">
                  <c:v>104.35</c:v>
                </c:pt>
              </c:numCache>
            </c:numRef>
          </c:val>
          <c:smooth val="0"/>
          <c:extLst>
            <c:ext xmlns:c16="http://schemas.microsoft.com/office/drawing/2014/chart" uri="{C3380CC4-5D6E-409C-BE32-E72D297353CC}">
              <c16:uniqueId val="{00000001-5AAD-4D50-8811-5FFE9A7CAA7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46.41</c:v>
                </c:pt>
                <c:pt idx="1">
                  <c:v>46.92</c:v>
                </c:pt>
                <c:pt idx="2">
                  <c:v>46.92</c:v>
                </c:pt>
                <c:pt idx="3">
                  <c:v>48.86</c:v>
                </c:pt>
                <c:pt idx="4">
                  <c:v>50.74</c:v>
                </c:pt>
              </c:numCache>
            </c:numRef>
          </c:val>
          <c:extLst>
            <c:ext xmlns:c16="http://schemas.microsoft.com/office/drawing/2014/chart" uri="{C3380CC4-5D6E-409C-BE32-E72D297353CC}">
              <c16:uniqueId val="{00000000-502F-4056-8945-E0DB216A124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45.85</c:v>
                </c:pt>
                <c:pt idx="4">
                  <c:v>47.31</c:v>
                </c:pt>
              </c:numCache>
            </c:numRef>
          </c:val>
          <c:smooth val="0"/>
          <c:extLst>
            <c:ext xmlns:c16="http://schemas.microsoft.com/office/drawing/2014/chart" uri="{C3380CC4-5D6E-409C-BE32-E72D297353CC}">
              <c16:uniqueId val="{00000001-502F-4056-8945-E0DB216A124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1.24</c:v>
                </c:pt>
                <c:pt idx="1">
                  <c:v>1.22</c:v>
                </c:pt>
                <c:pt idx="2">
                  <c:v>1.1399999999999999</c:v>
                </c:pt>
                <c:pt idx="3">
                  <c:v>1.1399999999999999</c:v>
                </c:pt>
                <c:pt idx="4" formatCode="#,##0.00;&quot;△&quot;#,##0.00">
                  <c:v>0</c:v>
                </c:pt>
              </c:numCache>
            </c:numRef>
          </c:val>
          <c:extLst>
            <c:ext xmlns:c16="http://schemas.microsoft.com/office/drawing/2014/chart" uri="{C3380CC4-5D6E-409C-BE32-E72D297353CC}">
              <c16:uniqueId val="{00000000-3067-494A-989C-90137682E81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14.13</c:v>
                </c:pt>
                <c:pt idx="4">
                  <c:v>16.77</c:v>
                </c:pt>
              </c:numCache>
            </c:numRef>
          </c:val>
          <c:smooth val="0"/>
          <c:extLst>
            <c:ext xmlns:c16="http://schemas.microsoft.com/office/drawing/2014/chart" uri="{C3380CC4-5D6E-409C-BE32-E72D297353CC}">
              <c16:uniqueId val="{00000001-3067-494A-989C-90137682E81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D3-4188-8A2D-F9D07EF0068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25.66</c:v>
                </c:pt>
                <c:pt idx="4">
                  <c:v>21.69</c:v>
                </c:pt>
              </c:numCache>
            </c:numRef>
          </c:val>
          <c:smooth val="0"/>
          <c:extLst>
            <c:ext xmlns:c16="http://schemas.microsoft.com/office/drawing/2014/chart" uri="{C3380CC4-5D6E-409C-BE32-E72D297353CC}">
              <c16:uniqueId val="{00000001-F8D3-4188-8A2D-F9D07EF0068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182.23</c:v>
                </c:pt>
                <c:pt idx="1">
                  <c:v>158.77000000000001</c:v>
                </c:pt>
                <c:pt idx="2">
                  <c:v>169.67</c:v>
                </c:pt>
                <c:pt idx="3">
                  <c:v>160.15</c:v>
                </c:pt>
                <c:pt idx="4">
                  <c:v>116.27</c:v>
                </c:pt>
              </c:numCache>
            </c:numRef>
          </c:val>
          <c:extLst>
            <c:ext xmlns:c16="http://schemas.microsoft.com/office/drawing/2014/chart" uri="{C3380CC4-5D6E-409C-BE32-E72D297353CC}">
              <c16:uniqueId val="{00000000-16B9-447A-A9F4-5AA5F95871F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300.14</c:v>
                </c:pt>
                <c:pt idx="4">
                  <c:v>301.04000000000002</c:v>
                </c:pt>
              </c:numCache>
            </c:numRef>
          </c:val>
          <c:smooth val="0"/>
          <c:extLst>
            <c:ext xmlns:c16="http://schemas.microsoft.com/office/drawing/2014/chart" uri="{C3380CC4-5D6E-409C-BE32-E72D297353CC}">
              <c16:uniqueId val="{00000001-16B9-447A-A9F4-5AA5F95871F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635.54</c:v>
                </c:pt>
                <c:pt idx="1">
                  <c:v>579.20000000000005</c:v>
                </c:pt>
                <c:pt idx="2">
                  <c:v>536.1</c:v>
                </c:pt>
                <c:pt idx="3">
                  <c:v>509.67</c:v>
                </c:pt>
                <c:pt idx="4">
                  <c:v>544.38</c:v>
                </c:pt>
              </c:numCache>
            </c:numRef>
          </c:val>
          <c:extLst>
            <c:ext xmlns:c16="http://schemas.microsoft.com/office/drawing/2014/chart" uri="{C3380CC4-5D6E-409C-BE32-E72D297353CC}">
              <c16:uniqueId val="{00000000-23AC-406C-847A-3841C0AAA9D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566.65</c:v>
                </c:pt>
                <c:pt idx="4">
                  <c:v>551.62</c:v>
                </c:pt>
              </c:numCache>
            </c:numRef>
          </c:val>
          <c:smooth val="0"/>
          <c:extLst>
            <c:ext xmlns:c16="http://schemas.microsoft.com/office/drawing/2014/chart" uri="{C3380CC4-5D6E-409C-BE32-E72D297353CC}">
              <c16:uniqueId val="{00000001-23AC-406C-847A-3841C0AAA9D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111.43</c:v>
                </c:pt>
                <c:pt idx="1">
                  <c:v>105.63</c:v>
                </c:pt>
                <c:pt idx="2">
                  <c:v>104.68</c:v>
                </c:pt>
                <c:pt idx="3">
                  <c:v>105.59</c:v>
                </c:pt>
                <c:pt idx="4">
                  <c:v>87.98</c:v>
                </c:pt>
              </c:numCache>
            </c:numRef>
          </c:val>
          <c:extLst>
            <c:ext xmlns:c16="http://schemas.microsoft.com/office/drawing/2014/chart" uri="{C3380CC4-5D6E-409C-BE32-E72D297353CC}">
              <c16:uniqueId val="{00000000-2165-430D-9A15-FFCA047F71C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84.77</c:v>
                </c:pt>
                <c:pt idx="4">
                  <c:v>87.11</c:v>
                </c:pt>
              </c:numCache>
            </c:numRef>
          </c:val>
          <c:smooth val="0"/>
          <c:extLst>
            <c:ext xmlns:c16="http://schemas.microsoft.com/office/drawing/2014/chart" uri="{C3380CC4-5D6E-409C-BE32-E72D297353CC}">
              <c16:uniqueId val="{00000001-2165-430D-9A15-FFCA047F71C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263.27</c:v>
                </c:pt>
                <c:pt idx="1">
                  <c:v>278.81</c:v>
                </c:pt>
                <c:pt idx="2">
                  <c:v>282.95</c:v>
                </c:pt>
                <c:pt idx="3">
                  <c:v>281.41000000000003</c:v>
                </c:pt>
                <c:pt idx="4">
                  <c:v>341.96</c:v>
                </c:pt>
              </c:numCache>
            </c:numRef>
          </c:val>
          <c:extLst>
            <c:ext xmlns:c16="http://schemas.microsoft.com/office/drawing/2014/chart" uri="{C3380CC4-5D6E-409C-BE32-E72D297353CC}">
              <c16:uniqueId val="{00000000-EBCB-4DB1-9506-A360EED2D4F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227.27</c:v>
                </c:pt>
                <c:pt idx="4">
                  <c:v>223.98</c:v>
                </c:pt>
              </c:numCache>
            </c:numRef>
          </c:val>
          <c:smooth val="0"/>
          <c:extLst>
            <c:ext xmlns:c16="http://schemas.microsoft.com/office/drawing/2014/chart" uri="{C3380CC4-5D6E-409C-BE32-E72D297353CC}">
              <c16:uniqueId val="{00000001-EBCB-4DB1-9506-A360EED2D4F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　丸森町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13292</v>
      </c>
      <c r="AM8" s="71"/>
      <c r="AN8" s="71"/>
      <c r="AO8" s="71"/>
      <c r="AP8" s="71"/>
      <c r="AQ8" s="71"/>
      <c r="AR8" s="71"/>
      <c r="AS8" s="71"/>
      <c r="AT8" s="67">
        <f>データ!$S$6</f>
        <v>273.3</v>
      </c>
      <c r="AU8" s="68"/>
      <c r="AV8" s="68"/>
      <c r="AW8" s="68"/>
      <c r="AX8" s="68"/>
      <c r="AY8" s="68"/>
      <c r="AZ8" s="68"/>
      <c r="BA8" s="68"/>
      <c r="BB8" s="70">
        <f>データ!$T$6</f>
        <v>48.64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58.65</v>
      </c>
      <c r="J10" s="68"/>
      <c r="K10" s="68"/>
      <c r="L10" s="68"/>
      <c r="M10" s="68"/>
      <c r="N10" s="68"/>
      <c r="O10" s="69"/>
      <c r="P10" s="70">
        <f>データ!$P$6</f>
        <v>72.650000000000006</v>
      </c>
      <c r="Q10" s="70"/>
      <c r="R10" s="70"/>
      <c r="S10" s="70"/>
      <c r="T10" s="70"/>
      <c r="U10" s="70"/>
      <c r="V10" s="70"/>
      <c r="W10" s="71">
        <f>データ!$Q$6</f>
        <v>5010</v>
      </c>
      <c r="X10" s="71"/>
      <c r="Y10" s="71"/>
      <c r="Z10" s="71"/>
      <c r="AA10" s="71"/>
      <c r="AB10" s="71"/>
      <c r="AC10" s="71"/>
      <c r="AD10" s="2"/>
      <c r="AE10" s="2"/>
      <c r="AF10" s="2"/>
      <c r="AG10" s="2"/>
      <c r="AH10" s="4"/>
      <c r="AI10" s="4"/>
      <c r="AJ10" s="4"/>
      <c r="AK10" s="4"/>
      <c r="AL10" s="71">
        <f>データ!$U$6</f>
        <v>9558</v>
      </c>
      <c r="AM10" s="71"/>
      <c r="AN10" s="71"/>
      <c r="AO10" s="71"/>
      <c r="AP10" s="71"/>
      <c r="AQ10" s="71"/>
      <c r="AR10" s="71"/>
      <c r="AS10" s="71"/>
      <c r="AT10" s="67">
        <f>データ!$V$6</f>
        <v>49.65</v>
      </c>
      <c r="AU10" s="68"/>
      <c r="AV10" s="68"/>
      <c r="AW10" s="68"/>
      <c r="AX10" s="68"/>
      <c r="AY10" s="68"/>
      <c r="AZ10" s="68"/>
      <c r="BA10" s="68"/>
      <c r="BB10" s="70">
        <f>データ!$W$6</f>
        <v>192.51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gNwMapEp4aXRCq0H7M8VJrDh4pbaUMSzFzve90Hp8uNbL89jq3ZWNcIfBJsxC8KNGN/Vtt9sgpSd4d7MG3fQw==" saltValue="m5LrGZEF/zsqND6UNlclL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43419</v>
      </c>
      <c r="D6" s="34">
        <f t="shared" si="3"/>
        <v>46</v>
      </c>
      <c r="E6" s="34">
        <f t="shared" si="3"/>
        <v>1</v>
      </c>
      <c r="F6" s="34">
        <f t="shared" si="3"/>
        <v>0</v>
      </c>
      <c r="G6" s="34">
        <f t="shared" si="3"/>
        <v>1</v>
      </c>
      <c r="H6" s="34" t="str">
        <f t="shared" si="3"/>
        <v>宮城県　丸森町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58.65</v>
      </c>
      <c r="P6" s="35">
        <f t="shared" si="3"/>
        <v>72.650000000000006</v>
      </c>
      <c r="Q6" s="35">
        <f t="shared" si="3"/>
        <v>5010</v>
      </c>
      <c r="R6" s="35">
        <f t="shared" si="3"/>
        <v>13292</v>
      </c>
      <c r="S6" s="35">
        <f t="shared" si="3"/>
        <v>273.3</v>
      </c>
      <c r="T6" s="35">
        <f t="shared" si="3"/>
        <v>48.64</v>
      </c>
      <c r="U6" s="35">
        <f t="shared" si="3"/>
        <v>9558</v>
      </c>
      <c r="V6" s="35">
        <f t="shared" si="3"/>
        <v>49.65</v>
      </c>
      <c r="W6" s="35">
        <f t="shared" si="3"/>
        <v>192.51</v>
      </c>
      <c r="X6" s="36">
        <f>IF(X7="",NA(),X7)</f>
        <v>121.42</v>
      </c>
      <c r="Y6" s="36">
        <f t="shared" ref="Y6:AG6" si="4">IF(Y7="",NA(),Y7)</f>
        <v>115.86</v>
      </c>
      <c r="Z6" s="36">
        <f t="shared" si="4"/>
        <v>115.65</v>
      </c>
      <c r="AA6" s="36">
        <f t="shared" si="4"/>
        <v>118.13</v>
      </c>
      <c r="AB6" s="36">
        <f t="shared" si="4"/>
        <v>100.57</v>
      </c>
      <c r="AC6" s="36">
        <f t="shared" si="4"/>
        <v>111.06</v>
      </c>
      <c r="AD6" s="36">
        <f t="shared" si="4"/>
        <v>111.34</v>
      </c>
      <c r="AE6" s="36">
        <f t="shared" si="4"/>
        <v>110.02</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25.66</v>
      </c>
      <c r="AR6" s="36">
        <f t="shared" si="5"/>
        <v>21.69</v>
      </c>
      <c r="AS6" s="35" t="str">
        <f>IF(AS7="","",IF(AS7="-","【-】","【"&amp;SUBSTITUTE(TEXT(AS7,"#,##0.00"),"-","△")&amp;"】"))</f>
        <v>【1.08】</v>
      </c>
      <c r="AT6" s="36">
        <f>IF(AT7="",NA(),AT7)</f>
        <v>182.23</v>
      </c>
      <c r="AU6" s="36">
        <f t="shared" ref="AU6:BC6" si="6">IF(AU7="",NA(),AU7)</f>
        <v>158.77000000000001</v>
      </c>
      <c r="AV6" s="36">
        <f t="shared" si="6"/>
        <v>169.67</v>
      </c>
      <c r="AW6" s="36">
        <f t="shared" si="6"/>
        <v>160.15</v>
      </c>
      <c r="AX6" s="36">
        <f t="shared" si="6"/>
        <v>116.27</v>
      </c>
      <c r="AY6" s="36">
        <f t="shared" si="6"/>
        <v>398.29</v>
      </c>
      <c r="AZ6" s="36">
        <f t="shared" si="6"/>
        <v>388.67</v>
      </c>
      <c r="BA6" s="36">
        <f t="shared" si="6"/>
        <v>355.27</v>
      </c>
      <c r="BB6" s="36">
        <f t="shared" si="6"/>
        <v>300.14</v>
      </c>
      <c r="BC6" s="36">
        <f t="shared" si="6"/>
        <v>301.04000000000002</v>
      </c>
      <c r="BD6" s="35" t="str">
        <f>IF(BD7="","",IF(BD7="-","【-】","【"&amp;SUBSTITUTE(TEXT(BD7,"#,##0.00"),"-","△")&amp;"】"))</f>
        <v>【264.97】</v>
      </c>
      <c r="BE6" s="36">
        <f>IF(BE7="",NA(),BE7)</f>
        <v>635.54</v>
      </c>
      <c r="BF6" s="36">
        <f t="shared" ref="BF6:BN6" si="7">IF(BF7="",NA(),BF7)</f>
        <v>579.20000000000005</v>
      </c>
      <c r="BG6" s="36">
        <f t="shared" si="7"/>
        <v>536.1</v>
      </c>
      <c r="BH6" s="36">
        <f t="shared" si="7"/>
        <v>509.67</v>
      </c>
      <c r="BI6" s="36">
        <f t="shared" si="7"/>
        <v>544.38</v>
      </c>
      <c r="BJ6" s="36">
        <f t="shared" si="7"/>
        <v>431</v>
      </c>
      <c r="BK6" s="36">
        <f t="shared" si="7"/>
        <v>422.5</v>
      </c>
      <c r="BL6" s="36">
        <f t="shared" si="7"/>
        <v>458.27</v>
      </c>
      <c r="BM6" s="36">
        <f t="shared" si="7"/>
        <v>566.65</v>
      </c>
      <c r="BN6" s="36">
        <f t="shared" si="7"/>
        <v>551.62</v>
      </c>
      <c r="BO6" s="35" t="str">
        <f>IF(BO7="","",IF(BO7="-","【-】","【"&amp;SUBSTITUTE(TEXT(BO7,"#,##0.00"),"-","△")&amp;"】"))</f>
        <v>【266.61】</v>
      </c>
      <c r="BP6" s="36">
        <f>IF(BP7="",NA(),BP7)</f>
        <v>111.43</v>
      </c>
      <c r="BQ6" s="36">
        <f t="shared" ref="BQ6:BY6" si="8">IF(BQ7="",NA(),BQ7)</f>
        <v>105.63</v>
      </c>
      <c r="BR6" s="36">
        <f t="shared" si="8"/>
        <v>104.68</v>
      </c>
      <c r="BS6" s="36">
        <f t="shared" si="8"/>
        <v>105.59</v>
      </c>
      <c r="BT6" s="36">
        <f t="shared" si="8"/>
        <v>87.98</v>
      </c>
      <c r="BU6" s="36">
        <f t="shared" si="8"/>
        <v>100.82</v>
      </c>
      <c r="BV6" s="36">
        <f t="shared" si="8"/>
        <v>101.64</v>
      </c>
      <c r="BW6" s="36">
        <f t="shared" si="8"/>
        <v>96.77</v>
      </c>
      <c r="BX6" s="36">
        <f t="shared" si="8"/>
        <v>84.77</v>
      </c>
      <c r="BY6" s="36">
        <f t="shared" si="8"/>
        <v>87.11</v>
      </c>
      <c r="BZ6" s="35" t="str">
        <f>IF(BZ7="","",IF(BZ7="-","【-】","【"&amp;SUBSTITUTE(TEXT(BZ7,"#,##0.00"),"-","△")&amp;"】"))</f>
        <v>【103.24】</v>
      </c>
      <c r="CA6" s="36">
        <f>IF(CA7="",NA(),CA7)</f>
        <v>263.27</v>
      </c>
      <c r="CB6" s="36">
        <f t="shared" ref="CB6:CJ6" si="9">IF(CB7="",NA(),CB7)</f>
        <v>278.81</v>
      </c>
      <c r="CC6" s="36">
        <f t="shared" si="9"/>
        <v>282.95</v>
      </c>
      <c r="CD6" s="36">
        <f t="shared" si="9"/>
        <v>281.41000000000003</v>
      </c>
      <c r="CE6" s="36">
        <f t="shared" si="9"/>
        <v>341.96</v>
      </c>
      <c r="CF6" s="36">
        <f t="shared" si="9"/>
        <v>179.55</v>
      </c>
      <c r="CG6" s="36">
        <f t="shared" si="9"/>
        <v>179.16</v>
      </c>
      <c r="CH6" s="36">
        <f t="shared" si="9"/>
        <v>187.18</v>
      </c>
      <c r="CI6" s="36">
        <f t="shared" si="9"/>
        <v>227.27</v>
      </c>
      <c r="CJ6" s="36">
        <f t="shared" si="9"/>
        <v>223.98</v>
      </c>
      <c r="CK6" s="35" t="str">
        <f>IF(CK7="","",IF(CK7="-","【-】","【"&amp;SUBSTITUTE(TEXT(CK7,"#,##0.00"),"-","△")&amp;"】"))</f>
        <v>【168.38】</v>
      </c>
      <c r="CL6" s="36">
        <f>IF(CL7="",NA(),CL7)</f>
        <v>46.34</v>
      </c>
      <c r="CM6" s="36">
        <f t="shared" ref="CM6:CU6" si="10">IF(CM7="",NA(),CM7)</f>
        <v>46.4</v>
      </c>
      <c r="CN6" s="36">
        <f t="shared" si="10"/>
        <v>44.94</v>
      </c>
      <c r="CO6" s="36">
        <f t="shared" si="10"/>
        <v>44.88</v>
      </c>
      <c r="CP6" s="36">
        <f t="shared" si="10"/>
        <v>38.479999999999997</v>
      </c>
      <c r="CQ6" s="36">
        <f t="shared" si="10"/>
        <v>53.52</v>
      </c>
      <c r="CR6" s="36">
        <f t="shared" si="10"/>
        <v>54.24</v>
      </c>
      <c r="CS6" s="36">
        <f t="shared" si="10"/>
        <v>55.88</v>
      </c>
      <c r="CT6" s="36">
        <f t="shared" si="10"/>
        <v>50.29</v>
      </c>
      <c r="CU6" s="36">
        <f t="shared" si="10"/>
        <v>49.64</v>
      </c>
      <c r="CV6" s="35" t="str">
        <f>IF(CV7="","",IF(CV7="-","【-】","【"&amp;SUBSTITUTE(TEXT(CV7,"#,##0.00"),"-","△")&amp;"】"))</f>
        <v>【60.00】</v>
      </c>
      <c r="CW6" s="36">
        <f>IF(CW7="",NA(),CW7)</f>
        <v>91.35</v>
      </c>
      <c r="CX6" s="36">
        <f t="shared" ref="CX6:DF6" si="11">IF(CX7="",NA(),CX7)</f>
        <v>91.04</v>
      </c>
      <c r="CY6" s="36">
        <f t="shared" si="11"/>
        <v>91.13</v>
      </c>
      <c r="CZ6" s="36">
        <f t="shared" si="11"/>
        <v>91.02</v>
      </c>
      <c r="DA6" s="36">
        <f t="shared" si="11"/>
        <v>90.58</v>
      </c>
      <c r="DB6" s="36">
        <f t="shared" si="11"/>
        <v>81.459999999999994</v>
      </c>
      <c r="DC6" s="36">
        <f t="shared" si="11"/>
        <v>81.680000000000007</v>
      </c>
      <c r="DD6" s="36">
        <f t="shared" si="11"/>
        <v>80.989999999999995</v>
      </c>
      <c r="DE6" s="36">
        <f t="shared" si="11"/>
        <v>77.73</v>
      </c>
      <c r="DF6" s="36">
        <f t="shared" si="11"/>
        <v>78.09</v>
      </c>
      <c r="DG6" s="35" t="str">
        <f>IF(DG7="","",IF(DG7="-","【-】","【"&amp;SUBSTITUTE(TEXT(DG7,"#,##0.00"),"-","△")&amp;"】"))</f>
        <v>【89.80】</v>
      </c>
      <c r="DH6" s="36">
        <f>IF(DH7="",NA(),DH7)</f>
        <v>46.41</v>
      </c>
      <c r="DI6" s="36">
        <f t="shared" ref="DI6:DQ6" si="12">IF(DI7="",NA(),DI7)</f>
        <v>46.92</v>
      </c>
      <c r="DJ6" s="36">
        <f t="shared" si="12"/>
        <v>46.92</v>
      </c>
      <c r="DK6" s="36">
        <f t="shared" si="12"/>
        <v>48.86</v>
      </c>
      <c r="DL6" s="36">
        <f t="shared" si="12"/>
        <v>50.74</v>
      </c>
      <c r="DM6" s="36">
        <f t="shared" si="12"/>
        <v>47.7</v>
      </c>
      <c r="DN6" s="36">
        <f t="shared" si="12"/>
        <v>48.14</v>
      </c>
      <c r="DO6" s="36">
        <f t="shared" si="12"/>
        <v>46.61</v>
      </c>
      <c r="DP6" s="36">
        <f t="shared" si="12"/>
        <v>45.85</v>
      </c>
      <c r="DQ6" s="36">
        <f t="shared" si="12"/>
        <v>47.31</v>
      </c>
      <c r="DR6" s="35" t="str">
        <f>IF(DR7="","",IF(DR7="-","【-】","【"&amp;SUBSTITUTE(TEXT(DR7,"#,##0.00"),"-","△")&amp;"】"))</f>
        <v>【49.59】</v>
      </c>
      <c r="DS6" s="36">
        <f>IF(DS7="",NA(),DS7)</f>
        <v>1.24</v>
      </c>
      <c r="DT6" s="36">
        <f t="shared" ref="DT6:EB6" si="13">IF(DT7="",NA(),DT7)</f>
        <v>1.22</v>
      </c>
      <c r="DU6" s="36">
        <f t="shared" si="13"/>
        <v>1.1399999999999999</v>
      </c>
      <c r="DV6" s="36">
        <f t="shared" si="13"/>
        <v>1.1399999999999999</v>
      </c>
      <c r="DW6" s="35">
        <f t="shared" si="13"/>
        <v>0</v>
      </c>
      <c r="DX6" s="36">
        <f t="shared" si="13"/>
        <v>7.26</v>
      </c>
      <c r="DY6" s="36">
        <f t="shared" si="13"/>
        <v>11.13</v>
      </c>
      <c r="DZ6" s="36">
        <f t="shared" si="13"/>
        <v>10.84</v>
      </c>
      <c r="EA6" s="36">
        <f t="shared" si="13"/>
        <v>14.13</v>
      </c>
      <c r="EB6" s="36">
        <f t="shared" si="13"/>
        <v>16.77</v>
      </c>
      <c r="EC6" s="35" t="str">
        <f>IF(EC7="","",IF(EC7="-","【-】","【"&amp;SUBSTITUTE(TEXT(EC7,"#,##0.00"),"-","△")&amp;"】"))</f>
        <v>【19.44】</v>
      </c>
      <c r="ED6" s="35">
        <f>IF(ED7="",NA(),ED7)</f>
        <v>0</v>
      </c>
      <c r="EE6" s="35">
        <f t="shared" ref="EE6:EM6" si="14">IF(EE7="",NA(),EE7)</f>
        <v>0</v>
      </c>
      <c r="EF6" s="35">
        <f t="shared" si="14"/>
        <v>0</v>
      </c>
      <c r="EG6" s="35">
        <f t="shared" si="14"/>
        <v>0</v>
      </c>
      <c r="EH6" s="35">
        <f t="shared" si="14"/>
        <v>0</v>
      </c>
      <c r="EI6" s="36">
        <f t="shared" si="14"/>
        <v>1.65</v>
      </c>
      <c r="EJ6" s="36">
        <f t="shared" si="14"/>
        <v>0.47</v>
      </c>
      <c r="EK6" s="36">
        <f t="shared" si="14"/>
        <v>0.39</v>
      </c>
      <c r="EL6" s="36">
        <f t="shared" si="14"/>
        <v>0.52</v>
      </c>
      <c r="EM6" s="36">
        <f t="shared" si="14"/>
        <v>0.47</v>
      </c>
      <c r="EN6" s="35" t="str">
        <f>IF(EN7="","",IF(EN7="-","【-】","【"&amp;SUBSTITUTE(TEXT(EN7,"#,##0.00"),"-","△")&amp;"】"))</f>
        <v>【0.68】</v>
      </c>
    </row>
    <row r="7" spans="1:144" s="37" customFormat="1" x14ac:dyDescent="0.15">
      <c r="A7" s="29"/>
      <c r="B7" s="38">
        <v>2019</v>
      </c>
      <c r="C7" s="38">
        <v>43419</v>
      </c>
      <c r="D7" s="38">
        <v>46</v>
      </c>
      <c r="E7" s="38">
        <v>1</v>
      </c>
      <c r="F7" s="38">
        <v>0</v>
      </c>
      <c r="G7" s="38">
        <v>1</v>
      </c>
      <c r="H7" s="38" t="s">
        <v>93</v>
      </c>
      <c r="I7" s="38" t="s">
        <v>94</v>
      </c>
      <c r="J7" s="38" t="s">
        <v>95</v>
      </c>
      <c r="K7" s="38" t="s">
        <v>96</v>
      </c>
      <c r="L7" s="38" t="s">
        <v>97</v>
      </c>
      <c r="M7" s="38" t="s">
        <v>98</v>
      </c>
      <c r="N7" s="39" t="s">
        <v>99</v>
      </c>
      <c r="O7" s="39">
        <v>58.65</v>
      </c>
      <c r="P7" s="39">
        <v>72.650000000000006</v>
      </c>
      <c r="Q7" s="39">
        <v>5010</v>
      </c>
      <c r="R7" s="39">
        <v>13292</v>
      </c>
      <c r="S7" s="39">
        <v>273.3</v>
      </c>
      <c r="T7" s="39">
        <v>48.64</v>
      </c>
      <c r="U7" s="39">
        <v>9558</v>
      </c>
      <c r="V7" s="39">
        <v>49.65</v>
      </c>
      <c r="W7" s="39">
        <v>192.51</v>
      </c>
      <c r="X7" s="39">
        <v>121.42</v>
      </c>
      <c r="Y7" s="39">
        <v>115.86</v>
      </c>
      <c r="Z7" s="39">
        <v>115.65</v>
      </c>
      <c r="AA7" s="39">
        <v>118.13</v>
      </c>
      <c r="AB7" s="39">
        <v>100.57</v>
      </c>
      <c r="AC7" s="39">
        <v>111.06</v>
      </c>
      <c r="AD7" s="39">
        <v>111.34</v>
      </c>
      <c r="AE7" s="39">
        <v>110.02</v>
      </c>
      <c r="AF7" s="39">
        <v>103.81</v>
      </c>
      <c r="AG7" s="39">
        <v>104.35</v>
      </c>
      <c r="AH7" s="39">
        <v>112.01</v>
      </c>
      <c r="AI7" s="39">
        <v>0</v>
      </c>
      <c r="AJ7" s="39">
        <v>0</v>
      </c>
      <c r="AK7" s="39">
        <v>0</v>
      </c>
      <c r="AL7" s="39">
        <v>0</v>
      </c>
      <c r="AM7" s="39">
        <v>0</v>
      </c>
      <c r="AN7" s="39">
        <v>9.35</v>
      </c>
      <c r="AO7" s="39">
        <v>10.130000000000001</v>
      </c>
      <c r="AP7" s="39">
        <v>7.31</v>
      </c>
      <c r="AQ7" s="39">
        <v>25.66</v>
      </c>
      <c r="AR7" s="39">
        <v>21.69</v>
      </c>
      <c r="AS7" s="39">
        <v>1.08</v>
      </c>
      <c r="AT7" s="39">
        <v>182.23</v>
      </c>
      <c r="AU7" s="39">
        <v>158.77000000000001</v>
      </c>
      <c r="AV7" s="39">
        <v>169.67</v>
      </c>
      <c r="AW7" s="39">
        <v>160.15</v>
      </c>
      <c r="AX7" s="39">
        <v>116.27</v>
      </c>
      <c r="AY7" s="39">
        <v>398.29</v>
      </c>
      <c r="AZ7" s="39">
        <v>388.67</v>
      </c>
      <c r="BA7" s="39">
        <v>355.27</v>
      </c>
      <c r="BB7" s="39">
        <v>300.14</v>
      </c>
      <c r="BC7" s="39">
        <v>301.04000000000002</v>
      </c>
      <c r="BD7" s="39">
        <v>264.97000000000003</v>
      </c>
      <c r="BE7" s="39">
        <v>635.54</v>
      </c>
      <c r="BF7" s="39">
        <v>579.20000000000005</v>
      </c>
      <c r="BG7" s="39">
        <v>536.1</v>
      </c>
      <c r="BH7" s="39">
        <v>509.67</v>
      </c>
      <c r="BI7" s="39">
        <v>544.38</v>
      </c>
      <c r="BJ7" s="39">
        <v>431</v>
      </c>
      <c r="BK7" s="39">
        <v>422.5</v>
      </c>
      <c r="BL7" s="39">
        <v>458.27</v>
      </c>
      <c r="BM7" s="39">
        <v>566.65</v>
      </c>
      <c r="BN7" s="39">
        <v>551.62</v>
      </c>
      <c r="BO7" s="39">
        <v>266.61</v>
      </c>
      <c r="BP7" s="39">
        <v>111.43</v>
      </c>
      <c r="BQ7" s="39">
        <v>105.63</v>
      </c>
      <c r="BR7" s="39">
        <v>104.68</v>
      </c>
      <c r="BS7" s="39">
        <v>105.59</v>
      </c>
      <c r="BT7" s="39">
        <v>87.98</v>
      </c>
      <c r="BU7" s="39">
        <v>100.82</v>
      </c>
      <c r="BV7" s="39">
        <v>101.64</v>
      </c>
      <c r="BW7" s="39">
        <v>96.77</v>
      </c>
      <c r="BX7" s="39">
        <v>84.77</v>
      </c>
      <c r="BY7" s="39">
        <v>87.11</v>
      </c>
      <c r="BZ7" s="39">
        <v>103.24</v>
      </c>
      <c r="CA7" s="39">
        <v>263.27</v>
      </c>
      <c r="CB7" s="39">
        <v>278.81</v>
      </c>
      <c r="CC7" s="39">
        <v>282.95</v>
      </c>
      <c r="CD7" s="39">
        <v>281.41000000000003</v>
      </c>
      <c r="CE7" s="39">
        <v>341.96</v>
      </c>
      <c r="CF7" s="39">
        <v>179.55</v>
      </c>
      <c r="CG7" s="39">
        <v>179.16</v>
      </c>
      <c r="CH7" s="39">
        <v>187.18</v>
      </c>
      <c r="CI7" s="39">
        <v>227.27</v>
      </c>
      <c r="CJ7" s="39">
        <v>223.98</v>
      </c>
      <c r="CK7" s="39">
        <v>168.38</v>
      </c>
      <c r="CL7" s="39">
        <v>46.34</v>
      </c>
      <c r="CM7" s="39">
        <v>46.4</v>
      </c>
      <c r="CN7" s="39">
        <v>44.94</v>
      </c>
      <c r="CO7" s="39">
        <v>44.88</v>
      </c>
      <c r="CP7" s="39">
        <v>38.479999999999997</v>
      </c>
      <c r="CQ7" s="39">
        <v>53.52</v>
      </c>
      <c r="CR7" s="39">
        <v>54.24</v>
      </c>
      <c r="CS7" s="39">
        <v>55.88</v>
      </c>
      <c r="CT7" s="39">
        <v>50.29</v>
      </c>
      <c r="CU7" s="39">
        <v>49.64</v>
      </c>
      <c r="CV7" s="39">
        <v>60</v>
      </c>
      <c r="CW7" s="39">
        <v>91.35</v>
      </c>
      <c r="CX7" s="39">
        <v>91.04</v>
      </c>
      <c r="CY7" s="39">
        <v>91.13</v>
      </c>
      <c r="CZ7" s="39">
        <v>91.02</v>
      </c>
      <c r="DA7" s="39">
        <v>90.58</v>
      </c>
      <c r="DB7" s="39">
        <v>81.459999999999994</v>
      </c>
      <c r="DC7" s="39">
        <v>81.680000000000007</v>
      </c>
      <c r="DD7" s="39">
        <v>80.989999999999995</v>
      </c>
      <c r="DE7" s="39">
        <v>77.73</v>
      </c>
      <c r="DF7" s="39">
        <v>78.09</v>
      </c>
      <c r="DG7" s="39">
        <v>89.8</v>
      </c>
      <c r="DH7" s="39">
        <v>46.41</v>
      </c>
      <c r="DI7" s="39">
        <v>46.92</v>
      </c>
      <c r="DJ7" s="39">
        <v>46.92</v>
      </c>
      <c r="DK7" s="39">
        <v>48.86</v>
      </c>
      <c r="DL7" s="39">
        <v>50.74</v>
      </c>
      <c r="DM7" s="39">
        <v>47.7</v>
      </c>
      <c r="DN7" s="39">
        <v>48.14</v>
      </c>
      <c r="DO7" s="39">
        <v>46.61</v>
      </c>
      <c r="DP7" s="39">
        <v>45.85</v>
      </c>
      <c r="DQ7" s="39">
        <v>47.31</v>
      </c>
      <c r="DR7" s="39">
        <v>49.59</v>
      </c>
      <c r="DS7" s="39">
        <v>1.24</v>
      </c>
      <c r="DT7" s="39">
        <v>1.22</v>
      </c>
      <c r="DU7" s="39">
        <v>1.1399999999999999</v>
      </c>
      <c r="DV7" s="39">
        <v>1.1399999999999999</v>
      </c>
      <c r="DW7" s="39">
        <v>0</v>
      </c>
      <c r="DX7" s="39">
        <v>7.26</v>
      </c>
      <c r="DY7" s="39">
        <v>11.13</v>
      </c>
      <c r="DZ7" s="39">
        <v>10.84</v>
      </c>
      <c r="EA7" s="39">
        <v>14.13</v>
      </c>
      <c r="EB7" s="39">
        <v>16.77</v>
      </c>
      <c r="EC7" s="39">
        <v>19.440000000000001</v>
      </c>
      <c r="ED7" s="39">
        <v>0</v>
      </c>
      <c r="EE7" s="39">
        <v>0</v>
      </c>
      <c r="EF7" s="39">
        <v>0</v>
      </c>
      <c r="EG7" s="39">
        <v>0</v>
      </c>
      <c r="EH7" s="39">
        <v>0</v>
      </c>
      <c r="EI7" s="39">
        <v>1.65</v>
      </c>
      <c r="EJ7" s="39">
        <v>0.47</v>
      </c>
      <c r="EK7" s="39">
        <v>0.39</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梅津 秀一</cp:lastModifiedBy>
  <dcterms:created xsi:type="dcterms:W3CDTF">2020-12-04T02:03:19Z</dcterms:created>
  <dcterms:modified xsi:type="dcterms:W3CDTF">2021-01-25T05:08:43Z</dcterms:modified>
  <cp:category/>
</cp:coreProperties>
</file>