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v-f001\共有\水道事業所\業務班\21-3.経営比較分析表\令和02年度\02 回答\"/>
    </mc:Choice>
  </mc:AlternateContent>
  <workbookProtection workbookAlgorithmName="SHA-512" workbookHashValue="4SAbHTXgpl0+KkjXesHCGFK3cI6eJt+X6eLew4TCaS+MYi0MpGePQQyi5zxsQhLGCOmKWPLBFUL1SH+lEDaawQ==" workbookSaltValue="VyORSQ56w0jQhJpDT1CI8Q==" workbookSpinCount="100000" lockStructure="1"/>
  <bookViews>
    <workbookView xWindow="0" yWindow="0" windowWidth="20490" windowHeight="678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<sst xmlns="http://schemas.openxmlformats.org/spreadsheetml/2006/main" count="228" uniqueCount="112">
  <si>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</si>
  <si>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</si>
  <si>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</si>
  <si>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</si>
  <si>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</si>
  <si>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</si>
  <si>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</si>
  <si>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</si>
  <si>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</si>
  <si>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</si>
  <si>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</si>
  <si>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</si>
  <si>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</si>
  <si>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</si>
  <si>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</si>
  <si>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</si>
  <si>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</si>
  <si>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</si>
  <si>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</si>
  <si>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</si>
  <si>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</si>
  <si>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</si>
  <si>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</si>
  <si>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</si>
  <si>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</si>
  <si>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</si>
  <si>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</si>
  <si>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</si>
  <si>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</si>
  <si>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</si>
  <si>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</si>
  <si>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</si>
  <si>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</si>
  <si>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</si>
  <si>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</si>
  <si>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</si>
  <si>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</si>
  <si>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</si>
  <si>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</si>
  <si>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</si>
  <si>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</si>
  <si>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</si>
  <si>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</si>
  <si>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</si>
  <si>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</si>
  <si>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</si>
  <si>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</si>
  <si>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</si>
  <si>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</si>
  <si>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</si>
  <si>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</si>
  <si>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</si>
  <si>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</si>
  <si>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</si>
  <si>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</si>
  <si>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</si>
  <si>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</si>
  <si>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</si>
  <si>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</si>
  <si>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</si>
  <si>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</si>
  <si>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</si>
  <si>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</si>
  <si>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</si>
  <si>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</si>
  <si>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</si>
  <si>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</si>
  <si>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</si>
  <si>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</si>
  <si>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</si>
  <si>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</si>
  <si>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</si>
  <si>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</si>
  <si>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</si>
  <si>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</si>
  <si>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</si>
  <si>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</si>
  <si>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</si>
  <si>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</si>
  <si>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</si>
  <si>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</si>
  <si>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</si>
  <si>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</si>
  <si>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</si>
  <si>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</si>
  <si>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</si>
  <si>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</si>
  <si>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</si>
  <si>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</si>
  <si>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</si>
  <si>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</si>
  <si>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</si>
  <si>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村田町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</si>
  <si>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</si>
  <si>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</si>
  <si>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</si>
  <si>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</si>
  <si>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</si>
  <si>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</si>
  <si>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</si>
  <si>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</si>
  <si>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</si>
  <si>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</si>
  <si>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</si>
  <si>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</si>
  <si>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</si>
  <si>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</si>
  <si>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</si>
  <si>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</si>
  <si>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①類似団体平均値と同水準であるが、固定資産の老朽化が進み、今後本格的な更新時期を迎える。　　　　②類似団体平均値を上回る一方で、③管路更新率が下回っていることから、法定耐用年数を経過した管路に対する更新が進んでいない状況である。今後年次更新計画に基づき費用の平準化を図りながら、計画的な更新を進める。</t>
    <rPh sb="1" eb="8">
      <t>ルイジダンタイヘイキンチ</t>
    </rPh>
    <rPh sb="9" eb="12">
      <t>ドウスイジュン</t>
    </rPh>
    <rPh sb="17" eb="21">
      <t>コテイシサン</t>
    </rPh>
    <rPh sb="22" eb="25">
      <t>ロウキュウカ</t>
    </rPh>
    <rPh sb="26" eb="27">
      <t>スス</t>
    </rPh>
    <rPh sb="29" eb="31">
      <t>コンゴ</t>
    </rPh>
    <rPh sb="31" eb="33">
      <t>ホンカク</t>
    </rPh>
    <rPh sb="33" eb="34">
      <t>テキ</t>
    </rPh>
    <rPh sb="35" eb="37">
      <t>コウシン</t>
    </rPh>
    <rPh sb="37" eb="39">
      <t>ジキ</t>
    </rPh>
    <rPh sb="40" eb="41">
      <t>ムカ</t>
    </rPh>
    <rPh sb="114" eb="116">
      <t>コンゴ</t>
    </rPh>
    <rPh sb="116" eb="118">
      <t>ネンジ</t>
    </rPh>
    <rPh sb="118" eb="120">
      <t>コウシン</t>
    </rPh>
    <rPh sb="120" eb="122">
      <t>ケイカク</t>
    </rPh>
    <rPh sb="123" eb="124">
      <t>モト</t>
    </rPh>
    <rPh sb="126" eb="128">
      <t>ヒヨウ</t>
    </rPh>
    <rPh sb="129" eb="132">
      <t>ヘイジュンカ</t>
    </rPh>
    <rPh sb="133" eb="134">
      <t>ハカ</t>
    </rPh>
    <rPh sb="139" eb="141">
      <t>ケイカク</t>
    </rPh>
    <rPh sb="141" eb="142">
      <t>テキ</t>
    </rPh>
    <rPh sb="143" eb="145">
      <t>コウシン</t>
    </rPh>
    <rPh sb="146" eb="147">
      <t>スス</t>
    </rPh>
    <phoneticPr fontId="4"/>
  </si>
  <si>
    <t>①減少傾向にある給水人口により使用料金の減収などが要因となり、100%を下回っている状況にある。今後も引き続き経費削減、財源確保に努める。　　　　②累積欠損金は、これまで発生していない。　　　　　　　③毎年度100%を上回っており、当面支払いや資金繰りに問題はなく、支払能力は確保されている。　　　④近年、更新費用は自己資金により賄ってきたため、償還が進み残高は減少している。　　　　　　　　　　　　　　　⑤100％を下回っており、給水に係る費用が給水収益以外の収入で賄われている状況で、給水収益と一般会計からの繰入金等の総収益により黒字となっている。　　　　　　　　　　　　　　　　　　　　⑥有収水量の減少及び施設の老朽化に伴う修繕費等の経常費用の増により、類似団体平均値と比べ高く推移している。　　　　　　　　　　　　　　　　⑦類似団体平均値を下回っており、今後も50％前後で推移すると見込まれる。給水人口の減少も踏まえ、管路敷設効率性を検証し、水道施設の統廃合を検討していく。　　　　　　　　　　　　　　　　　⑧類似団体平均値を下回っている状況にある。今後も計画的な漏水調査を行い無効水量の減少に努めていく。</t>
    <rPh sb="1" eb="3">
      <t>ゲンショウ</t>
    </rPh>
    <rPh sb="3" eb="5">
      <t>ケイコウ</t>
    </rPh>
    <rPh sb="8" eb="10">
      <t>キュウスイ</t>
    </rPh>
    <rPh sb="10" eb="12">
      <t>ジンコウ</t>
    </rPh>
    <rPh sb="15" eb="18">
      <t>シヨウリョウ</t>
    </rPh>
    <rPh sb="18" eb="19">
      <t>キン</t>
    </rPh>
    <rPh sb="20" eb="22">
      <t>ゲンシュウ</t>
    </rPh>
    <rPh sb="25" eb="27">
      <t>ヨウイン</t>
    </rPh>
    <rPh sb="36" eb="37">
      <t>シタ</t>
    </rPh>
    <rPh sb="42" eb="44">
      <t>ジョウキョウ</t>
    </rPh>
    <rPh sb="48" eb="50">
      <t>コンゴ</t>
    </rPh>
    <rPh sb="51" eb="52">
      <t>ヒ</t>
    </rPh>
    <rPh sb="53" eb="54">
      <t>ツヅ</t>
    </rPh>
    <rPh sb="55" eb="57">
      <t>ケイヒ</t>
    </rPh>
    <rPh sb="57" eb="59">
      <t>サクゲン</t>
    </rPh>
    <rPh sb="60" eb="62">
      <t>ザイゲン</t>
    </rPh>
    <rPh sb="62" eb="64">
      <t>カクホ</t>
    </rPh>
    <rPh sb="65" eb="66">
      <t>ツト</t>
    </rPh>
    <rPh sb="74" eb="78">
      <t>ルイセキケッソン</t>
    </rPh>
    <rPh sb="78" eb="79">
      <t>キン</t>
    </rPh>
    <rPh sb="85" eb="87">
      <t>ハッセイ</t>
    </rPh>
    <rPh sb="101" eb="104">
      <t>マイネンド</t>
    </rPh>
    <rPh sb="109" eb="111">
      <t>ウワマワ</t>
    </rPh>
    <rPh sb="116" eb="118">
      <t>トウメン</t>
    </rPh>
    <rPh sb="118" eb="120">
      <t>シハライ</t>
    </rPh>
    <rPh sb="122" eb="124">
      <t>シキン</t>
    </rPh>
    <rPh sb="124" eb="125">
      <t>グ</t>
    </rPh>
    <rPh sb="127" eb="129">
      <t>モンダイ</t>
    </rPh>
    <rPh sb="133" eb="135">
      <t>シハライ</t>
    </rPh>
    <rPh sb="135" eb="137">
      <t>ノウリョク</t>
    </rPh>
    <rPh sb="138" eb="140">
      <t>カクホ</t>
    </rPh>
    <rPh sb="150" eb="152">
      <t>キンネン</t>
    </rPh>
    <rPh sb="153" eb="155">
      <t>コウシン</t>
    </rPh>
    <rPh sb="155" eb="157">
      <t>ヒヨウ</t>
    </rPh>
    <rPh sb="158" eb="160">
      <t>ジコ</t>
    </rPh>
    <rPh sb="160" eb="162">
      <t>シキン</t>
    </rPh>
    <rPh sb="165" eb="166">
      <t>マカナ</t>
    </rPh>
    <rPh sb="173" eb="175">
      <t>ショウカン</t>
    </rPh>
    <rPh sb="176" eb="177">
      <t>スス</t>
    </rPh>
    <rPh sb="178" eb="180">
      <t>ザンダカ</t>
    </rPh>
    <rPh sb="181" eb="183">
      <t>ゲンショウ</t>
    </rPh>
    <rPh sb="297" eb="299">
      <t>ユウシュウ</t>
    </rPh>
    <rPh sb="299" eb="301">
      <t>スイリョウ</t>
    </rPh>
    <rPh sb="302" eb="304">
      <t>ゲンショウ</t>
    </rPh>
    <rPh sb="304" eb="305">
      <t>オヨ</t>
    </rPh>
    <rPh sb="306" eb="308">
      <t>シセツ</t>
    </rPh>
    <rPh sb="309" eb="312">
      <t>ロウキュウカ</t>
    </rPh>
    <rPh sb="313" eb="314">
      <t>トモナ</t>
    </rPh>
    <rPh sb="315" eb="317">
      <t>シュウゼン</t>
    </rPh>
    <rPh sb="317" eb="318">
      <t>ヒ</t>
    </rPh>
    <rPh sb="318" eb="319">
      <t>トウ</t>
    </rPh>
    <rPh sb="320" eb="322">
      <t>ケイジョウ</t>
    </rPh>
    <rPh sb="322" eb="324">
      <t>ヒヨウ</t>
    </rPh>
    <rPh sb="325" eb="326">
      <t>ゾウ</t>
    </rPh>
    <rPh sb="342" eb="344">
      <t>スイイ</t>
    </rPh>
    <rPh sb="366" eb="373">
      <t>ルイジダンタイヘイキンチ</t>
    </rPh>
    <rPh sb="374" eb="376">
      <t>シタマワ</t>
    </rPh>
    <rPh sb="381" eb="383">
      <t>コンゴ</t>
    </rPh>
    <rPh sb="387" eb="389">
      <t>ゼンゴ</t>
    </rPh>
    <rPh sb="390" eb="392">
      <t>スイイ</t>
    </rPh>
    <rPh sb="395" eb="397">
      <t>ミコ</t>
    </rPh>
    <rPh sb="401" eb="403">
      <t>キュウスイ</t>
    </rPh>
    <rPh sb="403" eb="405">
      <t>ジンコウ</t>
    </rPh>
    <rPh sb="406" eb="408">
      <t>ゲンショウ</t>
    </rPh>
    <rPh sb="409" eb="410">
      <t>フ</t>
    </rPh>
    <rPh sb="425" eb="427">
      <t>スイドウ</t>
    </rPh>
    <rPh sb="427" eb="429">
      <t>シセツ</t>
    </rPh>
    <rPh sb="459" eb="466">
      <t>ルイジダンタイヘイキンチ</t>
    </rPh>
    <rPh sb="467" eb="469">
      <t>シタマワ</t>
    </rPh>
    <rPh sb="473" eb="475">
      <t>ジョウキョウ</t>
    </rPh>
    <rPh sb="479" eb="481">
      <t>コンゴ</t>
    </rPh>
    <rPh sb="482" eb="484">
      <t>ケイカク</t>
    </rPh>
    <rPh sb="484" eb="485">
      <t>テキ</t>
    </rPh>
    <rPh sb="486" eb="488">
      <t>ロウスイ</t>
    </rPh>
    <rPh sb="488" eb="490">
      <t>チョウサ</t>
    </rPh>
    <rPh sb="491" eb="492">
      <t>オコナ</t>
    </rPh>
    <rPh sb="493" eb="495">
      <t>ムコウ</t>
    </rPh>
    <rPh sb="495" eb="497">
      <t>スイリョウ</t>
    </rPh>
    <rPh sb="498" eb="500">
      <t>ゲンショウ</t>
    </rPh>
    <rPh sb="501" eb="502">
      <t>ツト</t>
    </rPh>
    <phoneticPr fontId="4"/>
  </si>
  <si>
    <t xml:space="preserve">　給水人口の減少や節水機器の普及により料金収入の減少傾向にあり、施設の老朽化による維持管理費や施設更新費用が年々増加している状況にある。今後、経営戦略に基づいた計画的な施設の更新を進めるとともに、民間活力、広域化及び共同化について引き続き検討しコスト削減に努め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</si>
</sst>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0.06</c:v>
                </c:pt>
                <c:pt idx="1">
                  <c:v>0.18</c:v>
                </c:pt>
                <c:pt idx="2">
                  <c:v>0.1</c:v>
                </c:pt>
                <c:pt idx="3">
                  <c:v>0.19</c:v>
                </c:pt>
                <c:pt idx="4">
                  <c:v>0.19</c:v>
                </c:pt>
              </c:numCache>
            </c:numRef>
          </c:val>
          <c:extLst>
            <c:ext xmlns:c16="http://schemas.microsoft.com/office/drawing/2014/chart" uri="{C3380CC4-5D6E-409C-BE32-E72D297353CC}">
              <c16:uniqueId val="{00000000-3FCA-47E7-89B4-31CAFACAEA0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0.42</c:v>
                </c:pt>
              </c:numCache>
            </c:numRef>
          </c:val>
          <c:smooth val="0"/>
          <c:extLst>
            <c:ext xmlns:c16="http://schemas.microsoft.com/office/drawing/2014/chart" uri="{C3380CC4-5D6E-409C-BE32-E72D297353CC}">
              <c16:uniqueId val="{00000001-3FCA-47E7-89B4-31CAFACAEA0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53.49</c:v>
                </c:pt>
                <c:pt idx="1">
                  <c:v>52.46</c:v>
                </c:pt>
                <c:pt idx="2">
                  <c:v>48.06</c:v>
                </c:pt>
                <c:pt idx="3">
                  <c:v>45.12</c:v>
                </c:pt>
                <c:pt idx="4">
                  <c:v>46.6</c:v>
                </c:pt>
              </c:numCache>
            </c:numRef>
          </c:val>
          <c:extLst>
            <c:ext xmlns:c16="http://schemas.microsoft.com/office/drawing/2014/chart" uri="{C3380CC4-5D6E-409C-BE32-E72D297353CC}">
              <c16:uniqueId val="{00000000-7E54-40F2-9EEE-78BEA624048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54.05</c:v>
                </c:pt>
              </c:numCache>
            </c:numRef>
          </c:val>
          <c:smooth val="0"/>
          <c:extLst>
            <c:ext xmlns:c16="http://schemas.microsoft.com/office/drawing/2014/chart" uri="{C3380CC4-5D6E-409C-BE32-E72D297353CC}">
              <c16:uniqueId val="{00000001-7E54-40F2-9EEE-78BEA624048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77.099999999999994</c:v>
                </c:pt>
                <c:pt idx="1">
                  <c:v>78.28</c:v>
                </c:pt>
                <c:pt idx="2">
                  <c:v>80.760000000000005</c:v>
                </c:pt>
                <c:pt idx="3">
                  <c:v>79.11</c:v>
                </c:pt>
                <c:pt idx="4">
                  <c:v>74.87</c:v>
                </c:pt>
              </c:numCache>
            </c:numRef>
          </c:val>
          <c:extLst>
            <c:ext xmlns:c16="http://schemas.microsoft.com/office/drawing/2014/chart" uri="{C3380CC4-5D6E-409C-BE32-E72D297353CC}">
              <c16:uniqueId val="{00000000-58EA-4A60-A126-2FBBDCD5E6D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80.510000000000005</c:v>
                </c:pt>
              </c:numCache>
            </c:numRef>
          </c:val>
          <c:smooth val="0"/>
          <c:extLst>
            <c:ext xmlns:c16="http://schemas.microsoft.com/office/drawing/2014/chart" uri="{C3380CC4-5D6E-409C-BE32-E72D297353CC}">
              <c16:uniqueId val="{00000001-58EA-4A60-A126-2FBBDCD5E6D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115.91</c:v>
                </c:pt>
                <c:pt idx="1">
                  <c:v>121.63</c:v>
                </c:pt>
                <c:pt idx="2">
                  <c:v>108.3</c:v>
                </c:pt>
                <c:pt idx="3">
                  <c:v>101.64</c:v>
                </c:pt>
                <c:pt idx="4">
                  <c:v>97.62</c:v>
                </c:pt>
              </c:numCache>
            </c:numRef>
          </c:val>
          <c:extLst>
            <c:ext xmlns:c16="http://schemas.microsoft.com/office/drawing/2014/chart" uri="{C3380CC4-5D6E-409C-BE32-E72D297353CC}">
              <c16:uniqueId val="{00000000-4123-4202-876B-19AE6F9C2F9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108.46</c:v>
                </c:pt>
              </c:numCache>
            </c:numRef>
          </c:val>
          <c:smooth val="0"/>
          <c:extLst>
            <c:ext xmlns:c16="http://schemas.microsoft.com/office/drawing/2014/chart" uri="{C3380CC4-5D6E-409C-BE32-E72D297353CC}">
              <c16:uniqueId val="{00000001-4123-4202-876B-19AE6F9C2F9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44.25</c:v>
                </c:pt>
                <c:pt idx="1">
                  <c:v>46.05</c:v>
                </c:pt>
                <c:pt idx="2">
                  <c:v>46.36</c:v>
                </c:pt>
                <c:pt idx="3">
                  <c:v>48.28</c:v>
                </c:pt>
                <c:pt idx="4">
                  <c:v>49.73</c:v>
                </c:pt>
              </c:numCache>
            </c:numRef>
          </c:val>
          <c:extLst>
            <c:ext xmlns:c16="http://schemas.microsoft.com/office/drawing/2014/chart" uri="{C3380CC4-5D6E-409C-BE32-E72D297353CC}">
              <c16:uniqueId val="{00000000-C6C8-408F-8D91-75D779FBA69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49.12</c:v>
                </c:pt>
              </c:numCache>
            </c:numRef>
          </c:val>
          <c:smooth val="0"/>
          <c:extLst>
            <c:ext xmlns:c16="http://schemas.microsoft.com/office/drawing/2014/chart" uri="{C3380CC4-5D6E-409C-BE32-E72D297353CC}">
              <c16:uniqueId val="{00000001-C6C8-408F-8D91-75D779FBA69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18.39</c:v>
                </c:pt>
                <c:pt idx="1">
                  <c:v>18.27</c:v>
                </c:pt>
                <c:pt idx="2">
                  <c:v>18.18</c:v>
                </c:pt>
                <c:pt idx="3">
                  <c:v>18.07</c:v>
                </c:pt>
                <c:pt idx="4">
                  <c:v>18.22</c:v>
                </c:pt>
              </c:numCache>
            </c:numRef>
          </c:val>
          <c:extLst>
            <c:ext xmlns:c16="http://schemas.microsoft.com/office/drawing/2014/chart" uri="{C3380CC4-5D6E-409C-BE32-E72D297353CC}">
              <c16:uniqueId val="{00000000-9E3E-451F-9506-287EF53CFF4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16.760000000000002</c:v>
                </c:pt>
              </c:numCache>
            </c:numRef>
          </c:val>
          <c:smooth val="0"/>
          <c:extLst>
            <c:ext xmlns:c16="http://schemas.microsoft.com/office/drawing/2014/chart" uri="{C3380CC4-5D6E-409C-BE32-E72D297353CC}">
              <c16:uniqueId val="{00000001-9E3E-451F-9506-287EF53CFF4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57-4D42-8CD3-0F873575CCE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11.94</c:v>
                </c:pt>
              </c:numCache>
            </c:numRef>
          </c:val>
          <c:smooth val="0"/>
          <c:extLst>
            <c:ext xmlns:c16="http://schemas.microsoft.com/office/drawing/2014/chart" uri="{C3380CC4-5D6E-409C-BE32-E72D297353CC}">
              <c16:uniqueId val="{00000001-6557-4D42-8CD3-0F873575CCE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297.42</c:v>
                </c:pt>
                <c:pt idx="1">
                  <c:v>344.07</c:v>
                </c:pt>
                <c:pt idx="2">
                  <c:v>380.89</c:v>
                </c:pt>
                <c:pt idx="3">
                  <c:v>393.04</c:v>
                </c:pt>
                <c:pt idx="4">
                  <c:v>457.13</c:v>
                </c:pt>
              </c:numCache>
            </c:numRef>
          </c:val>
          <c:extLst>
            <c:ext xmlns:c16="http://schemas.microsoft.com/office/drawing/2014/chart" uri="{C3380CC4-5D6E-409C-BE32-E72D297353CC}">
              <c16:uniqueId val="{00000000-2BF8-438A-859B-C4C22BD33F5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362.93</c:v>
                </c:pt>
              </c:numCache>
            </c:numRef>
          </c:val>
          <c:smooth val="0"/>
          <c:extLst>
            <c:ext xmlns:c16="http://schemas.microsoft.com/office/drawing/2014/chart" uri="{C3380CC4-5D6E-409C-BE32-E72D297353CC}">
              <c16:uniqueId val="{00000001-2BF8-438A-859B-C4C22BD33F5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202.5</c:v>
                </c:pt>
                <c:pt idx="1">
                  <c:v>173.1</c:v>
                </c:pt>
                <c:pt idx="2">
                  <c:v>170.12</c:v>
                </c:pt>
                <c:pt idx="3">
                  <c:v>159.76</c:v>
                </c:pt>
                <c:pt idx="4">
                  <c:v>154.31</c:v>
                </c:pt>
              </c:numCache>
            </c:numRef>
          </c:val>
          <c:extLst>
            <c:ext xmlns:c16="http://schemas.microsoft.com/office/drawing/2014/chart" uri="{C3380CC4-5D6E-409C-BE32-E72D297353CC}">
              <c16:uniqueId val="{00000000-8D43-41AB-AC47-FC1FF4C31B7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439.05</c:v>
                </c:pt>
              </c:numCache>
            </c:numRef>
          </c:val>
          <c:smooth val="0"/>
          <c:extLst>
            <c:ext xmlns:c16="http://schemas.microsoft.com/office/drawing/2014/chart" uri="{C3380CC4-5D6E-409C-BE32-E72D297353CC}">
              <c16:uniqueId val="{00000001-8D43-41AB-AC47-FC1FF4C31B7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93.08</c:v>
                </c:pt>
                <c:pt idx="1">
                  <c:v>97.1</c:v>
                </c:pt>
                <c:pt idx="2">
                  <c:v>81.180000000000007</c:v>
                </c:pt>
                <c:pt idx="3">
                  <c:v>85.42</c:v>
                </c:pt>
                <c:pt idx="4">
                  <c:v>81.13</c:v>
                </c:pt>
              </c:numCache>
            </c:numRef>
          </c:val>
          <c:extLst>
            <c:ext xmlns:c16="http://schemas.microsoft.com/office/drawing/2014/chart" uri="{C3380CC4-5D6E-409C-BE32-E72D297353CC}">
              <c16:uniqueId val="{00000000-808A-42DD-B573-1AF50EDFB4A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95.26</c:v>
                </c:pt>
              </c:numCache>
            </c:numRef>
          </c:val>
          <c:smooth val="0"/>
          <c:extLst>
            <c:ext xmlns:c16="http://schemas.microsoft.com/office/drawing/2014/chart" uri="{C3380CC4-5D6E-409C-BE32-E72D297353CC}">
              <c16:uniqueId val="{00000001-808A-42DD-B573-1AF50EDFB4A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315.25</c:v>
                </c:pt>
                <c:pt idx="1">
                  <c:v>302.04000000000002</c:v>
                </c:pt>
                <c:pt idx="2">
                  <c:v>355.65</c:v>
                </c:pt>
                <c:pt idx="3">
                  <c:v>330.97</c:v>
                </c:pt>
                <c:pt idx="4">
                  <c:v>348.38</c:v>
                </c:pt>
              </c:numCache>
            </c:numRef>
          </c:val>
          <c:extLst>
            <c:ext xmlns:c16="http://schemas.microsoft.com/office/drawing/2014/chart" uri="{C3380CC4-5D6E-409C-BE32-E72D297353CC}">
              <c16:uniqueId val="{00000000-FF62-4F93-9245-2CE593DDB12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192.82</c:v>
                </c:pt>
              </c:numCache>
            </c:numRef>
          </c:val>
          <c:smooth val="0"/>
          <c:extLst>
            <c:ext xmlns:c16="http://schemas.microsoft.com/office/drawing/2014/chart" uri="{C3380CC4-5D6E-409C-BE32-E72D297353CC}">
              <c16:uniqueId val="{00000001-FF62-4F93-9245-2CE593DDB12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5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宮城県　村田町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10800</v>
      </c>
      <c r="AM8" s="61"/>
      <c r="AN8" s="61"/>
      <c r="AO8" s="61"/>
      <c r="AP8" s="61"/>
      <c r="AQ8" s="61"/>
      <c r="AR8" s="61"/>
      <c r="AS8" s="61"/>
      <c r="AT8" s="52">
        <f>データ!$S$6</f>
        <v>78.38</v>
      </c>
      <c r="AU8" s="53"/>
      <c r="AV8" s="53"/>
      <c r="AW8" s="53"/>
      <c r="AX8" s="53"/>
      <c r="AY8" s="53"/>
      <c r="AZ8" s="53"/>
      <c r="BA8" s="53"/>
      <c r="BB8" s="54">
        <f>データ!$T$6</f>
        <v>137.79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83.83</v>
      </c>
      <c r="J10" s="53"/>
      <c r="K10" s="53"/>
      <c r="L10" s="53"/>
      <c r="M10" s="53"/>
      <c r="N10" s="53"/>
      <c r="O10" s="64"/>
      <c r="P10" s="54">
        <f>データ!$P$6</f>
        <v>97.47</v>
      </c>
      <c r="Q10" s="54"/>
      <c r="R10" s="54"/>
      <c r="S10" s="54"/>
      <c r="T10" s="54"/>
      <c r="U10" s="54"/>
      <c r="V10" s="54"/>
      <c r="W10" s="61">
        <f>データ!$Q$6</f>
        <v>5060</v>
      </c>
      <c r="X10" s="61"/>
      <c r="Y10" s="61"/>
      <c r="Z10" s="61"/>
      <c r="AA10" s="61"/>
      <c r="AB10" s="61"/>
      <c r="AC10" s="61"/>
      <c r="AD10" s="2"/>
      <c r="AE10" s="2"/>
      <c r="AF10" s="2"/>
      <c r="AG10" s="2"/>
      <c r="AH10" s="4"/>
      <c r="AI10" s="4"/>
      <c r="AJ10" s="4"/>
      <c r="AK10" s="4"/>
      <c r="AL10" s="61">
        <f>データ!$U$6</f>
        <v>10296</v>
      </c>
      <c r="AM10" s="61"/>
      <c r="AN10" s="61"/>
      <c r="AO10" s="61"/>
      <c r="AP10" s="61"/>
      <c r="AQ10" s="61"/>
      <c r="AR10" s="61"/>
      <c r="AS10" s="61"/>
      <c r="AT10" s="52">
        <f>データ!$V$6</f>
        <v>38.96</v>
      </c>
      <c r="AU10" s="53"/>
      <c r="AV10" s="53"/>
      <c r="AW10" s="53"/>
      <c r="AX10" s="53"/>
      <c r="AY10" s="53"/>
      <c r="AZ10" s="53"/>
      <c r="BA10" s="53"/>
      <c r="BB10" s="54">
        <f>データ!$W$6</f>
        <v>264.27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109</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CIJxHJE+p4HuPNF/Y91cqwPM/7a8Z0CnKtHmn1+jnV6N3fLp+5yQMLAjbpsVhjerg/WvXR/KC4qFfC7UsHhnwQ==" saltValue="7LHIXqB8Jfj3wlhAA0aj7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43222</v>
      </c>
      <c r="D6" s="34">
        <f t="shared" si="3"/>
        <v>46</v>
      </c>
      <c r="E6" s="34">
        <f t="shared" si="3"/>
        <v>1</v>
      </c>
      <c r="F6" s="34">
        <f t="shared" si="3"/>
        <v>0</v>
      </c>
      <c r="G6" s="34">
        <f t="shared" si="3"/>
        <v>1</v>
      </c>
      <c r="H6" s="34" t="str">
        <f t="shared" si="3"/>
        <v>宮城県　村田町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83.83</v>
      </c>
      <c r="P6" s="35">
        <f t="shared" si="3"/>
        <v>97.47</v>
      </c>
      <c r="Q6" s="35">
        <f t="shared" si="3"/>
        <v>5060</v>
      </c>
      <c r="R6" s="35">
        <f t="shared" si="3"/>
        <v>10800</v>
      </c>
      <c r="S6" s="35">
        <f t="shared" si="3"/>
        <v>78.38</v>
      </c>
      <c r="T6" s="35">
        <f t="shared" si="3"/>
        <v>137.79</v>
      </c>
      <c r="U6" s="35">
        <f t="shared" si="3"/>
        <v>10296</v>
      </c>
      <c r="V6" s="35">
        <f t="shared" si="3"/>
        <v>38.96</v>
      </c>
      <c r="W6" s="35">
        <f t="shared" si="3"/>
        <v>264.27</v>
      </c>
      <c r="X6" s="36">
        <f>IF(X7="",NA(),X7)</f>
        <v>115.91</v>
      </c>
      <c r="Y6" s="36">
        <f t="shared" ref="Y6:AG6" si="4">IF(Y7="",NA(),Y7)</f>
        <v>121.63</v>
      </c>
      <c r="Z6" s="36">
        <f t="shared" si="4"/>
        <v>108.3</v>
      </c>
      <c r="AA6" s="36">
        <f t="shared" si="4"/>
        <v>101.64</v>
      </c>
      <c r="AB6" s="36">
        <f t="shared" si="4"/>
        <v>97.62</v>
      </c>
      <c r="AC6" s="36">
        <f t="shared" si="4"/>
        <v>111.06</v>
      </c>
      <c r="AD6" s="36">
        <f t="shared" si="4"/>
        <v>111.34</v>
      </c>
      <c r="AE6" s="36">
        <f t="shared" si="4"/>
        <v>110.02</v>
      </c>
      <c r="AF6" s="36">
        <f t="shared" si="4"/>
        <v>108.76</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7.31</v>
      </c>
      <c r="AQ6" s="36">
        <f t="shared" si="5"/>
        <v>7.48</v>
      </c>
      <c r="AR6" s="36">
        <f t="shared" si="5"/>
        <v>11.94</v>
      </c>
      <c r="AS6" s="35" t="str">
        <f>IF(AS7="","",IF(AS7="-","【-】","【"&amp;SUBSTITUTE(TEXT(AS7,"#,##0.00"),"-","△")&amp;"】"))</f>
        <v>【1.08】</v>
      </c>
      <c r="AT6" s="36">
        <f>IF(AT7="",NA(),AT7)</f>
        <v>297.42</v>
      </c>
      <c r="AU6" s="36">
        <f t="shared" ref="AU6:BC6" si="6">IF(AU7="",NA(),AU7)</f>
        <v>344.07</v>
      </c>
      <c r="AV6" s="36">
        <f t="shared" si="6"/>
        <v>380.89</v>
      </c>
      <c r="AW6" s="36">
        <f t="shared" si="6"/>
        <v>393.04</v>
      </c>
      <c r="AX6" s="36">
        <f t="shared" si="6"/>
        <v>457.13</v>
      </c>
      <c r="AY6" s="36">
        <f t="shared" si="6"/>
        <v>398.29</v>
      </c>
      <c r="AZ6" s="36">
        <f t="shared" si="6"/>
        <v>388.67</v>
      </c>
      <c r="BA6" s="36">
        <f t="shared" si="6"/>
        <v>355.27</v>
      </c>
      <c r="BB6" s="36">
        <f t="shared" si="6"/>
        <v>359.7</v>
      </c>
      <c r="BC6" s="36">
        <f t="shared" si="6"/>
        <v>362.93</v>
      </c>
      <c r="BD6" s="35" t="str">
        <f>IF(BD7="","",IF(BD7="-","【-】","【"&amp;SUBSTITUTE(TEXT(BD7,"#,##0.00"),"-","△")&amp;"】"))</f>
        <v>【264.97】</v>
      </c>
      <c r="BE6" s="36">
        <f>IF(BE7="",NA(),BE7)</f>
        <v>202.5</v>
      </c>
      <c r="BF6" s="36">
        <f t="shared" ref="BF6:BN6" si="7">IF(BF7="",NA(),BF7)</f>
        <v>173.1</v>
      </c>
      <c r="BG6" s="36">
        <f t="shared" si="7"/>
        <v>170.12</v>
      </c>
      <c r="BH6" s="36">
        <f t="shared" si="7"/>
        <v>159.76</v>
      </c>
      <c r="BI6" s="36">
        <f t="shared" si="7"/>
        <v>154.31</v>
      </c>
      <c r="BJ6" s="36">
        <f t="shared" si="7"/>
        <v>431</v>
      </c>
      <c r="BK6" s="36">
        <f t="shared" si="7"/>
        <v>422.5</v>
      </c>
      <c r="BL6" s="36">
        <f t="shared" si="7"/>
        <v>458.27</v>
      </c>
      <c r="BM6" s="36">
        <f t="shared" si="7"/>
        <v>447.01</v>
      </c>
      <c r="BN6" s="36">
        <f t="shared" si="7"/>
        <v>439.05</v>
      </c>
      <c r="BO6" s="35" t="str">
        <f>IF(BO7="","",IF(BO7="-","【-】","【"&amp;SUBSTITUTE(TEXT(BO7,"#,##0.00"),"-","△")&amp;"】"))</f>
        <v>【266.61】</v>
      </c>
      <c r="BP6" s="36">
        <f>IF(BP7="",NA(),BP7)</f>
        <v>93.08</v>
      </c>
      <c r="BQ6" s="36">
        <f t="shared" ref="BQ6:BY6" si="8">IF(BQ7="",NA(),BQ7)</f>
        <v>97.1</v>
      </c>
      <c r="BR6" s="36">
        <f t="shared" si="8"/>
        <v>81.180000000000007</v>
      </c>
      <c r="BS6" s="36">
        <f t="shared" si="8"/>
        <v>85.42</v>
      </c>
      <c r="BT6" s="36">
        <f t="shared" si="8"/>
        <v>81.13</v>
      </c>
      <c r="BU6" s="36">
        <f t="shared" si="8"/>
        <v>100.82</v>
      </c>
      <c r="BV6" s="36">
        <f t="shared" si="8"/>
        <v>101.64</v>
      </c>
      <c r="BW6" s="36">
        <f t="shared" si="8"/>
        <v>96.77</v>
      </c>
      <c r="BX6" s="36">
        <f t="shared" si="8"/>
        <v>95.81</v>
      </c>
      <c r="BY6" s="36">
        <f t="shared" si="8"/>
        <v>95.26</v>
      </c>
      <c r="BZ6" s="35" t="str">
        <f>IF(BZ7="","",IF(BZ7="-","【-】","【"&amp;SUBSTITUTE(TEXT(BZ7,"#,##0.00"),"-","△")&amp;"】"))</f>
        <v>【103.24】</v>
      </c>
      <c r="CA6" s="36">
        <f>IF(CA7="",NA(),CA7)</f>
        <v>315.25</v>
      </c>
      <c r="CB6" s="36">
        <f t="shared" ref="CB6:CJ6" si="9">IF(CB7="",NA(),CB7)</f>
        <v>302.04000000000002</v>
      </c>
      <c r="CC6" s="36">
        <f t="shared" si="9"/>
        <v>355.65</v>
      </c>
      <c r="CD6" s="36">
        <f t="shared" si="9"/>
        <v>330.97</v>
      </c>
      <c r="CE6" s="36">
        <f t="shared" si="9"/>
        <v>348.38</v>
      </c>
      <c r="CF6" s="36">
        <f t="shared" si="9"/>
        <v>179.55</v>
      </c>
      <c r="CG6" s="36">
        <f t="shared" si="9"/>
        <v>179.16</v>
      </c>
      <c r="CH6" s="36">
        <f t="shared" si="9"/>
        <v>187.18</v>
      </c>
      <c r="CI6" s="36">
        <f t="shared" si="9"/>
        <v>189.58</v>
      </c>
      <c r="CJ6" s="36">
        <f t="shared" si="9"/>
        <v>192.82</v>
      </c>
      <c r="CK6" s="35" t="str">
        <f>IF(CK7="","",IF(CK7="-","【-】","【"&amp;SUBSTITUTE(TEXT(CK7,"#,##0.00"),"-","△")&amp;"】"))</f>
        <v>【168.38】</v>
      </c>
      <c r="CL6" s="36">
        <f>IF(CL7="",NA(),CL7)</f>
        <v>53.49</v>
      </c>
      <c r="CM6" s="36">
        <f t="shared" ref="CM6:CU6" si="10">IF(CM7="",NA(),CM7)</f>
        <v>52.46</v>
      </c>
      <c r="CN6" s="36">
        <f t="shared" si="10"/>
        <v>48.06</v>
      </c>
      <c r="CO6" s="36">
        <f t="shared" si="10"/>
        <v>45.12</v>
      </c>
      <c r="CP6" s="36">
        <f t="shared" si="10"/>
        <v>46.6</v>
      </c>
      <c r="CQ6" s="36">
        <f t="shared" si="10"/>
        <v>53.52</v>
      </c>
      <c r="CR6" s="36">
        <f t="shared" si="10"/>
        <v>54.24</v>
      </c>
      <c r="CS6" s="36">
        <f t="shared" si="10"/>
        <v>55.88</v>
      </c>
      <c r="CT6" s="36">
        <f t="shared" si="10"/>
        <v>55.22</v>
      </c>
      <c r="CU6" s="36">
        <f t="shared" si="10"/>
        <v>54.05</v>
      </c>
      <c r="CV6" s="35" t="str">
        <f>IF(CV7="","",IF(CV7="-","【-】","【"&amp;SUBSTITUTE(TEXT(CV7,"#,##0.00"),"-","△")&amp;"】"))</f>
        <v>【60.00】</v>
      </c>
      <c r="CW6" s="36">
        <f>IF(CW7="",NA(),CW7)</f>
        <v>77.099999999999994</v>
      </c>
      <c r="CX6" s="36">
        <f t="shared" ref="CX6:DF6" si="11">IF(CX7="",NA(),CX7)</f>
        <v>78.28</v>
      </c>
      <c r="CY6" s="36">
        <f t="shared" si="11"/>
        <v>80.760000000000005</v>
      </c>
      <c r="CZ6" s="36">
        <f t="shared" si="11"/>
        <v>79.11</v>
      </c>
      <c r="DA6" s="36">
        <f t="shared" si="11"/>
        <v>74.87</v>
      </c>
      <c r="DB6" s="36">
        <f t="shared" si="11"/>
        <v>81.459999999999994</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44.25</v>
      </c>
      <c r="DI6" s="36">
        <f t="shared" ref="DI6:DQ6" si="12">IF(DI7="",NA(),DI7)</f>
        <v>46.05</v>
      </c>
      <c r="DJ6" s="36">
        <f t="shared" si="12"/>
        <v>46.36</v>
      </c>
      <c r="DK6" s="36">
        <f t="shared" si="12"/>
        <v>48.28</v>
      </c>
      <c r="DL6" s="36">
        <f t="shared" si="12"/>
        <v>49.73</v>
      </c>
      <c r="DM6" s="36">
        <f t="shared" si="12"/>
        <v>47.7</v>
      </c>
      <c r="DN6" s="36">
        <f t="shared" si="12"/>
        <v>48.14</v>
      </c>
      <c r="DO6" s="36">
        <f t="shared" si="12"/>
        <v>46.61</v>
      </c>
      <c r="DP6" s="36">
        <f t="shared" si="12"/>
        <v>47.97</v>
      </c>
      <c r="DQ6" s="36">
        <f t="shared" si="12"/>
        <v>49.12</v>
      </c>
      <c r="DR6" s="35" t="str">
        <f>IF(DR7="","",IF(DR7="-","【-】","【"&amp;SUBSTITUTE(TEXT(DR7,"#,##0.00"),"-","△")&amp;"】"))</f>
        <v>【49.59】</v>
      </c>
      <c r="DS6" s="36">
        <f>IF(DS7="",NA(),DS7)</f>
        <v>18.39</v>
      </c>
      <c r="DT6" s="36">
        <f t="shared" ref="DT6:EB6" si="13">IF(DT7="",NA(),DT7)</f>
        <v>18.27</v>
      </c>
      <c r="DU6" s="36">
        <f t="shared" si="13"/>
        <v>18.18</v>
      </c>
      <c r="DV6" s="36">
        <f t="shared" si="13"/>
        <v>18.07</v>
      </c>
      <c r="DW6" s="36">
        <f t="shared" si="13"/>
        <v>18.22</v>
      </c>
      <c r="DX6" s="36">
        <f t="shared" si="13"/>
        <v>7.26</v>
      </c>
      <c r="DY6" s="36">
        <f t="shared" si="13"/>
        <v>11.13</v>
      </c>
      <c r="DZ6" s="36">
        <f t="shared" si="13"/>
        <v>10.84</v>
      </c>
      <c r="EA6" s="36">
        <f t="shared" si="13"/>
        <v>15.33</v>
      </c>
      <c r="EB6" s="36">
        <f t="shared" si="13"/>
        <v>16.760000000000002</v>
      </c>
      <c r="EC6" s="35" t="str">
        <f>IF(EC7="","",IF(EC7="-","【-】","【"&amp;SUBSTITUTE(TEXT(EC7,"#,##0.00"),"-","△")&amp;"】"))</f>
        <v>【19.44】</v>
      </c>
      <c r="ED6" s="36">
        <f>IF(ED7="",NA(),ED7)</f>
        <v>0.06</v>
      </c>
      <c r="EE6" s="36">
        <f t="shared" ref="EE6:EM6" si="14">IF(EE7="",NA(),EE7)</f>
        <v>0.18</v>
      </c>
      <c r="EF6" s="36">
        <f t="shared" si="14"/>
        <v>0.1</v>
      </c>
      <c r="EG6" s="36">
        <f t="shared" si="14"/>
        <v>0.19</v>
      </c>
      <c r="EH6" s="36">
        <f t="shared" si="14"/>
        <v>0.19</v>
      </c>
      <c r="EI6" s="36">
        <f t="shared" si="14"/>
        <v>1.65</v>
      </c>
      <c r="EJ6" s="36">
        <f t="shared" si="14"/>
        <v>0.47</v>
      </c>
      <c r="EK6" s="36">
        <f t="shared" si="14"/>
        <v>0.39</v>
      </c>
      <c r="EL6" s="36">
        <f t="shared" si="14"/>
        <v>0.43</v>
      </c>
      <c r="EM6" s="36">
        <f t="shared" si="14"/>
        <v>0.42</v>
      </c>
      <c r="EN6" s="35" t="str">
        <f>IF(EN7="","",IF(EN7="-","【-】","【"&amp;SUBSTITUTE(TEXT(EN7,"#,##0.00"),"-","△")&amp;"】"))</f>
        <v>【0.68】</v>
      </c>
    </row>
    <row r="7" spans="1:144" s="37" customFormat="1" x14ac:dyDescent="0.15">
      <c r="A7" s="29"/>
      <c r="B7" s="38">
        <v>2019</v>
      </c>
      <c r="C7" s="38">
        <v>43222</v>
      </c>
      <c r="D7" s="38">
        <v>46</v>
      </c>
      <c r="E7" s="38">
        <v>1</v>
      </c>
      <c r="F7" s="38">
        <v>0</v>
      </c>
      <c r="G7" s="38">
        <v>1</v>
      </c>
      <c r="H7" s="38" t="s">
        <v>92</v>
      </c>
      <c r="I7" s="38" t="s">
        <v>93</v>
      </c>
      <c r="J7" s="38" t="s">
        <v>94</v>
      </c>
      <c r="K7" s="38" t="s">
        <v>95</v>
      </c>
      <c r="L7" s="38" t="s">
        <v>96</v>
      </c>
      <c r="M7" s="38" t="s">
        <v>97</v>
      </c>
      <c r="N7" s="39" t="s">
        <v>98</v>
      </c>
      <c r="O7" s="39">
        <v>83.83</v>
      </c>
      <c r="P7" s="39">
        <v>97.47</v>
      </c>
      <c r="Q7" s="39">
        <v>5060</v>
      </c>
      <c r="R7" s="39">
        <v>10800</v>
      </c>
      <c r="S7" s="39">
        <v>78.38</v>
      </c>
      <c r="T7" s="39">
        <v>137.79</v>
      </c>
      <c r="U7" s="39">
        <v>10296</v>
      </c>
      <c r="V7" s="39">
        <v>38.96</v>
      </c>
      <c r="W7" s="39">
        <v>264.27</v>
      </c>
      <c r="X7" s="39">
        <v>115.91</v>
      </c>
      <c r="Y7" s="39">
        <v>121.63</v>
      </c>
      <c r="Z7" s="39">
        <v>108.3</v>
      </c>
      <c r="AA7" s="39">
        <v>101.64</v>
      </c>
      <c r="AB7" s="39">
        <v>97.62</v>
      </c>
      <c r="AC7" s="39">
        <v>111.06</v>
      </c>
      <c r="AD7" s="39">
        <v>111.34</v>
      </c>
      <c r="AE7" s="39">
        <v>110.02</v>
      </c>
      <c r="AF7" s="39">
        <v>108.76</v>
      </c>
      <c r="AG7" s="39">
        <v>108.46</v>
      </c>
      <c r="AH7" s="39">
        <v>112.01</v>
      </c>
      <c r="AI7" s="39">
        <v>0</v>
      </c>
      <c r="AJ7" s="39">
        <v>0</v>
      </c>
      <c r="AK7" s="39">
        <v>0</v>
      </c>
      <c r="AL7" s="39">
        <v>0</v>
      </c>
      <c r="AM7" s="39">
        <v>0</v>
      </c>
      <c r="AN7" s="39">
        <v>9.35</v>
      </c>
      <c r="AO7" s="39">
        <v>10.130000000000001</v>
      </c>
      <c r="AP7" s="39">
        <v>7.31</v>
      </c>
      <c r="AQ7" s="39">
        <v>7.48</v>
      </c>
      <c r="AR7" s="39">
        <v>11.94</v>
      </c>
      <c r="AS7" s="39">
        <v>1.08</v>
      </c>
      <c r="AT7" s="39">
        <v>297.42</v>
      </c>
      <c r="AU7" s="39">
        <v>344.07</v>
      </c>
      <c r="AV7" s="39">
        <v>380.89</v>
      </c>
      <c r="AW7" s="39">
        <v>393.04</v>
      </c>
      <c r="AX7" s="39">
        <v>457.13</v>
      </c>
      <c r="AY7" s="39">
        <v>398.29</v>
      </c>
      <c r="AZ7" s="39">
        <v>388.67</v>
      </c>
      <c r="BA7" s="39">
        <v>355.27</v>
      </c>
      <c r="BB7" s="39">
        <v>359.7</v>
      </c>
      <c r="BC7" s="39">
        <v>362.93</v>
      </c>
      <c r="BD7" s="39">
        <v>264.97000000000003</v>
      </c>
      <c r="BE7" s="39">
        <v>202.5</v>
      </c>
      <c r="BF7" s="39">
        <v>173.1</v>
      </c>
      <c r="BG7" s="39">
        <v>170.12</v>
      </c>
      <c r="BH7" s="39">
        <v>159.76</v>
      </c>
      <c r="BI7" s="39">
        <v>154.31</v>
      </c>
      <c r="BJ7" s="39">
        <v>431</v>
      </c>
      <c r="BK7" s="39">
        <v>422.5</v>
      </c>
      <c r="BL7" s="39">
        <v>458.27</v>
      </c>
      <c r="BM7" s="39">
        <v>447.01</v>
      </c>
      <c r="BN7" s="39">
        <v>439.05</v>
      </c>
      <c r="BO7" s="39">
        <v>266.61</v>
      </c>
      <c r="BP7" s="39">
        <v>93.08</v>
      </c>
      <c r="BQ7" s="39">
        <v>97.1</v>
      </c>
      <c r="BR7" s="39">
        <v>81.180000000000007</v>
      </c>
      <c r="BS7" s="39">
        <v>85.42</v>
      </c>
      <c r="BT7" s="39">
        <v>81.13</v>
      </c>
      <c r="BU7" s="39">
        <v>100.82</v>
      </c>
      <c r="BV7" s="39">
        <v>101.64</v>
      </c>
      <c r="BW7" s="39">
        <v>96.77</v>
      </c>
      <c r="BX7" s="39">
        <v>95.81</v>
      </c>
      <c r="BY7" s="39">
        <v>95.26</v>
      </c>
      <c r="BZ7" s="39">
        <v>103.24</v>
      </c>
      <c r="CA7" s="39">
        <v>315.25</v>
      </c>
      <c r="CB7" s="39">
        <v>302.04000000000002</v>
      </c>
      <c r="CC7" s="39">
        <v>355.65</v>
      </c>
      <c r="CD7" s="39">
        <v>330.97</v>
      </c>
      <c r="CE7" s="39">
        <v>348.38</v>
      </c>
      <c r="CF7" s="39">
        <v>179.55</v>
      </c>
      <c r="CG7" s="39">
        <v>179.16</v>
      </c>
      <c r="CH7" s="39">
        <v>187.18</v>
      </c>
      <c r="CI7" s="39">
        <v>189.58</v>
      </c>
      <c r="CJ7" s="39">
        <v>192.82</v>
      </c>
      <c r="CK7" s="39">
        <v>168.38</v>
      </c>
      <c r="CL7" s="39">
        <v>53.49</v>
      </c>
      <c r="CM7" s="39">
        <v>52.46</v>
      </c>
      <c r="CN7" s="39">
        <v>48.06</v>
      </c>
      <c r="CO7" s="39">
        <v>45.12</v>
      </c>
      <c r="CP7" s="39">
        <v>46.6</v>
      </c>
      <c r="CQ7" s="39">
        <v>53.52</v>
      </c>
      <c r="CR7" s="39">
        <v>54.24</v>
      </c>
      <c r="CS7" s="39">
        <v>55.88</v>
      </c>
      <c r="CT7" s="39">
        <v>55.22</v>
      </c>
      <c r="CU7" s="39">
        <v>54.05</v>
      </c>
      <c r="CV7" s="39">
        <v>60</v>
      </c>
      <c r="CW7" s="39">
        <v>77.099999999999994</v>
      </c>
      <c r="CX7" s="39">
        <v>78.28</v>
      </c>
      <c r="CY7" s="39">
        <v>80.760000000000005</v>
      </c>
      <c r="CZ7" s="39">
        <v>79.11</v>
      </c>
      <c r="DA7" s="39">
        <v>74.87</v>
      </c>
      <c r="DB7" s="39">
        <v>81.459999999999994</v>
      </c>
      <c r="DC7" s="39">
        <v>81.680000000000007</v>
      </c>
      <c r="DD7" s="39">
        <v>80.989999999999995</v>
      </c>
      <c r="DE7" s="39">
        <v>80.930000000000007</v>
      </c>
      <c r="DF7" s="39">
        <v>80.510000000000005</v>
      </c>
      <c r="DG7" s="39">
        <v>89.8</v>
      </c>
      <c r="DH7" s="39">
        <v>44.25</v>
      </c>
      <c r="DI7" s="39">
        <v>46.05</v>
      </c>
      <c r="DJ7" s="39">
        <v>46.36</v>
      </c>
      <c r="DK7" s="39">
        <v>48.28</v>
      </c>
      <c r="DL7" s="39">
        <v>49.73</v>
      </c>
      <c r="DM7" s="39">
        <v>47.7</v>
      </c>
      <c r="DN7" s="39">
        <v>48.14</v>
      </c>
      <c r="DO7" s="39">
        <v>46.61</v>
      </c>
      <c r="DP7" s="39">
        <v>47.97</v>
      </c>
      <c r="DQ7" s="39">
        <v>49.12</v>
      </c>
      <c r="DR7" s="39">
        <v>49.59</v>
      </c>
      <c r="DS7" s="39">
        <v>18.39</v>
      </c>
      <c r="DT7" s="39">
        <v>18.27</v>
      </c>
      <c r="DU7" s="39">
        <v>18.18</v>
      </c>
      <c r="DV7" s="39">
        <v>18.07</v>
      </c>
      <c r="DW7" s="39">
        <v>18.22</v>
      </c>
      <c r="DX7" s="39">
        <v>7.26</v>
      </c>
      <c r="DY7" s="39">
        <v>11.13</v>
      </c>
      <c r="DZ7" s="39">
        <v>10.84</v>
      </c>
      <c r="EA7" s="39">
        <v>15.33</v>
      </c>
      <c r="EB7" s="39">
        <v>16.760000000000002</v>
      </c>
      <c r="EC7" s="39">
        <v>19.440000000000001</v>
      </c>
      <c r="ED7" s="39">
        <v>0.06</v>
      </c>
      <c r="EE7" s="39">
        <v>0.18</v>
      </c>
      <c r="EF7" s="39">
        <v>0.1</v>
      </c>
      <c r="EG7" s="39">
        <v>0.19</v>
      </c>
      <c r="EH7" s="39">
        <v>0.19</v>
      </c>
      <c r="EI7" s="39">
        <v>1.65</v>
      </c>
      <c r="EJ7" s="39">
        <v>0.47</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106</v>
      </c>
      <c r="E13" t="s">
        <v>106</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cp:lastModifiedBy>
  <cp:lastPrinted>2021-01-28T08:45:44Z</cp:lastPrinted>
  <dcterms:created xsi:type="dcterms:W3CDTF">2020-12-04T02:03:17Z</dcterms:created>
  <dcterms:modified xsi:type="dcterms:W3CDTF">2021-01-28T08:45:46Z</dcterms:modified>
  <cp:category/>
</cp:coreProperties>
</file>