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係\★R2年度\04：公営企業\02：照会\18：公営企業に係る経営比較分析表の分析等\03：庁内回答\上下水道課\水道\"/>
    </mc:Choice>
  </mc:AlternateContent>
  <workbookProtection workbookAlgorithmName="SHA-512" workbookHashValue="AyMYkp/k/J2SG3L3vMGtpjr4l/6l4C08Ezb/Rz5J2NVQ124hpupf4vqZdkEiGqQvVtf/kdQzvLBlOGPBitSPwg==" workbookSaltValue="xcChOX8f99WwXDTY4WlBIA==" workbookSpinCount="100000" lockStructure="1"/>
  <bookViews>
    <workbookView xWindow="0" yWindow="0" windowWidth="20490" windowHeight="69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I10" i="4"/>
  <c r="AD8" i="4"/>
  <c r="W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<sst xmlns="http://schemas.openxmlformats.org/spreadsheetml/2006/main" count="228" uniqueCount="113">
  <si>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</si>
  <si>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</si>
  <si>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</si>
  <si>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</si>
  <si>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</si>
  <si>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</si>
  <si>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</si>
  <si>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</si>
  <si>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</si>
  <si>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</si>
  <si>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</si>
  <si>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</si>
  <si>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</si>
  <si>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</si>
  <si>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</si>
  <si>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</si>
  <si>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</si>
  <si>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</si>
  <si>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</si>
  <si>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</si>
  <si>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</si>
  <si>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</si>
  <si>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</si>
  <si>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</si>
  <si>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</si>
  <si>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</si>
  <si>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</si>
  <si>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</si>
  <si>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</si>
  <si>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</si>
  <si>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</si>
  <si>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</si>
  <si>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</si>
  <si>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</si>
  <si>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</si>
  <si>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</si>
  <si>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</si>
  <si>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</si>
  <si>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</si>
  <si>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</si>
  <si>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</si>
  <si>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</si>
  <si>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</si>
  <si>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</si>
  <si>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</si>
  <si>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</si>
  <si>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</si>
  <si>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</si>
  <si>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</si>
  <si>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</si>
  <si>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</si>
  <si>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</si>
  <si>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</si>
  <si>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</si>
  <si>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</si>
  <si>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</si>
  <si>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</si>
  <si>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</si>
  <si>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</si>
  <si>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</si>
  <si>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</si>
  <si>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</si>
  <si>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</si>
  <si>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</si>
  <si>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</si>
  <si>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</si>
  <si>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</si>
  <si>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</si>
  <si>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</si>
  <si>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</si>
  <si>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</si>
  <si>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</si>
  <si>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</si>
  <si>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</si>
  <si>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</si>
  <si>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</si>
  <si>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</si>
  <si>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</si>
  <si>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</si>
  <si>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</si>
  <si>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</si>
  <si>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</si>
  <si>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</si>
  <si>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</si>
  <si>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</si>
  <si>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</si>
  <si>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</si>
  <si>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</si>
  <si>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</si>
  <si>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</si>
  <si>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</si>
  <si>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</si>
  <si>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</si>
  <si>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</si>
  <si>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</si>
  <si>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</si>
  <si>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</si>
  <si>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</si>
  <si>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</si>
  <si>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</si>
  <si>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</si>
  <si>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</si>
  <si>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</si>
  <si>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</si>
  <si>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</si>
  <si>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</si>
  <si>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</si>
  <si>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</si>
  <si>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</si>
  <si>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</si>
  <si>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耐用年数が経過している水道施設については、経営戦略及びアセットマネジメント、更新計画を策定し、令和2年度から順次更新していく予定である。
　更新計画等で施設更新の優先順位を付け、リスクの高いところから、更新していくよう配慮する。
　管路以外の配水池等においては、老朽化が目立つことから、修繕をしながら順次更新していく。</t>
    <rPh sb="12" eb="14">
      <t>スイドウ</t>
    </rPh>
    <rPh sb="14" eb="16">
      <t>シセツ</t>
    </rPh>
    <rPh sb="22" eb="24">
      <t>ケイエイ</t>
    </rPh>
    <rPh sb="24" eb="26">
      <t>センリャク</t>
    </rPh>
    <rPh sb="26" eb="27">
      <t>オヨ</t>
    </rPh>
    <rPh sb="39" eb="41">
      <t>コウシン</t>
    </rPh>
    <rPh sb="41" eb="43">
      <t>ケイカク</t>
    </rPh>
    <rPh sb="44" eb="46">
      <t>サクテイ</t>
    </rPh>
    <rPh sb="48" eb="50">
      <t>レイワ</t>
    </rPh>
    <rPh sb="51" eb="53">
      <t>ネンド</t>
    </rPh>
    <rPh sb="55" eb="57">
      <t>ジュンジ</t>
    </rPh>
    <rPh sb="57" eb="59">
      <t>コウシン</t>
    </rPh>
    <rPh sb="63" eb="65">
      <t>ヨテイ</t>
    </rPh>
    <rPh sb="71" eb="73">
      <t>コウシン</t>
    </rPh>
    <rPh sb="73" eb="75">
      <t>ケイカク</t>
    </rPh>
    <rPh sb="75" eb="76">
      <t>トウ</t>
    </rPh>
    <rPh sb="77" eb="79">
      <t>シセツ</t>
    </rPh>
    <rPh sb="79" eb="81">
      <t>コウシン</t>
    </rPh>
    <rPh sb="82" eb="84">
      <t>ユウセン</t>
    </rPh>
    <rPh sb="84" eb="86">
      <t>ジュンイ</t>
    </rPh>
    <rPh sb="87" eb="88">
      <t>ツ</t>
    </rPh>
    <rPh sb="94" eb="95">
      <t>タカ</t>
    </rPh>
    <rPh sb="102" eb="104">
      <t>コウシン</t>
    </rPh>
    <rPh sb="110" eb="112">
      <t>ハイリョ</t>
    </rPh>
    <rPh sb="117" eb="119">
      <t>カンロ</t>
    </rPh>
    <rPh sb="119" eb="121">
      <t>イガイ</t>
    </rPh>
    <rPh sb="122" eb="125">
      <t>ハイスイチ</t>
    </rPh>
    <rPh sb="125" eb="126">
      <t>トウ</t>
    </rPh>
    <rPh sb="132" eb="135">
      <t>ロウキュウカ</t>
    </rPh>
    <rPh sb="136" eb="138">
      <t>メダ</t>
    </rPh>
    <rPh sb="144" eb="146">
      <t>シュウゼン</t>
    </rPh>
    <rPh sb="151" eb="153">
      <t>ジュンジ</t>
    </rPh>
    <rPh sb="153" eb="155">
      <t>コウシン</t>
    </rPh>
    <phoneticPr fontId="4"/>
  </si>
  <si>
    <t xml:space="preserve">　水道事業経営については、平成19年度以降純利益を計上しており、累積欠損金も解消され、地方債の発行抑制等にも取り組んできたことから、健全な経営が出来ている。
　なお、経常収支比率が前年度に比べ減少した要因の一つとして、令和元年度に計画策定等の委託業務が集中したことが考えられるが、令和2年度以降は元の水準に戻る予定である。
　今後は、ＩＯＴを活用した施設管理や業務の見直し等により費用を抑制するとともに、水道料金滞納額の解消に向けた取り組みを実施していき、健全な経営状態を維持していく。
</t>
    <rPh sb="103" eb="104">
      <t>ヒト</t>
    </rPh>
    <rPh sb="115" eb="117">
      <t>ケイカク</t>
    </rPh>
    <rPh sb="117" eb="119">
      <t>サクテイ</t>
    </rPh>
    <rPh sb="119" eb="120">
      <t>トウ</t>
    </rPh>
    <rPh sb="126" eb="128">
      <t>シュウチュウ</t>
    </rPh>
    <rPh sb="133" eb="134">
      <t>カンガ</t>
    </rPh>
    <rPh sb="163" eb="165">
      <t>コンゴ</t>
    </rPh>
    <rPh sb="171" eb="173">
      <t>カツヨウ</t>
    </rPh>
    <rPh sb="175" eb="177">
      <t>シセツ</t>
    </rPh>
    <rPh sb="177" eb="179">
      <t>カンリ</t>
    </rPh>
    <rPh sb="180" eb="182">
      <t>ギョウム</t>
    </rPh>
    <rPh sb="183" eb="185">
      <t>ミナオ</t>
    </rPh>
    <rPh sb="186" eb="187">
      <t>トウ</t>
    </rPh>
    <rPh sb="190" eb="192">
      <t>ヒヨウ</t>
    </rPh>
    <rPh sb="193" eb="195">
      <t>ヨクセイ</t>
    </rPh>
    <rPh sb="210" eb="212">
      <t>カイショウ</t>
    </rPh>
    <rPh sb="213" eb="214">
      <t>ム</t>
    </rPh>
    <rPh sb="216" eb="217">
      <t>ト</t>
    </rPh>
    <rPh sb="218" eb="219">
      <t>ク</t>
    </rPh>
    <rPh sb="221" eb="223">
      <t>ジッシ</t>
    </rPh>
    <rPh sb="228" eb="230">
      <t>ケンゼン</t>
    </rPh>
    <rPh sb="231" eb="233">
      <t>ケイエイ</t>
    </rPh>
    <rPh sb="233" eb="235">
      <t>ジョウタイ</t>
    </rPh>
    <rPh sb="236" eb="238">
      <t>イジ</t>
    </rPh>
    <phoneticPr fontId="4"/>
  </si>
  <si>
    <t xml:space="preserve">　水道事業経営については、平成19年度以降純利益を計上しており、累積欠損金も解消され、地方債の発行抑制等にも取り組んできたことから、健全な経営が出来ている。
　しかし、耐用年数を経過した水道施設があり、令和2年度より順次更新をしていく予定であるため、今後は投資的経費の増額が見込まれる。
　施設等の更新にあたっては、国庫補助金を最大限活用し、これまで同様企業債の発行を極力抑制し、健全な経営状態を維持していく。
</t>
    <rPh sb="13" eb="15">
      <t>ヘイセイ</t>
    </rPh>
    <rPh sb="17" eb="19">
      <t>ネンド</t>
    </rPh>
    <rPh sb="19" eb="21">
      <t>イコウ</t>
    </rPh>
    <rPh sb="21" eb="24">
      <t>ジュンリエキ</t>
    </rPh>
    <rPh sb="25" eb="27">
      <t>ケイジョウ</t>
    </rPh>
    <rPh sb="43" eb="45">
      <t>チホウ</t>
    </rPh>
    <rPh sb="45" eb="46">
      <t>サイ</t>
    </rPh>
    <rPh sb="47" eb="49">
      <t>ハッコウ</t>
    </rPh>
    <rPh sb="49" eb="51">
      <t>ヨクセイ</t>
    </rPh>
    <rPh sb="51" eb="52">
      <t>トウ</t>
    </rPh>
    <rPh sb="54" eb="55">
      <t>ト</t>
    </rPh>
    <rPh sb="56" eb="57">
      <t>ク</t>
    </rPh>
    <rPh sb="84" eb="86">
      <t>タイヨウ</t>
    </rPh>
    <rPh sb="86" eb="88">
      <t>ネンスウ</t>
    </rPh>
    <rPh sb="89" eb="91">
      <t>ケイカ</t>
    </rPh>
    <rPh sb="93" eb="95">
      <t>スイドウ</t>
    </rPh>
    <rPh sb="95" eb="97">
      <t>シセツ</t>
    </rPh>
    <rPh sb="101" eb="103">
      <t>レイワ</t>
    </rPh>
    <rPh sb="104" eb="106">
      <t>ネンド</t>
    </rPh>
    <rPh sb="108" eb="110">
      <t>ジュンジ</t>
    </rPh>
    <rPh sb="110" eb="112">
      <t>コウシン</t>
    </rPh>
    <rPh sb="117" eb="119">
      <t>ヨテイ</t>
    </rPh>
    <rPh sb="125" eb="127">
      <t>コンゴ</t>
    </rPh>
    <rPh sb="128" eb="131">
      <t>トウシテキ</t>
    </rPh>
    <rPh sb="131" eb="133">
      <t>ケイヒ</t>
    </rPh>
    <rPh sb="134" eb="136">
      <t>ゾウガク</t>
    </rPh>
    <rPh sb="137" eb="139">
      <t>ミコ</t>
    </rPh>
    <rPh sb="145" eb="147">
      <t>シセツ</t>
    </rPh>
    <rPh sb="147" eb="148">
      <t>トウ</t>
    </rPh>
    <rPh sb="149" eb="151">
      <t>コウシン</t>
    </rPh>
    <rPh sb="158" eb="160">
      <t>コッコ</t>
    </rPh>
    <rPh sb="160" eb="163">
      <t>ホジョキン</t>
    </rPh>
    <rPh sb="164" eb="167">
      <t>サイダイゲン</t>
    </rPh>
    <rPh sb="167" eb="169">
      <t>カツヨウ</t>
    </rPh>
    <rPh sb="175" eb="177">
      <t>ドウヨウ</t>
    </rPh>
    <rPh sb="177" eb="179">
      <t>キギョウ</t>
    </rPh>
    <rPh sb="179" eb="180">
      <t>サイ</t>
    </rPh>
    <rPh sb="181" eb="183">
      <t>ハッコウ</t>
    </rPh>
    <rPh sb="184" eb="186">
      <t>キョクリョク</t>
    </rPh>
    <rPh sb="186" eb="188">
      <t>ヨクセイ</t>
    </rPh>
    <rPh sb="190" eb="192">
      <t>ケンゼン</t>
    </rPh>
    <rPh sb="193" eb="195">
      <t>ケイエイ</t>
    </rPh>
    <rPh sb="195" eb="197">
      <t>ジョウタイ</t>
    </rPh>
    <rPh sb="198" eb="200">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</si>
</sst>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0.39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8DC-4BF6-86C8-8C76DFA87C4C}"/>
            </c:ext>
          </c:extLst>
        </c:ser>
        <c:dLbls>
          <c:showLegendKey val="0"/>
          <c:showVal val="0"/>
          <c:showCatName val="0"/>
          <c:showSerName val="0"/>
          <c:showPercent val="0"/>
          <c:showBubbleSize val="0"/>
        </c:dLbls>
        <c:gapWidth val="150"/>
        <c:axId val="283147032"/>
        <c:axId val="28314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58DC-4BF6-86C8-8C76DFA87C4C}"/>
            </c:ext>
          </c:extLst>
        </c:ser>
        <c:dLbls>
          <c:showLegendKey val="0"/>
          <c:showVal val="0"/>
          <c:showCatName val="0"/>
          <c:showSerName val="0"/>
          <c:showPercent val="0"/>
          <c:showBubbleSize val="0"/>
        </c:dLbls>
        <c:marker val="1"/>
        <c:smooth val="0"/>
        <c:axId val="283147032"/>
        <c:axId val="283147416"/>
      </c:lineChart>
      <c:dateAx>
        <c:axId val="283147032"/>
        <c:scaling>
          <c:orientation val="minMax"/>
        </c:scaling>
        <c:delete val="1"/>
        <c:axPos val="b"/>
        <c:numFmt formatCode="&quot;H&quot;yy" sourceLinked="1"/>
        <c:majorTickMark val="none"/>
        <c:minorTickMark val="none"/>
        <c:tickLblPos val="none"/>
        <c:crossAx val="283147416"/>
        <c:crosses val="autoZero"/>
        <c:auto val="1"/>
        <c:lblOffset val="100"/>
        <c:baseTimeUnit val="years"/>
      </c:dateAx>
      <c:valAx>
        <c:axId val="2831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50.83</c:v>
                </c:pt>
                <c:pt idx="1">
                  <c:v>51.77</c:v>
                </c:pt>
                <c:pt idx="2">
                  <c:v>50.63</c:v>
                </c:pt>
                <c:pt idx="3">
                  <c:v>50.05</c:v>
                </c:pt>
                <c:pt idx="4">
                  <c:v>48.92</c:v>
                </c:pt>
              </c:numCache>
            </c:numRef>
          </c:val>
          <c:extLst xmlns:c16r2="http://schemas.microsoft.com/office/drawing/2015/06/chart">
            <c:ext xmlns:c16="http://schemas.microsoft.com/office/drawing/2014/chart" uri="{C3380CC4-5D6E-409C-BE32-E72D297353CC}">
              <c16:uniqueId val="{00000000-514E-4695-A997-ACFC2AEBC23B}"/>
            </c:ext>
          </c:extLst>
        </c:ser>
        <c:dLbls>
          <c:showLegendKey val="0"/>
          <c:showVal val="0"/>
          <c:showCatName val="0"/>
          <c:showSerName val="0"/>
          <c:showPercent val="0"/>
          <c:showBubbleSize val="0"/>
        </c:dLbls>
        <c:gapWidth val="150"/>
        <c:axId val="141952648"/>
        <c:axId val="1419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514E-4695-A997-ACFC2AEBC23B}"/>
            </c:ext>
          </c:extLst>
        </c:ser>
        <c:dLbls>
          <c:showLegendKey val="0"/>
          <c:showVal val="0"/>
          <c:showCatName val="0"/>
          <c:showSerName val="0"/>
          <c:showPercent val="0"/>
          <c:showBubbleSize val="0"/>
        </c:dLbls>
        <c:marker val="1"/>
        <c:smooth val="0"/>
        <c:axId val="141952648"/>
        <c:axId val="141952256"/>
      </c:lineChart>
      <c:dateAx>
        <c:axId val="141952648"/>
        <c:scaling>
          <c:orientation val="minMax"/>
        </c:scaling>
        <c:delete val="1"/>
        <c:axPos val="b"/>
        <c:numFmt formatCode="&quot;H&quot;yy" sourceLinked="1"/>
        <c:majorTickMark val="none"/>
        <c:minorTickMark val="none"/>
        <c:tickLblPos val="none"/>
        <c:crossAx val="141952256"/>
        <c:crosses val="autoZero"/>
        <c:auto val="1"/>
        <c:lblOffset val="100"/>
        <c:baseTimeUnit val="years"/>
      </c:dateAx>
      <c:valAx>
        <c:axId val="1419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5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85.68</c:v>
                </c:pt>
                <c:pt idx="1">
                  <c:v>85.54</c:v>
                </c:pt>
                <c:pt idx="2">
                  <c:v>85.61</c:v>
                </c:pt>
                <c:pt idx="3">
                  <c:v>85.58</c:v>
                </c:pt>
                <c:pt idx="4">
                  <c:v>85.69</c:v>
                </c:pt>
              </c:numCache>
            </c:numRef>
          </c:val>
          <c:extLst xmlns:c16r2="http://schemas.microsoft.com/office/drawing/2015/06/chart">
            <c:ext xmlns:c16="http://schemas.microsoft.com/office/drawing/2014/chart" uri="{C3380CC4-5D6E-409C-BE32-E72D297353CC}">
              <c16:uniqueId val="{00000000-A708-4915-8ED6-6554BC6EE32F}"/>
            </c:ext>
          </c:extLst>
        </c:ser>
        <c:dLbls>
          <c:showLegendKey val="0"/>
          <c:showVal val="0"/>
          <c:showCatName val="0"/>
          <c:showSerName val="0"/>
          <c:showPercent val="0"/>
          <c:showBubbleSize val="0"/>
        </c:dLbls>
        <c:gapWidth val="150"/>
        <c:axId val="340193560"/>
        <c:axId val="3401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A708-4915-8ED6-6554BC6EE32F}"/>
            </c:ext>
          </c:extLst>
        </c:ser>
        <c:dLbls>
          <c:showLegendKey val="0"/>
          <c:showVal val="0"/>
          <c:showCatName val="0"/>
          <c:showSerName val="0"/>
          <c:showPercent val="0"/>
          <c:showBubbleSize val="0"/>
        </c:dLbls>
        <c:marker val="1"/>
        <c:smooth val="0"/>
        <c:axId val="340193560"/>
        <c:axId val="340193952"/>
      </c:lineChart>
      <c:dateAx>
        <c:axId val="340193560"/>
        <c:scaling>
          <c:orientation val="minMax"/>
        </c:scaling>
        <c:delete val="1"/>
        <c:axPos val="b"/>
        <c:numFmt formatCode="&quot;H&quot;yy" sourceLinked="1"/>
        <c:majorTickMark val="none"/>
        <c:minorTickMark val="none"/>
        <c:tickLblPos val="none"/>
        <c:crossAx val="340193952"/>
        <c:crosses val="autoZero"/>
        <c:auto val="1"/>
        <c:lblOffset val="100"/>
        <c:baseTimeUnit val="years"/>
      </c:dateAx>
      <c:valAx>
        <c:axId val="3401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116.11</c:v>
                </c:pt>
                <c:pt idx="1">
                  <c:v>117.16</c:v>
                </c:pt>
                <c:pt idx="2">
                  <c:v>113.61</c:v>
                </c:pt>
                <c:pt idx="3">
                  <c:v>111.48</c:v>
                </c:pt>
                <c:pt idx="4">
                  <c:v>105.63</c:v>
                </c:pt>
              </c:numCache>
            </c:numRef>
          </c:val>
          <c:extLst xmlns:c16r2="http://schemas.microsoft.com/office/drawing/2015/06/chart">
            <c:ext xmlns:c16="http://schemas.microsoft.com/office/drawing/2014/chart" uri="{C3380CC4-5D6E-409C-BE32-E72D297353CC}">
              <c16:uniqueId val="{00000000-6BE2-42C3-AD94-84AC50EB3EFA}"/>
            </c:ext>
          </c:extLst>
        </c:ser>
        <c:dLbls>
          <c:showLegendKey val="0"/>
          <c:showVal val="0"/>
          <c:showCatName val="0"/>
          <c:showSerName val="0"/>
          <c:showPercent val="0"/>
          <c:showBubbleSize val="0"/>
        </c:dLbls>
        <c:gapWidth val="150"/>
        <c:axId val="282749920"/>
        <c:axId val="33962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6BE2-42C3-AD94-84AC50EB3EFA}"/>
            </c:ext>
          </c:extLst>
        </c:ser>
        <c:dLbls>
          <c:showLegendKey val="0"/>
          <c:showVal val="0"/>
          <c:showCatName val="0"/>
          <c:showSerName val="0"/>
          <c:showPercent val="0"/>
          <c:showBubbleSize val="0"/>
        </c:dLbls>
        <c:marker val="1"/>
        <c:smooth val="0"/>
        <c:axId val="282749920"/>
        <c:axId val="339623128"/>
      </c:lineChart>
      <c:dateAx>
        <c:axId val="282749920"/>
        <c:scaling>
          <c:orientation val="minMax"/>
        </c:scaling>
        <c:delete val="1"/>
        <c:axPos val="b"/>
        <c:numFmt formatCode="&quot;H&quot;yy" sourceLinked="1"/>
        <c:majorTickMark val="none"/>
        <c:minorTickMark val="none"/>
        <c:tickLblPos val="none"/>
        <c:crossAx val="339623128"/>
        <c:crosses val="autoZero"/>
        <c:auto val="1"/>
        <c:lblOffset val="100"/>
        <c:baseTimeUnit val="years"/>
      </c:dateAx>
      <c:valAx>
        <c:axId val="33962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7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52.59</c:v>
                </c:pt>
                <c:pt idx="1">
                  <c:v>53.91</c:v>
                </c:pt>
                <c:pt idx="2">
                  <c:v>55.13</c:v>
                </c:pt>
                <c:pt idx="3">
                  <c:v>56.4</c:v>
                </c:pt>
                <c:pt idx="4">
                  <c:v>57.34</c:v>
                </c:pt>
              </c:numCache>
            </c:numRef>
          </c:val>
          <c:extLst xmlns:c16r2="http://schemas.microsoft.com/office/drawing/2015/06/chart">
            <c:ext xmlns:c16="http://schemas.microsoft.com/office/drawing/2014/chart" uri="{C3380CC4-5D6E-409C-BE32-E72D297353CC}">
              <c16:uniqueId val="{00000000-D8E9-4787-A50A-C2582FEF8554}"/>
            </c:ext>
          </c:extLst>
        </c:ser>
        <c:dLbls>
          <c:showLegendKey val="0"/>
          <c:showVal val="0"/>
          <c:showCatName val="0"/>
          <c:showSerName val="0"/>
          <c:showPercent val="0"/>
          <c:showBubbleSize val="0"/>
        </c:dLbls>
        <c:gapWidth val="150"/>
        <c:axId val="339694712"/>
        <c:axId val="1419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D8E9-4787-A50A-C2582FEF8554}"/>
            </c:ext>
          </c:extLst>
        </c:ser>
        <c:dLbls>
          <c:showLegendKey val="0"/>
          <c:showVal val="0"/>
          <c:showCatName val="0"/>
          <c:showSerName val="0"/>
          <c:showPercent val="0"/>
          <c:showBubbleSize val="0"/>
        </c:dLbls>
        <c:marker val="1"/>
        <c:smooth val="0"/>
        <c:axId val="339694712"/>
        <c:axId val="141949120"/>
      </c:lineChart>
      <c:dateAx>
        <c:axId val="339694712"/>
        <c:scaling>
          <c:orientation val="minMax"/>
        </c:scaling>
        <c:delete val="1"/>
        <c:axPos val="b"/>
        <c:numFmt formatCode="&quot;H&quot;yy" sourceLinked="1"/>
        <c:majorTickMark val="none"/>
        <c:minorTickMark val="none"/>
        <c:tickLblPos val="none"/>
        <c:crossAx val="141949120"/>
        <c:crosses val="autoZero"/>
        <c:auto val="1"/>
        <c:lblOffset val="100"/>
        <c:baseTimeUnit val="years"/>
      </c:dateAx>
      <c:valAx>
        <c:axId val="1419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6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c:v>
                </c:pt>
                <c:pt idx="1">
                  <c:v>34.96</c:v>
                </c:pt>
                <c:pt idx="2">
                  <c:v>34.96</c:v>
                </c:pt>
                <c:pt idx="3">
                  <c:v>34.65</c:v>
                </c:pt>
                <c:pt idx="4">
                  <c:v>34.65</c:v>
                </c:pt>
              </c:numCache>
            </c:numRef>
          </c:val>
          <c:extLst xmlns:c16r2="http://schemas.microsoft.com/office/drawing/2015/06/chart">
            <c:ext xmlns:c16="http://schemas.microsoft.com/office/drawing/2014/chart" uri="{C3380CC4-5D6E-409C-BE32-E72D297353CC}">
              <c16:uniqueId val="{00000000-CC4C-4F1E-B3E0-E9F84D088D23}"/>
            </c:ext>
          </c:extLst>
        </c:ser>
        <c:dLbls>
          <c:showLegendKey val="0"/>
          <c:showVal val="0"/>
          <c:showCatName val="0"/>
          <c:showSerName val="0"/>
          <c:showPercent val="0"/>
          <c:showBubbleSize val="0"/>
        </c:dLbls>
        <c:gapWidth val="150"/>
        <c:axId val="141950296"/>
        <c:axId val="1419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CC4C-4F1E-B3E0-E9F84D088D23}"/>
            </c:ext>
          </c:extLst>
        </c:ser>
        <c:dLbls>
          <c:showLegendKey val="0"/>
          <c:showVal val="0"/>
          <c:showCatName val="0"/>
          <c:showSerName val="0"/>
          <c:showPercent val="0"/>
          <c:showBubbleSize val="0"/>
        </c:dLbls>
        <c:marker val="1"/>
        <c:smooth val="0"/>
        <c:axId val="141950296"/>
        <c:axId val="141950688"/>
      </c:lineChart>
      <c:dateAx>
        <c:axId val="141950296"/>
        <c:scaling>
          <c:orientation val="minMax"/>
        </c:scaling>
        <c:delete val="1"/>
        <c:axPos val="b"/>
        <c:numFmt formatCode="&quot;H&quot;yy" sourceLinked="1"/>
        <c:majorTickMark val="none"/>
        <c:minorTickMark val="none"/>
        <c:tickLblPos val="none"/>
        <c:crossAx val="141950688"/>
        <c:crosses val="autoZero"/>
        <c:auto val="1"/>
        <c:lblOffset val="100"/>
        <c:baseTimeUnit val="years"/>
      </c:dateAx>
      <c:valAx>
        <c:axId val="1419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12-4513-A9AC-FFCAEE00809D}"/>
            </c:ext>
          </c:extLst>
        </c:ser>
        <c:dLbls>
          <c:showLegendKey val="0"/>
          <c:showVal val="0"/>
          <c:showCatName val="0"/>
          <c:showSerName val="0"/>
          <c:showPercent val="0"/>
          <c:showBubbleSize val="0"/>
        </c:dLbls>
        <c:gapWidth val="150"/>
        <c:axId val="339818880"/>
        <c:axId val="3398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3112-4513-A9AC-FFCAEE00809D}"/>
            </c:ext>
          </c:extLst>
        </c:ser>
        <c:dLbls>
          <c:showLegendKey val="0"/>
          <c:showVal val="0"/>
          <c:showCatName val="0"/>
          <c:showSerName val="0"/>
          <c:showPercent val="0"/>
          <c:showBubbleSize val="0"/>
        </c:dLbls>
        <c:marker val="1"/>
        <c:smooth val="0"/>
        <c:axId val="339818880"/>
        <c:axId val="339819272"/>
      </c:lineChart>
      <c:dateAx>
        <c:axId val="339818880"/>
        <c:scaling>
          <c:orientation val="minMax"/>
        </c:scaling>
        <c:delete val="1"/>
        <c:axPos val="b"/>
        <c:numFmt formatCode="&quot;H&quot;yy" sourceLinked="1"/>
        <c:majorTickMark val="none"/>
        <c:minorTickMark val="none"/>
        <c:tickLblPos val="none"/>
        <c:crossAx val="339819272"/>
        <c:crosses val="autoZero"/>
        <c:auto val="1"/>
        <c:lblOffset val="100"/>
        <c:baseTimeUnit val="years"/>
      </c:dateAx>
      <c:valAx>
        <c:axId val="339819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296.45</c:v>
                </c:pt>
                <c:pt idx="1">
                  <c:v>300.37</c:v>
                </c:pt>
                <c:pt idx="2">
                  <c:v>287.14</c:v>
                </c:pt>
                <c:pt idx="3">
                  <c:v>351.05</c:v>
                </c:pt>
                <c:pt idx="4">
                  <c:v>326.08</c:v>
                </c:pt>
              </c:numCache>
            </c:numRef>
          </c:val>
          <c:extLst xmlns:c16r2="http://schemas.microsoft.com/office/drawing/2015/06/chart">
            <c:ext xmlns:c16="http://schemas.microsoft.com/office/drawing/2014/chart" uri="{C3380CC4-5D6E-409C-BE32-E72D297353CC}">
              <c16:uniqueId val="{00000000-9919-44E7-B6A3-166FB5E1FB06}"/>
            </c:ext>
          </c:extLst>
        </c:ser>
        <c:dLbls>
          <c:showLegendKey val="0"/>
          <c:showVal val="0"/>
          <c:showCatName val="0"/>
          <c:showSerName val="0"/>
          <c:showPercent val="0"/>
          <c:showBubbleSize val="0"/>
        </c:dLbls>
        <c:gapWidth val="150"/>
        <c:axId val="339820448"/>
        <c:axId val="3398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9919-44E7-B6A3-166FB5E1FB06}"/>
            </c:ext>
          </c:extLst>
        </c:ser>
        <c:dLbls>
          <c:showLegendKey val="0"/>
          <c:showVal val="0"/>
          <c:showCatName val="0"/>
          <c:showSerName val="0"/>
          <c:showPercent val="0"/>
          <c:showBubbleSize val="0"/>
        </c:dLbls>
        <c:marker val="1"/>
        <c:smooth val="0"/>
        <c:axId val="339820448"/>
        <c:axId val="339820840"/>
      </c:lineChart>
      <c:dateAx>
        <c:axId val="339820448"/>
        <c:scaling>
          <c:orientation val="minMax"/>
        </c:scaling>
        <c:delete val="1"/>
        <c:axPos val="b"/>
        <c:numFmt formatCode="&quot;H&quot;yy" sourceLinked="1"/>
        <c:majorTickMark val="none"/>
        <c:minorTickMark val="none"/>
        <c:tickLblPos val="none"/>
        <c:crossAx val="339820840"/>
        <c:crosses val="autoZero"/>
        <c:auto val="1"/>
        <c:lblOffset val="100"/>
        <c:baseTimeUnit val="years"/>
      </c:dateAx>
      <c:valAx>
        <c:axId val="33982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367.23</c:v>
                </c:pt>
                <c:pt idx="1">
                  <c:v>320.08999999999997</c:v>
                </c:pt>
                <c:pt idx="2">
                  <c:v>296.49</c:v>
                </c:pt>
                <c:pt idx="3">
                  <c:v>267.85000000000002</c:v>
                </c:pt>
                <c:pt idx="4">
                  <c:v>263.95999999999998</c:v>
                </c:pt>
              </c:numCache>
            </c:numRef>
          </c:val>
          <c:extLst xmlns:c16r2="http://schemas.microsoft.com/office/drawing/2015/06/chart">
            <c:ext xmlns:c16="http://schemas.microsoft.com/office/drawing/2014/chart" uri="{C3380CC4-5D6E-409C-BE32-E72D297353CC}">
              <c16:uniqueId val="{00000000-0C35-4A49-83F8-8175DC8BED9E}"/>
            </c:ext>
          </c:extLst>
        </c:ser>
        <c:dLbls>
          <c:showLegendKey val="0"/>
          <c:showVal val="0"/>
          <c:showCatName val="0"/>
          <c:showSerName val="0"/>
          <c:showPercent val="0"/>
          <c:showBubbleSize val="0"/>
        </c:dLbls>
        <c:gapWidth val="150"/>
        <c:axId val="339994824"/>
        <c:axId val="33999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0C35-4A49-83F8-8175DC8BED9E}"/>
            </c:ext>
          </c:extLst>
        </c:ser>
        <c:dLbls>
          <c:showLegendKey val="0"/>
          <c:showVal val="0"/>
          <c:showCatName val="0"/>
          <c:showSerName val="0"/>
          <c:showPercent val="0"/>
          <c:showBubbleSize val="0"/>
        </c:dLbls>
        <c:marker val="1"/>
        <c:smooth val="0"/>
        <c:axId val="339994824"/>
        <c:axId val="339995216"/>
      </c:lineChart>
      <c:dateAx>
        <c:axId val="339994824"/>
        <c:scaling>
          <c:orientation val="minMax"/>
        </c:scaling>
        <c:delete val="1"/>
        <c:axPos val="b"/>
        <c:numFmt formatCode="&quot;H&quot;yy" sourceLinked="1"/>
        <c:majorTickMark val="none"/>
        <c:minorTickMark val="none"/>
        <c:tickLblPos val="none"/>
        <c:crossAx val="339995216"/>
        <c:crosses val="autoZero"/>
        <c:auto val="1"/>
        <c:lblOffset val="100"/>
        <c:baseTimeUnit val="years"/>
      </c:dateAx>
      <c:valAx>
        <c:axId val="33999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9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102.05</c:v>
                </c:pt>
                <c:pt idx="1">
                  <c:v>102.07</c:v>
                </c:pt>
                <c:pt idx="2">
                  <c:v>103.16</c:v>
                </c:pt>
                <c:pt idx="3">
                  <c:v>102.84</c:v>
                </c:pt>
                <c:pt idx="4">
                  <c:v>96.77</c:v>
                </c:pt>
              </c:numCache>
            </c:numRef>
          </c:val>
          <c:extLst xmlns:c16r2="http://schemas.microsoft.com/office/drawing/2015/06/chart">
            <c:ext xmlns:c16="http://schemas.microsoft.com/office/drawing/2014/chart" uri="{C3380CC4-5D6E-409C-BE32-E72D297353CC}">
              <c16:uniqueId val="{00000000-37CD-48C3-8963-C28212A8F99D}"/>
            </c:ext>
          </c:extLst>
        </c:ser>
        <c:dLbls>
          <c:showLegendKey val="0"/>
          <c:showVal val="0"/>
          <c:showCatName val="0"/>
          <c:showSerName val="0"/>
          <c:showPercent val="0"/>
          <c:showBubbleSize val="0"/>
        </c:dLbls>
        <c:gapWidth val="150"/>
        <c:axId val="339996392"/>
        <c:axId val="33999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37CD-48C3-8963-C28212A8F99D}"/>
            </c:ext>
          </c:extLst>
        </c:ser>
        <c:dLbls>
          <c:showLegendKey val="0"/>
          <c:showVal val="0"/>
          <c:showCatName val="0"/>
          <c:showSerName val="0"/>
          <c:showPercent val="0"/>
          <c:showBubbleSize val="0"/>
        </c:dLbls>
        <c:marker val="1"/>
        <c:smooth val="0"/>
        <c:axId val="339996392"/>
        <c:axId val="339996784"/>
      </c:lineChart>
      <c:dateAx>
        <c:axId val="339996392"/>
        <c:scaling>
          <c:orientation val="minMax"/>
        </c:scaling>
        <c:delete val="1"/>
        <c:axPos val="b"/>
        <c:numFmt formatCode="&quot;H&quot;yy" sourceLinked="1"/>
        <c:majorTickMark val="none"/>
        <c:minorTickMark val="none"/>
        <c:tickLblPos val="none"/>
        <c:crossAx val="339996784"/>
        <c:crosses val="autoZero"/>
        <c:auto val="1"/>
        <c:lblOffset val="100"/>
        <c:baseTimeUnit val="years"/>
      </c:dateAx>
      <c:valAx>
        <c:axId val="3399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9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246.49</c:v>
                </c:pt>
                <c:pt idx="1">
                  <c:v>245.51</c:v>
                </c:pt>
                <c:pt idx="2">
                  <c:v>246.85</c:v>
                </c:pt>
                <c:pt idx="3">
                  <c:v>248.44</c:v>
                </c:pt>
                <c:pt idx="4">
                  <c:v>266.05</c:v>
                </c:pt>
              </c:numCache>
            </c:numRef>
          </c:val>
          <c:extLst xmlns:c16r2="http://schemas.microsoft.com/office/drawing/2015/06/chart">
            <c:ext xmlns:c16="http://schemas.microsoft.com/office/drawing/2014/chart" uri="{C3380CC4-5D6E-409C-BE32-E72D297353CC}">
              <c16:uniqueId val="{00000000-B983-43D3-8C08-6DA2C9BE5F51}"/>
            </c:ext>
          </c:extLst>
        </c:ser>
        <c:dLbls>
          <c:showLegendKey val="0"/>
          <c:showVal val="0"/>
          <c:showCatName val="0"/>
          <c:showSerName val="0"/>
          <c:showPercent val="0"/>
          <c:showBubbleSize val="0"/>
        </c:dLbls>
        <c:gapWidth val="150"/>
        <c:axId val="339818488"/>
        <c:axId val="3398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B983-43D3-8C08-6DA2C9BE5F51}"/>
            </c:ext>
          </c:extLst>
        </c:ser>
        <c:dLbls>
          <c:showLegendKey val="0"/>
          <c:showVal val="0"/>
          <c:showCatName val="0"/>
          <c:showSerName val="0"/>
          <c:showPercent val="0"/>
          <c:showBubbleSize val="0"/>
        </c:dLbls>
        <c:marker val="1"/>
        <c:smooth val="0"/>
        <c:axId val="339818488"/>
        <c:axId val="339818096"/>
      </c:lineChart>
      <c:dateAx>
        <c:axId val="339818488"/>
        <c:scaling>
          <c:orientation val="minMax"/>
        </c:scaling>
        <c:delete val="1"/>
        <c:axPos val="b"/>
        <c:numFmt formatCode="&quot;H&quot;yy" sourceLinked="1"/>
        <c:majorTickMark val="none"/>
        <c:minorTickMark val="none"/>
        <c:tickLblPos val="none"/>
        <c:crossAx val="339818096"/>
        <c:crosses val="autoZero"/>
        <c:auto val="1"/>
        <c:lblOffset val="100"/>
        <c:baseTimeUnit val="years"/>
      </c:dateAx>
      <c:valAx>
        <c:axId val="3398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CA8" sqref="CA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蔵王町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11844</v>
      </c>
      <c r="AM8" s="61"/>
      <c r="AN8" s="61"/>
      <c r="AO8" s="61"/>
      <c r="AP8" s="61"/>
      <c r="AQ8" s="61"/>
      <c r="AR8" s="61"/>
      <c r="AS8" s="61"/>
      <c r="AT8" s="52">
        <f>データ!$S$6</f>
        <v>152.83000000000001</v>
      </c>
      <c r="AU8" s="53"/>
      <c r="AV8" s="53"/>
      <c r="AW8" s="53"/>
      <c r="AX8" s="53"/>
      <c r="AY8" s="53"/>
      <c r="AZ8" s="53"/>
      <c r="BA8" s="53"/>
      <c r="BB8" s="54">
        <f>データ!$T$6</f>
        <v>77.5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71.63</v>
      </c>
      <c r="J10" s="53"/>
      <c r="K10" s="53"/>
      <c r="L10" s="53"/>
      <c r="M10" s="53"/>
      <c r="N10" s="53"/>
      <c r="O10" s="64"/>
      <c r="P10" s="54">
        <f>データ!$P$6</f>
        <v>95.15</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11198</v>
      </c>
      <c r="AM10" s="61"/>
      <c r="AN10" s="61"/>
      <c r="AO10" s="61"/>
      <c r="AP10" s="61"/>
      <c r="AQ10" s="61"/>
      <c r="AR10" s="61"/>
      <c r="AS10" s="61"/>
      <c r="AT10" s="52">
        <f>データ!$V$6</f>
        <v>62.99</v>
      </c>
      <c r="AU10" s="53"/>
      <c r="AV10" s="53"/>
      <c r="AW10" s="53"/>
      <c r="AX10" s="53"/>
      <c r="AY10" s="53"/>
      <c r="AZ10" s="53"/>
      <c r="BA10" s="53"/>
      <c r="BB10" s="54">
        <f>データ!$W$6</f>
        <v>177.77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6"/>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6"/>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6"/>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6"/>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6"/>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6"/>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6"/>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6"/>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6"/>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6"/>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6"/>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6"/>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6"/>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6"/>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6"/>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6"/>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6"/>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6"/>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6"/>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6"/>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6"/>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6"/>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6"/>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6"/>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6"/>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9MXzYWv7q6q2pciqECy433JC0j96Gbbv+VxF55xYlLJWfjXtqJd05DMh8g0BMBe1y6mD8ZrMVQsBVxEV+/I2A==" saltValue="/UZiYt0uOmlSqNsIR6HG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52</v>
      </c>
      <c r="B4" s="31"/>
      <c r="C4" s="31"/>
      <c r="D4" s="31"/>
      <c r="E4" s="31"/>
      <c r="F4" s="31"/>
      <c r="G4" s="31"/>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43010</v>
      </c>
      <c r="D6" s="34">
        <f t="shared" si="3"/>
        <v>46</v>
      </c>
      <c r="E6" s="34">
        <f t="shared" si="3"/>
        <v>1</v>
      </c>
      <c r="F6" s="34">
        <f t="shared" si="3"/>
        <v>0</v>
      </c>
      <c r="G6" s="34">
        <f t="shared" si="3"/>
        <v>1</v>
      </c>
      <c r="H6" s="34" t="str">
        <f t="shared" si="3"/>
        <v>宮城県　蔵王町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71.63</v>
      </c>
      <c r="P6" s="35">
        <f t="shared" si="3"/>
        <v>95.15</v>
      </c>
      <c r="Q6" s="35">
        <f t="shared" si="3"/>
        <v>4290</v>
      </c>
      <c r="R6" s="35">
        <f t="shared" si="3"/>
        <v>11844</v>
      </c>
      <c r="S6" s="35">
        <f t="shared" si="3"/>
        <v>152.83000000000001</v>
      </c>
      <c r="T6" s="35">
        <f t="shared" si="3"/>
        <v>77.5</v>
      </c>
      <c r="U6" s="35">
        <f t="shared" si="3"/>
        <v>11198</v>
      </c>
      <c r="V6" s="35">
        <f t="shared" si="3"/>
        <v>62.99</v>
      </c>
      <c r="W6" s="35">
        <f t="shared" si="3"/>
        <v>177.77</v>
      </c>
      <c r="X6" s="36">
        <f>IF(X7="",NA(),X7)</f>
        <v>116.11</v>
      </c>
      <c r="Y6" s="36">
        <f t="shared" ref="Y6:AG6" si="4">IF(Y7="",NA(),Y7)</f>
        <v>117.16</v>
      </c>
      <c r="Z6" s="36">
        <f t="shared" si="4"/>
        <v>113.61</v>
      </c>
      <c r="AA6" s="36">
        <f t="shared" si="4"/>
        <v>111.48</v>
      </c>
      <c r="AB6" s="36">
        <f t="shared" si="4"/>
        <v>105.63</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296.45</v>
      </c>
      <c r="AU6" s="36">
        <f t="shared" ref="AU6:BC6" si="6">IF(AU7="",NA(),AU7)</f>
        <v>300.37</v>
      </c>
      <c r="AV6" s="36">
        <f t="shared" si="6"/>
        <v>287.14</v>
      </c>
      <c r="AW6" s="36">
        <f t="shared" si="6"/>
        <v>351.05</v>
      </c>
      <c r="AX6" s="36">
        <f t="shared" si="6"/>
        <v>326.08</v>
      </c>
      <c r="AY6" s="36">
        <f t="shared" si="6"/>
        <v>398.29</v>
      </c>
      <c r="AZ6" s="36">
        <f t="shared" si="6"/>
        <v>388.67</v>
      </c>
      <c r="BA6" s="36">
        <f t="shared" si="6"/>
        <v>355.27</v>
      </c>
      <c r="BB6" s="36">
        <f t="shared" si="6"/>
        <v>359.7</v>
      </c>
      <c r="BC6" s="36">
        <f t="shared" si="6"/>
        <v>362.93</v>
      </c>
      <c r="BD6" s="35" t="str">
        <f>IF(BD7="","",IF(BD7="-","【-】","【"&amp;SUBSTITUTE(TEXT(BD7,"#,##0.00"),"-","△")&amp;"】"))</f>
        <v>【264.97】</v>
      </c>
      <c r="BE6" s="36">
        <f>IF(BE7="",NA(),BE7)</f>
        <v>367.23</v>
      </c>
      <c r="BF6" s="36">
        <f t="shared" ref="BF6:BN6" si="7">IF(BF7="",NA(),BF7)</f>
        <v>320.08999999999997</v>
      </c>
      <c r="BG6" s="36">
        <f t="shared" si="7"/>
        <v>296.49</v>
      </c>
      <c r="BH6" s="36">
        <f t="shared" si="7"/>
        <v>267.85000000000002</v>
      </c>
      <c r="BI6" s="36">
        <f t="shared" si="7"/>
        <v>263.95999999999998</v>
      </c>
      <c r="BJ6" s="36">
        <f t="shared" si="7"/>
        <v>431</v>
      </c>
      <c r="BK6" s="36">
        <f t="shared" si="7"/>
        <v>422.5</v>
      </c>
      <c r="BL6" s="36">
        <f t="shared" si="7"/>
        <v>458.27</v>
      </c>
      <c r="BM6" s="36">
        <f t="shared" si="7"/>
        <v>447.01</v>
      </c>
      <c r="BN6" s="36">
        <f t="shared" si="7"/>
        <v>439.05</v>
      </c>
      <c r="BO6" s="35" t="str">
        <f>IF(BO7="","",IF(BO7="-","【-】","【"&amp;SUBSTITUTE(TEXT(BO7,"#,##0.00"),"-","△")&amp;"】"))</f>
        <v>【266.61】</v>
      </c>
      <c r="BP6" s="36">
        <f>IF(BP7="",NA(),BP7)</f>
        <v>102.05</v>
      </c>
      <c r="BQ6" s="36">
        <f t="shared" ref="BQ6:BY6" si="8">IF(BQ7="",NA(),BQ7)</f>
        <v>102.07</v>
      </c>
      <c r="BR6" s="36">
        <f t="shared" si="8"/>
        <v>103.16</v>
      </c>
      <c r="BS6" s="36">
        <f t="shared" si="8"/>
        <v>102.84</v>
      </c>
      <c r="BT6" s="36">
        <f t="shared" si="8"/>
        <v>96.77</v>
      </c>
      <c r="BU6" s="36">
        <f t="shared" si="8"/>
        <v>100.82</v>
      </c>
      <c r="BV6" s="36">
        <f t="shared" si="8"/>
        <v>101.64</v>
      </c>
      <c r="BW6" s="36">
        <f t="shared" si="8"/>
        <v>96.77</v>
      </c>
      <c r="BX6" s="36">
        <f t="shared" si="8"/>
        <v>95.81</v>
      </c>
      <c r="BY6" s="36">
        <f t="shared" si="8"/>
        <v>95.26</v>
      </c>
      <c r="BZ6" s="35" t="str">
        <f>IF(BZ7="","",IF(BZ7="-","【-】","【"&amp;SUBSTITUTE(TEXT(BZ7,"#,##0.00"),"-","△")&amp;"】"))</f>
        <v>【103.24】</v>
      </c>
      <c r="CA6" s="36">
        <f>IF(CA7="",NA(),CA7)</f>
        <v>246.49</v>
      </c>
      <c r="CB6" s="36">
        <f t="shared" ref="CB6:CJ6" si="9">IF(CB7="",NA(),CB7)</f>
        <v>245.51</v>
      </c>
      <c r="CC6" s="36">
        <f t="shared" si="9"/>
        <v>246.85</v>
      </c>
      <c r="CD6" s="36">
        <f t="shared" si="9"/>
        <v>248.44</v>
      </c>
      <c r="CE6" s="36">
        <f t="shared" si="9"/>
        <v>266.05</v>
      </c>
      <c r="CF6" s="36">
        <f t="shared" si="9"/>
        <v>179.55</v>
      </c>
      <c r="CG6" s="36">
        <f t="shared" si="9"/>
        <v>179.16</v>
      </c>
      <c r="CH6" s="36">
        <f t="shared" si="9"/>
        <v>187.18</v>
      </c>
      <c r="CI6" s="36">
        <f t="shared" si="9"/>
        <v>189.58</v>
      </c>
      <c r="CJ6" s="36">
        <f t="shared" si="9"/>
        <v>192.82</v>
      </c>
      <c r="CK6" s="35" t="str">
        <f>IF(CK7="","",IF(CK7="-","【-】","【"&amp;SUBSTITUTE(TEXT(CK7,"#,##0.00"),"-","△")&amp;"】"))</f>
        <v>【168.38】</v>
      </c>
      <c r="CL6" s="36">
        <f>IF(CL7="",NA(),CL7)</f>
        <v>50.83</v>
      </c>
      <c r="CM6" s="36">
        <f t="shared" ref="CM6:CU6" si="10">IF(CM7="",NA(),CM7)</f>
        <v>51.77</v>
      </c>
      <c r="CN6" s="36">
        <f t="shared" si="10"/>
        <v>50.63</v>
      </c>
      <c r="CO6" s="36">
        <f t="shared" si="10"/>
        <v>50.05</v>
      </c>
      <c r="CP6" s="36">
        <f t="shared" si="10"/>
        <v>48.92</v>
      </c>
      <c r="CQ6" s="36">
        <f t="shared" si="10"/>
        <v>53.52</v>
      </c>
      <c r="CR6" s="36">
        <f t="shared" si="10"/>
        <v>54.24</v>
      </c>
      <c r="CS6" s="36">
        <f t="shared" si="10"/>
        <v>55.88</v>
      </c>
      <c r="CT6" s="36">
        <f t="shared" si="10"/>
        <v>55.22</v>
      </c>
      <c r="CU6" s="36">
        <f t="shared" si="10"/>
        <v>54.05</v>
      </c>
      <c r="CV6" s="35" t="str">
        <f>IF(CV7="","",IF(CV7="-","【-】","【"&amp;SUBSTITUTE(TEXT(CV7,"#,##0.00"),"-","△")&amp;"】"))</f>
        <v>【60.00】</v>
      </c>
      <c r="CW6" s="36">
        <f>IF(CW7="",NA(),CW7)</f>
        <v>85.68</v>
      </c>
      <c r="CX6" s="36">
        <f t="shared" ref="CX6:DF6" si="11">IF(CX7="",NA(),CX7)</f>
        <v>85.54</v>
      </c>
      <c r="CY6" s="36">
        <f t="shared" si="11"/>
        <v>85.61</v>
      </c>
      <c r="CZ6" s="36">
        <f t="shared" si="11"/>
        <v>85.58</v>
      </c>
      <c r="DA6" s="36">
        <f t="shared" si="11"/>
        <v>85.69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52.59</v>
      </c>
      <c r="DI6" s="36">
        <f t="shared" ref="DI6:DQ6" si="12">IF(DI7="",NA(),DI7)</f>
        <v>53.91</v>
      </c>
      <c r="DJ6" s="36">
        <f t="shared" si="12"/>
        <v>55.13</v>
      </c>
      <c r="DK6" s="36">
        <f t="shared" si="12"/>
        <v>56.4</v>
      </c>
      <c r="DL6" s="36">
        <f t="shared" si="12"/>
        <v>57.34</v>
      </c>
      <c r="DM6" s="36">
        <f t="shared" si="12"/>
        <v>47.7</v>
      </c>
      <c r="DN6" s="36">
        <f t="shared" si="12"/>
        <v>48.14</v>
      </c>
      <c r="DO6" s="36">
        <f t="shared" si="12"/>
        <v>46.61</v>
      </c>
      <c r="DP6" s="36">
        <f t="shared" si="12"/>
        <v>47.97</v>
      </c>
      <c r="DQ6" s="36">
        <f t="shared" si="12"/>
        <v>49.12</v>
      </c>
      <c r="DR6" s="35" t="str">
        <f>IF(DR7="","",IF(DR7="-","【-】","【"&amp;SUBSTITUTE(TEXT(DR7,"#,##0.00"),"-","△")&amp;"】"))</f>
        <v>【49.59】</v>
      </c>
      <c r="DS6" s="36">
        <f>IF(DS7="",NA(),DS7)</f>
        <v>6.3</v>
      </c>
      <c r="DT6" s="36">
        <f t="shared" ref="DT6:EB6" si="13">IF(DT7="",NA(),DT7)</f>
        <v>34.96</v>
      </c>
      <c r="DU6" s="36">
        <f t="shared" si="13"/>
        <v>34.96</v>
      </c>
      <c r="DV6" s="36">
        <f t="shared" si="13"/>
        <v>34.65</v>
      </c>
      <c r="DW6" s="36">
        <f t="shared" si="13"/>
        <v>34.65</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0.39</v>
      </c>
      <c r="EE6" s="36">
        <f t="shared" ref="EE6:EM6" si="14">IF(EE7="",NA(),EE7)</f>
        <v>0.39</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43010</v>
      </c>
      <c r="D7" s="38">
        <v>46</v>
      </c>
      <c r="E7" s="38">
        <v>1</v>
      </c>
      <c r="F7" s="38">
        <v>0</v>
      </c>
      <c r="G7" s="38">
        <v>1</v>
      </c>
      <c r="H7" s="38" t="s">
        <v>92</v>
      </c>
      <c r="I7" s="38" t="s">
        <v>93</v>
      </c>
      <c r="J7" s="38" t="s">
        <v>94</v>
      </c>
      <c r="K7" s="38" t="s">
        <v>95</v>
      </c>
      <c r="L7" s="38" t="s">
        <v>96</v>
      </c>
      <c r="M7" s="38" t="s">
        <v>97</v>
      </c>
      <c r="N7" s="39" t="s">
        <v>98</v>
      </c>
      <c r="O7" s="39">
        <v>71.63</v>
      </c>
      <c r="P7" s="39">
        <v>95.15</v>
      </c>
      <c r="Q7" s="39">
        <v>4290</v>
      </c>
      <c r="R7" s="39">
        <v>11844</v>
      </c>
      <c r="S7" s="39">
        <v>152.83000000000001</v>
      </c>
      <c r="T7" s="39">
        <v>77.5</v>
      </c>
      <c r="U7" s="39">
        <v>11198</v>
      </c>
      <c r="V7" s="39">
        <v>62.99</v>
      </c>
      <c r="W7" s="39">
        <v>177.77</v>
      </c>
      <c r="X7" s="39">
        <v>116.11</v>
      </c>
      <c r="Y7" s="39">
        <v>117.16</v>
      </c>
      <c r="Z7" s="39">
        <v>113.61</v>
      </c>
      <c r="AA7" s="39">
        <v>111.48</v>
      </c>
      <c r="AB7" s="39">
        <v>105.63</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296.45</v>
      </c>
      <c r="AU7" s="39">
        <v>300.37</v>
      </c>
      <c r="AV7" s="39">
        <v>287.14</v>
      </c>
      <c r="AW7" s="39">
        <v>351.05</v>
      </c>
      <c r="AX7" s="39">
        <v>326.08</v>
      </c>
      <c r="AY7" s="39">
        <v>398.29</v>
      </c>
      <c r="AZ7" s="39">
        <v>388.67</v>
      </c>
      <c r="BA7" s="39">
        <v>355.27</v>
      </c>
      <c r="BB7" s="39">
        <v>359.7</v>
      </c>
      <c r="BC7" s="39">
        <v>362.93</v>
      </c>
      <c r="BD7" s="39">
        <v>264.97000000000003</v>
      </c>
      <c r="BE7" s="39">
        <v>367.23</v>
      </c>
      <c r="BF7" s="39">
        <v>320.08999999999997</v>
      </c>
      <c r="BG7" s="39">
        <v>296.49</v>
      </c>
      <c r="BH7" s="39">
        <v>267.85000000000002</v>
      </c>
      <c r="BI7" s="39">
        <v>263.95999999999998</v>
      </c>
      <c r="BJ7" s="39">
        <v>431</v>
      </c>
      <c r="BK7" s="39">
        <v>422.5</v>
      </c>
      <c r="BL7" s="39">
        <v>458.27</v>
      </c>
      <c r="BM7" s="39">
        <v>447.01</v>
      </c>
      <c r="BN7" s="39">
        <v>439.05</v>
      </c>
      <c r="BO7" s="39">
        <v>266.61</v>
      </c>
      <c r="BP7" s="39">
        <v>102.05</v>
      </c>
      <c r="BQ7" s="39">
        <v>102.07</v>
      </c>
      <c r="BR7" s="39">
        <v>103.16</v>
      </c>
      <c r="BS7" s="39">
        <v>102.84</v>
      </c>
      <c r="BT7" s="39">
        <v>96.77</v>
      </c>
      <c r="BU7" s="39">
        <v>100.82</v>
      </c>
      <c r="BV7" s="39">
        <v>101.64</v>
      </c>
      <c r="BW7" s="39">
        <v>96.77</v>
      </c>
      <c r="BX7" s="39">
        <v>95.81</v>
      </c>
      <c r="BY7" s="39">
        <v>95.26</v>
      </c>
      <c r="BZ7" s="39">
        <v>103.24</v>
      </c>
      <c r="CA7" s="39">
        <v>246.49</v>
      </c>
      <c r="CB7" s="39">
        <v>245.51</v>
      </c>
      <c r="CC7" s="39">
        <v>246.85</v>
      </c>
      <c r="CD7" s="39">
        <v>248.44</v>
      </c>
      <c r="CE7" s="39">
        <v>266.05</v>
      </c>
      <c r="CF7" s="39">
        <v>179.55</v>
      </c>
      <c r="CG7" s="39">
        <v>179.16</v>
      </c>
      <c r="CH7" s="39">
        <v>187.18</v>
      </c>
      <c r="CI7" s="39">
        <v>189.58</v>
      </c>
      <c r="CJ7" s="39">
        <v>192.82</v>
      </c>
      <c r="CK7" s="39">
        <v>168.38</v>
      </c>
      <c r="CL7" s="39">
        <v>50.83</v>
      </c>
      <c r="CM7" s="39">
        <v>51.77</v>
      </c>
      <c r="CN7" s="39">
        <v>50.63</v>
      </c>
      <c r="CO7" s="39">
        <v>50.05</v>
      </c>
      <c r="CP7" s="39">
        <v>48.92</v>
      </c>
      <c r="CQ7" s="39">
        <v>53.52</v>
      </c>
      <c r="CR7" s="39">
        <v>54.24</v>
      </c>
      <c r="CS7" s="39">
        <v>55.88</v>
      </c>
      <c r="CT7" s="39">
        <v>55.22</v>
      </c>
      <c r="CU7" s="39">
        <v>54.05</v>
      </c>
      <c r="CV7" s="39">
        <v>60</v>
      </c>
      <c r="CW7" s="39">
        <v>85.68</v>
      </c>
      <c r="CX7" s="39">
        <v>85.54</v>
      </c>
      <c r="CY7" s="39">
        <v>85.61</v>
      </c>
      <c r="CZ7" s="39">
        <v>85.58</v>
      </c>
      <c r="DA7" s="39">
        <v>85.69</v>
      </c>
      <c r="DB7" s="39">
        <v>81.459999999999994</v>
      </c>
      <c r="DC7" s="39">
        <v>81.680000000000007</v>
      </c>
      <c r="DD7" s="39">
        <v>80.989999999999995</v>
      </c>
      <c r="DE7" s="39">
        <v>80.930000000000007</v>
      </c>
      <c r="DF7" s="39">
        <v>80.510000000000005</v>
      </c>
      <c r="DG7" s="39">
        <v>89.8</v>
      </c>
      <c r="DH7" s="39">
        <v>52.59</v>
      </c>
      <c r="DI7" s="39">
        <v>53.91</v>
      </c>
      <c r="DJ7" s="39">
        <v>55.13</v>
      </c>
      <c r="DK7" s="39">
        <v>56.4</v>
      </c>
      <c r="DL7" s="39">
        <v>57.34</v>
      </c>
      <c r="DM7" s="39">
        <v>47.7</v>
      </c>
      <c r="DN7" s="39">
        <v>48.14</v>
      </c>
      <c r="DO7" s="39">
        <v>46.61</v>
      </c>
      <c r="DP7" s="39">
        <v>47.97</v>
      </c>
      <c r="DQ7" s="39">
        <v>49.12</v>
      </c>
      <c r="DR7" s="39">
        <v>49.59</v>
      </c>
      <c r="DS7" s="39">
        <v>6.3</v>
      </c>
      <c r="DT7" s="39">
        <v>34.96</v>
      </c>
      <c r="DU7" s="39">
        <v>34.96</v>
      </c>
      <c r="DV7" s="39">
        <v>34.65</v>
      </c>
      <c r="DW7" s="39">
        <v>34.65</v>
      </c>
      <c r="DX7" s="39">
        <v>7.26</v>
      </c>
      <c r="DY7" s="39">
        <v>11.13</v>
      </c>
      <c r="DZ7" s="39">
        <v>10.84</v>
      </c>
      <c r="EA7" s="39">
        <v>15.33</v>
      </c>
      <c r="EB7" s="39">
        <v>16.760000000000002</v>
      </c>
      <c r="EC7" s="39">
        <v>19.440000000000001</v>
      </c>
      <c r="ED7" s="39">
        <v>0.39</v>
      </c>
      <c r="EE7" s="39">
        <v>0.39</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史弥</cp:lastModifiedBy>
  <cp:lastPrinted>2021-01-26T08:07:27Z</cp:lastPrinted>
  <dcterms:created xsi:type="dcterms:W3CDTF">2020-12-04T02:03:16Z</dcterms:created>
  <dcterms:modified xsi:type="dcterms:W3CDTF">2021-01-26T08:37:09Z</dcterms:modified>
  <cp:category/>
</cp:coreProperties>
</file>