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水道事業所\庶務係\【庶務係】\決算資料\経営分析\経営分析R元\財政課回答資料\"/>
    </mc:Choice>
  </mc:AlternateContent>
  <workbookProtection workbookAlgorithmName="SHA-512" workbookHashValue="8kQ5km/CiItYI0XnVwiFq36t2RBeqU2CDzNnYHyqDbW+pLQL/42UPsCAjXMEGaNB9YQac7mQEPs1QMtmEJahAQ==" workbookSaltValue="dU6nWcaqkE7O/nTktq66/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<sst xmlns="http://schemas.openxmlformats.org/spreadsheetml/2006/main" count="228" uniqueCount="114">
  <si>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</si>
  <si>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</si>
  <si>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</si>
  <si>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</si>
  <si>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</si>
  <si>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</si>
  <si>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</si>
  <si>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</si>
  <si>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</si>
  <si>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</si>
  <si>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</si>
  <si>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</si>
  <si>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</si>
  <si>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</si>
  <si>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</si>
  <si>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</si>
  <si>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</si>
  <si>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</si>
  <si>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</si>
  <si>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</si>
  <si>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</si>
  <si>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</si>
  <si>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</si>
  <si>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</si>
  <si>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</si>
  <si>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</si>
  <si>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</si>
  <si>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</si>
  <si>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</si>
  <si>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</si>
  <si>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</si>
  <si>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</si>
  <si>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</si>
  <si>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</si>
  <si>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</si>
  <si>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</si>
  <si>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</si>
  <si>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</si>
  <si>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</si>
  <si>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</si>
  <si>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</si>
  <si>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</si>
  <si>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</si>
  <si>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</si>
  <si>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</si>
  <si>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</si>
  <si>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</si>
  <si>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</si>
  <si>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</si>
  <si>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</si>
  <si>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</si>
  <si>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</si>
  <si>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</si>
  <si>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</si>
  <si>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</si>
  <si>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</si>
  <si>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</si>
  <si>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</si>
  <si>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</si>
  <si>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</si>
  <si>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</si>
  <si>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</si>
  <si>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</si>
  <si>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</si>
  <si>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</si>
  <si>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</si>
  <si>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</si>
  <si>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</si>
  <si>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</si>
  <si>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</si>
  <si>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</si>
  <si>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</si>
  <si>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</si>
  <si>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</si>
  <si>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</si>
  <si>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</si>
  <si>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</si>
  <si>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</si>
  <si>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</si>
  <si>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</si>
  <si>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</si>
  <si>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</si>
  <si>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</si>
  <si>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</si>
  <si>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</si>
  <si>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</si>
  <si>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</si>
  <si>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</si>
  <si>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</si>
  <si>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</si>
  <si>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</si>
  <si>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</si>
  <si>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</si>
  <si>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</si>
  <si>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</si>
  <si>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</si>
  <si>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</si>
  <si>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</si>
  <si>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</si>
  <si>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</si>
  <si>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</si>
  <si>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</si>
  <si>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</si>
  <si>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</si>
  <si>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</si>
  <si>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</si>
  <si>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</si>
  <si>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</si>
  <si>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</si>
  <si>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</si>
  <si>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</si>
  <si>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①経常収支比率については、給水収益が横ばいだったのに対し、営業費用が増加となり低下したものであるが、類似団体よりも数値が上回っており健全な経営状況にあると言える。
②累積欠損金比率について、本市においては欠損金残高が無いため発生していない。
③流動比率は、流動負債（企業債等）の減少により上昇し、類似団体と比しても良好な数値である。
④企業債残高対給水収益比率は、類似団体と比して低い。新規の債務は発生しておらず、今後も減少が見込まれる。
</t>
    </r>
    <r>
      <rPr>
        <sz val="11"/>
        <rFont val="ＭＳ ゴシック"/>
        <family val="3"/>
        <charset val="128"/>
      </rPr>
      <t>⑤料金回収率については、給水原価の増（修繕費・受水費の増など）に伴い低下したものであるが、類似団体平均及び100％を上回り適切であると言える。</t>
    </r>
    <r>
      <rPr>
        <sz val="11"/>
        <color rgb="FFFF0000"/>
        <rFont val="ＭＳ ゴシック"/>
        <family val="3"/>
        <charset val="128"/>
      </rPr>
      <t xml:space="preserve">
</t>
    </r>
    <r>
      <rPr>
        <sz val="11"/>
        <rFont val="ＭＳ ゴシック"/>
        <family val="3"/>
        <charset val="128"/>
      </rPr>
      <t>⑥給水原価は、配水量の多くを受水で賄っていることから類似団体の平均より高くなっている。</t>
    </r>
    <r>
      <rPr>
        <sz val="11"/>
        <color rgb="FFFF0000"/>
        <rFont val="ＭＳ ゴシック"/>
        <family val="3"/>
        <charset val="128"/>
      </rPr>
      <t xml:space="preserve">
</t>
    </r>
    <r>
      <rPr>
        <sz val="11"/>
        <rFont val="ＭＳ ゴシック"/>
        <family val="3"/>
        <charset val="128"/>
      </rPr>
      <t>⑦施設利用率については、類似団体や全国の平均を大きく上回っており、稼動施設の規模や利用状況については適正であると見ている。</t>
    </r>
    <r>
      <rPr>
        <sz val="11"/>
        <color rgb="FFFF0000"/>
        <rFont val="ＭＳ ゴシック"/>
        <family val="3"/>
        <charset val="128"/>
      </rPr>
      <t xml:space="preserve">
</t>
    </r>
    <r>
      <rPr>
        <sz val="11"/>
        <rFont val="ＭＳ ゴシック"/>
        <family val="3"/>
        <charset val="128"/>
      </rPr>
      <t>⑧有収率については、類似団体より低い割合にある。令和元年度は、昨年度も実施してきた漏水防止対策等の取り組みにより、不明水が減少したことなどから有収率が上昇したものと捉えている。今後も引き続き、漏水調査や老朽配水管等の更新を行い、有収率向上の対策を講じていく。</t>
    </r>
    <rPh sb="13" eb="15">
      <t>キュウスイ</t>
    </rPh>
    <rPh sb="15" eb="17">
      <t>シュウエキ</t>
    </rPh>
    <rPh sb="18" eb="19">
      <t>ヨコ</t>
    </rPh>
    <rPh sb="26" eb="27">
      <t>タイ</t>
    </rPh>
    <rPh sb="29" eb="33">
      <t>エイギョウヒヨウ</t>
    </rPh>
    <rPh sb="34" eb="36">
      <t>ゾウカ</t>
    </rPh>
    <rPh sb="39" eb="41">
      <t>テイカ</t>
    </rPh>
    <rPh sb="77" eb="78">
      <t>イ</t>
    </rPh>
    <rPh sb="102" eb="105">
      <t>ケッソンキン</t>
    </rPh>
    <rPh sb="105" eb="107">
      <t>ザンダカ</t>
    </rPh>
    <rPh sb="108" eb="109">
      <t>ナ</t>
    </rPh>
    <rPh sb="128" eb="130">
      <t>リュウドウ</t>
    </rPh>
    <rPh sb="130" eb="132">
      <t>フサイ</t>
    </rPh>
    <rPh sb="133" eb="136">
      <t>キギョウサイ</t>
    </rPh>
    <rPh sb="136" eb="137">
      <t>トウ</t>
    </rPh>
    <rPh sb="139" eb="141">
      <t>ゲンショウ</t>
    </rPh>
    <rPh sb="144" eb="146">
      <t>ジョウショウ</t>
    </rPh>
    <rPh sb="148" eb="150">
      <t>ルイジ</t>
    </rPh>
    <rPh sb="150" eb="152">
      <t>ダンタイ</t>
    </rPh>
    <rPh sb="153" eb="154">
      <t>ヒ</t>
    </rPh>
    <rPh sb="157" eb="159">
      <t>リョウコウ</t>
    </rPh>
    <rPh sb="160" eb="162">
      <t>スウチ</t>
    </rPh>
    <rPh sb="232" eb="234">
      <t>キュウスイ</t>
    </rPh>
    <rPh sb="234" eb="236">
      <t>ゲンカ</t>
    </rPh>
    <rPh sb="237" eb="238">
      <t>ゾウ</t>
    </rPh>
    <rPh sb="239" eb="242">
      <t>シュウゼンヒ</t>
    </rPh>
    <rPh sb="247" eb="248">
      <t>ゾウ</t>
    </rPh>
    <rPh sb="254" eb="256">
      <t>テイカ</t>
    </rPh>
    <rPh sb="287" eb="288">
      <t>イ</t>
    </rPh>
    <rPh sb="422" eb="424">
      <t>レイワ</t>
    </rPh>
    <rPh sb="424" eb="425">
      <t>モト</t>
    </rPh>
    <rPh sb="443" eb="445">
      <t>タイサク</t>
    </rPh>
    <rPh sb="445" eb="446">
      <t>トウ</t>
    </rPh>
    <rPh sb="447" eb="448">
      <t>ト</t>
    </rPh>
    <rPh sb="449" eb="450">
      <t>ク</t>
    </rPh>
    <rPh sb="455" eb="458">
      <t>フメイスイ</t>
    </rPh>
    <rPh sb="459" eb="461">
      <t>ゲンショウ</t>
    </rPh>
    <rPh sb="469" eb="472">
      <t>ユウシュウリツ</t>
    </rPh>
    <rPh sb="473" eb="475">
      <t>ジョウショウ</t>
    </rPh>
    <rPh sb="480" eb="481">
      <t>トラ</t>
    </rPh>
    <rPh sb="486" eb="488">
      <t>コンゴ</t>
    </rPh>
    <rPh sb="489" eb="490">
      <t>ヒ</t>
    </rPh>
    <rPh sb="491" eb="492">
      <t>ツヅ</t>
    </rPh>
    <rPh sb="494" eb="496">
      <t>ロウスイ</t>
    </rPh>
    <rPh sb="496" eb="498">
      <t>チョウサ</t>
    </rPh>
    <rPh sb="499" eb="501">
      <t>ロウキュウ</t>
    </rPh>
    <rPh sb="501" eb="504">
      <t>ハイスイカン</t>
    </rPh>
    <rPh sb="504" eb="505">
      <t>トウ</t>
    </rPh>
    <rPh sb="506" eb="508">
      <t>コウシン</t>
    </rPh>
    <rPh sb="509" eb="510">
      <t>オコナ</t>
    </rPh>
    <rPh sb="512" eb="514">
      <t>ユウシュウ</t>
    </rPh>
    <rPh sb="514" eb="515">
      <t>リツ</t>
    </rPh>
    <rPh sb="515" eb="517">
      <t>コウジョウ</t>
    </rPh>
    <rPh sb="518" eb="520">
      <t>タイサク</t>
    </rPh>
    <rPh sb="521" eb="522">
      <t>コウ</t>
    </rPh>
    <phoneticPr fontId="4"/>
  </si>
  <si>
    <r>
      <t xml:space="preserve">①有形固定資産減価償却率については、上昇しており施設の老朽化が進んでいる状況にある。今後も引き続き、施設状況を的確に把握した上で、日常的な修繕等による延命化を図りつつ、「アセットマネジメント」における更新需要に基づき、計画的に更新を行っていく。
②管路経年化率については、類似団体平均よりも下回っており、毎年継続して配水管更新事業を市内全域において計画的に行っている。ここ数年で上昇が見られるのは、昭和50年前後に布設された管路が耐用年数を迎えつつあること、それに対する更新が必要であることを示している。
</t>
    </r>
    <r>
      <rPr>
        <sz val="11"/>
        <rFont val="ＭＳ ゴシック"/>
        <family val="3"/>
        <charset val="128"/>
      </rPr>
      <t>③管路更新率については、復興事業を進めつつ「アセットマネジメント」における更新需要に基づき、管路における重要度及び管路劣化調査結果などから更新の優先順位を設定し、これに基づいた計画的な更新を行っている。</t>
    </r>
    <rPh sb="18" eb="20">
      <t>ジョウショウ</t>
    </rPh>
    <rPh sb="42" eb="44">
      <t>コンゴ</t>
    </rPh>
    <rPh sb="45" eb="46">
      <t>ヒ</t>
    </rPh>
    <rPh sb="47" eb="48">
      <t>ツヅ</t>
    </rPh>
    <rPh sb="50" eb="52">
      <t>シセツ</t>
    </rPh>
    <rPh sb="52" eb="54">
      <t>ジョウキョウ</t>
    </rPh>
    <rPh sb="55" eb="57">
      <t>テキカク</t>
    </rPh>
    <rPh sb="58" eb="60">
      <t>ハアク</t>
    </rPh>
    <rPh sb="62" eb="63">
      <t>ウエ</t>
    </rPh>
    <rPh sb="65" eb="68">
      <t>ニチジョウテキ</t>
    </rPh>
    <rPh sb="69" eb="71">
      <t>シュウゼン</t>
    </rPh>
    <rPh sb="71" eb="72">
      <t>トウ</t>
    </rPh>
    <rPh sb="75" eb="77">
      <t>エンメイ</t>
    </rPh>
    <rPh sb="77" eb="78">
      <t>バ</t>
    </rPh>
    <rPh sb="79" eb="80">
      <t>ハカ</t>
    </rPh>
    <rPh sb="109" eb="112">
      <t>ケイカクテキ</t>
    </rPh>
    <rPh sb="113" eb="115">
      <t>コウシン</t>
    </rPh>
    <rPh sb="116" eb="117">
      <t>オコナ</t>
    </rPh>
    <rPh sb="258" eb="259">
      <t>リツ</t>
    </rPh>
    <rPh sb="290" eb="292">
      <t>コウシン</t>
    </rPh>
    <rPh sb="292" eb="294">
      <t>ジュヨウ</t>
    </rPh>
    <rPh sb="295" eb="296">
      <t>モト</t>
    </rPh>
    <rPh sb="299" eb="301">
      <t>カンロ</t>
    </rPh>
    <rPh sb="305" eb="308">
      <t>ジュウヨウド</t>
    </rPh>
    <rPh sb="308" eb="309">
      <t>オヨ</t>
    </rPh>
    <rPh sb="310" eb="312">
      <t>カンロ</t>
    </rPh>
    <rPh sb="312" eb="314">
      <t>レッカ</t>
    </rPh>
    <rPh sb="314" eb="316">
      <t>チョウサ</t>
    </rPh>
    <rPh sb="316" eb="318">
      <t>ケッカ</t>
    </rPh>
    <rPh sb="322" eb="324">
      <t>コウシン</t>
    </rPh>
    <rPh sb="325" eb="327">
      <t>ユウセン</t>
    </rPh>
    <rPh sb="327" eb="329">
      <t>ジュンイ</t>
    </rPh>
    <rPh sb="330" eb="332">
      <t>セッテイ</t>
    </rPh>
    <rPh sb="337" eb="338">
      <t>モト</t>
    </rPh>
    <rPh sb="341" eb="344">
      <t>ケイカクテキ</t>
    </rPh>
    <rPh sb="345" eb="347">
      <t>コウシン</t>
    </rPh>
    <rPh sb="348" eb="349">
      <t>オコナ</t>
    </rPh>
    <phoneticPr fontId="4"/>
  </si>
  <si>
    <t>　国平均値、類似団体平均値と比しても、全体的に各種指標を通して健全な経営状況にあると言える。
　安全・強靭・持続可能な水道の実現に向けて、今後更に老朽化が進む施設更新の財源確保のため、経営の効率性向上を目指すと共に、限られた財源の中で計画的な更新を行うことが必要である。策定済の「新水道ビジョン」及び「アセットマネジメント」等に基づき、計画的な経営と施設更新を進めているところである。</t>
    <rPh sb="48" eb="50">
      <t>アンゼン</t>
    </rPh>
    <rPh sb="51" eb="53">
      <t>キョウジン</t>
    </rPh>
    <rPh sb="54" eb="56">
      <t>ジゾク</t>
    </rPh>
    <rPh sb="56" eb="58">
      <t>カノウ</t>
    </rPh>
    <rPh sb="59" eb="61">
      <t>スイドウ</t>
    </rPh>
    <rPh sb="62" eb="64">
      <t>ジツゲン</t>
    </rPh>
    <rPh sb="65" eb="66">
      <t>ム</t>
    </rPh>
    <rPh sb="148" eb="149">
      <t>オヨ</t>
    </rPh>
    <rPh sb="162" eb="16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</si>
</sst>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0.05</c:v>
                </c:pt>
                <c:pt idx="1">
                  <c:v>1.17</c:v>
                </c:pt>
                <c:pt idx="2">
                  <c:v>0.01</c:v>
                </c:pt>
                <c:pt idx="3">
                  <c:v>0.36</c:v>
                </c:pt>
                <c:pt idx="4">
                  <c:v>2.0099999999999998</c:v>
                </c:pt>
              </c:numCache>
            </c:numRef>
          </c:val>
          <c:extLst>
            <c:ext xmlns:c16="http://schemas.microsoft.com/office/drawing/2014/chart" uri="{C3380CC4-5D6E-409C-BE32-E72D297353CC}">
              <c16:uniqueId val="{00000000-182B-4573-BBA1-0231A017E1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82B-4573-BBA1-0231A017E1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68.599999999999994</c:v>
                </c:pt>
                <c:pt idx="1">
                  <c:v>68.08</c:v>
                </c:pt>
                <c:pt idx="2">
                  <c:v>70.650000000000006</c:v>
                </c:pt>
                <c:pt idx="3">
                  <c:v>70.760000000000005</c:v>
                </c:pt>
                <c:pt idx="4">
                  <c:v>68.28</c:v>
                </c:pt>
              </c:numCache>
            </c:numRef>
          </c:val>
          <c:extLst>
            <c:ext xmlns:c16="http://schemas.microsoft.com/office/drawing/2014/chart" uri="{C3380CC4-5D6E-409C-BE32-E72D297353CC}">
              <c16:uniqueId val="{00000000-1388-436B-9DE2-FFBC222FDA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1388-436B-9DE2-FFBC222FDA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85.12</c:v>
                </c:pt>
                <c:pt idx="1">
                  <c:v>86.72</c:v>
                </c:pt>
                <c:pt idx="2">
                  <c:v>84.37</c:v>
                </c:pt>
                <c:pt idx="3">
                  <c:v>84.15</c:v>
                </c:pt>
                <c:pt idx="4">
                  <c:v>86.78</c:v>
                </c:pt>
              </c:numCache>
            </c:numRef>
          </c:val>
          <c:extLst>
            <c:ext xmlns:c16="http://schemas.microsoft.com/office/drawing/2014/chart" uri="{C3380CC4-5D6E-409C-BE32-E72D297353CC}">
              <c16:uniqueId val="{00000000-1242-4286-B0CC-FF63DE799C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242-4286-B0CC-FF63DE799C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132.26</c:v>
                </c:pt>
                <c:pt idx="1">
                  <c:v>141.16</c:v>
                </c:pt>
                <c:pt idx="2">
                  <c:v>134.47</c:v>
                </c:pt>
                <c:pt idx="3">
                  <c:v>135.5</c:v>
                </c:pt>
                <c:pt idx="4">
                  <c:v>126.29</c:v>
                </c:pt>
              </c:numCache>
            </c:numRef>
          </c:val>
          <c:extLst>
            <c:ext xmlns:c16="http://schemas.microsoft.com/office/drawing/2014/chart" uri="{C3380CC4-5D6E-409C-BE32-E72D297353CC}">
              <c16:uniqueId val="{00000000-8556-4662-8A93-CAD9C3AB24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8556-4662-8A93-CAD9C3AB24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c:v>
                </c:pt>
                <c:pt idx="1">
                  <c:v>49.86</c:v>
                </c:pt>
                <c:pt idx="2">
                  <c:v>50.69</c:v>
                </c:pt>
                <c:pt idx="3">
                  <c:v>51.81</c:v>
                </c:pt>
                <c:pt idx="4">
                  <c:v>51.89</c:v>
                </c:pt>
              </c:numCache>
            </c:numRef>
          </c:val>
          <c:extLst>
            <c:ext xmlns:c16="http://schemas.microsoft.com/office/drawing/2014/chart" uri="{C3380CC4-5D6E-409C-BE32-E72D297353CC}">
              <c16:uniqueId val="{00000000-FA8B-4C5E-AED8-D46BCF473A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FA8B-4C5E-AED8-D46BCF473A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6.36</c:v>
                </c:pt>
                <c:pt idx="1">
                  <c:v>7.11</c:v>
                </c:pt>
                <c:pt idx="2">
                  <c:v>7.09</c:v>
                </c:pt>
                <c:pt idx="3">
                  <c:v>8.66</c:v>
                </c:pt>
                <c:pt idx="4">
                  <c:v>9.83</c:v>
                </c:pt>
              </c:numCache>
            </c:numRef>
          </c:val>
          <c:extLst>
            <c:ext xmlns:c16="http://schemas.microsoft.com/office/drawing/2014/chart" uri="{C3380CC4-5D6E-409C-BE32-E72D297353CC}">
              <c16:uniqueId val="{00000000-0B35-4D40-B84E-06724C190E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0B35-4D40-B84E-06724C190E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34-4B82-86A5-49A39BDA7E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4A34-4B82-86A5-49A39BDA7E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496.84</c:v>
                </c:pt>
                <c:pt idx="1">
                  <c:v>495.81</c:v>
                </c:pt>
                <c:pt idx="2">
                  <c:v>855.19</c:v>
                </c:pt>
                <c:pt idx="3">
                  <c:v>989.34</c:v>
                </c:pt>
                <c:pt idx="4">
                  <c:v>1324.63</c:v>
                </c:pt>
              </c:numCache>
            </c:numRef>
          </c:val>
          <c:extLst>
            <c:ext xmlns:c16="http://schemas.microsoft.com/office/drawing/2014/chart" uri="{C3380CC4-5D6E-409C-BE32-E72D297353CC}">
              <c16:uniqueId val="{00000000-2E87-474D-8ECB-FD9796210A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E87-474D-8ECB-FD9796210A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51.26</c:v>
                </c:pt>
                <c:pt idx="1">
                  <c:v>37.71</c:v>
                </c:pt>
                <c:pt idx="2">
                  <c:v>26.96</c:v>
                </c:pt>
                <c:pt idx="3">
                  <c:v>16.43</c:v>
                </c:pt>
                <c:pt idx="4">
                  <c:v>10.47</c:v>
                </c:pt>
              </c:numCache>
            </c:numRef>
          </c:val>
          <c:extLst>
            <c:ext xmlns:c16="http://schemas.microsoft.com/office/drawing/2014/chart" uri="{C3380CC4-5D6E-409C-BE32-E72D297353CC}">
              <c16:uniqueId val="{00000000-CDC4-430D-8359-7959EB0331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CDC4-430D-8359-7959EB0331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129.07</c:v>
                </c:pt>
                <c:pt idx="1">
                  <c:v>133.30000000000001</c:v>
                </c:pt>
                <c:pt idx="2">
                  <c:v>128.44</c:v>
                </c:pt>
                <c:pt idx="3">
                  <c:v>131.21</c:v>
                </c:pt>
                <c:pt idx="4">
                  <c:v>121</c:v>
                </c:pt>
              </c:numCache>
            </c:numRef>
          </c:val>
          <c:extLst>
            <c:ext xmlns:c16="http://schemas.microsoft.com/office/drawing/2014/chart" uri="{C3380CC4-5D6E-409C-BE32-E72D297353CC}">
              <c16:uniqueId val="{00000000-60C4-4A04-8233-EF642F48FA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60C4-4A04-8233-EF642F48FA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206.21</c:v>
                </c:pt>
                <c:pt idx="1">
                  <c:v>199.44</c:v>
                </c:pt>
                <c:pt idx="2">
                  <c:v>200.06</c:v>
                </c:pt>
                <c:pt idx="3">
                  <c:v>195.73</c:v>
                </c:pt>
                <c:pt idx="4">
                  <c:v>212.82</c:v>
                </c:pt>
              </c:numCache>
            </c:numRef>
          </c:val>
          <c:extLst>
            <c:ext xmlns:c16="http://schemas.microsoft.com/office/drawing/2014/chart" uri="{C3380CC4-5D6E-409C-BE32-E72D297353CC}">
              <c16:uniqueId val="{00000000-76C6-44FF-A716-C7829E37C8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76C6-44FF-A716-C7829E37C8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名取市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79197</v>
      </c>
      <c r="AM8" s="61"/>
      <c r="AN8" s="61"/>
      <c r="AO8" s="61"/>
      <c r="AP8" s="61"/>
      <c r="AQ8" s="61"/>
      <c r="AR8" s="61"/>
      <c r="AS8" s="61"/>
      <c r="AT8" s="52">
        <f>データ!$S$6</f>
        <v>98.17</v>
      </c>
      <c r="AU8" s="53"/>
      <c r="AV8" s="53"/>
      <c r="AW8" s="53"/>
      <c r="AX8" s="53"/>
      <c r="AY8" s="53"/>
      <c r="AZ8" s="53"/>
      <c r="BA8" s="53"/>
      <c r="BB8" s="54">
        <f>データ!$T$6</f>
        <v>806.73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96.99</v>
      </c>
      <c r="J10" s="53"/>
      <c r="K10" s="53"/>
      <c r="L10" s="53"/>
      <c r="M10" s="53"/>
      <c r="N10" s="53"/>
      <c r="O10" s="64"/>
      <c r="P10" s="54">
        <f>データ!$P$6</f>
        <v>99.7</v>
      </c>
      <c r="Q10" s="54"/>
      <c r="R10" s="54"/>
      <c r="S10" s="54"/>
      <c r="T10" s="54"/>
      <c r="U10" s="54"/>
      <c r="V10" s="54"/>
      <c r="W10" s="61">
        <f>データ!$Q$6</f>
        <v>3333</v>
      </c>
      <c r="X10" s="61"/>
      <c r="Y10" s="61"/>
      <c r="Z10" s="61"/>
      <c r="AA10" s="61"/>
      <c r="AB10" s="61"/>
      <c r="AC10" s="61"/>
      <c r="AD10" s="2"/>
      <c r="AE10" s="2"/>
      <c r="AF10" s="2"/>
      <c r="AG10" s="2"/>
      <c r="AH10" s="4"/>
      <c r="AI10" s="4"/>
      <c r="AJ10" s="4"/>
      <c r="AK10" s="4"/>
      <c r="AL10" s="61">
        <f>データ!$U$6</f>
        <v>79028</v>
      </c>
      <c r="AM10" s="61"/>
      <c r="AN10" s="61"/>
      <c r="AO10" s="61"/>
      <c r="AP10" s="61"/>
      <c r="AQ10" s="61"/>
      <c r="AR10" s="61"/>
      <c r="AS10" s="61"/>
      <c r="AT10" s="52">
        <f>データ!$V$6</f>
        <v>98.17</v>
      </c>
      <c r="AU10" s="53"/>
      <c r="AV10" s="53"/>
      <c r="AW10" s="53"/>
      <c r="AX10" s="53"/>
      <c r="AY10" s="53"/>
      <c r="AZ10" s="53"/>
      <c r="BA10" s="53"/>
      <c r="BB10" s="54">
        <f>データ!$W$6</f>
        <v>805.01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39MWL7ZElUrBUIvV6ND7N30T3ODNQiGY63BXeJYQKCQk+AA0/ws159vRA+lhxptAk3+TUvbAFxBdbFc2BW0Tg==" saltValue="CroKqwU5GRfXIHKXy7iQ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42072</v>
      </c>
      <c r="D6" s="34">
        <f t="shared" si="3"/>
        <v>46</v>
      </c>
      <c r="E6" s="34">
        <f t="shared" si="3"/>
        <v>1</v>
      </c>
      <c r="F6" s="34">
        <f t="shared" si="3"/>
        <v>0</v>
      </c>
      <c r="G6" s="34">
        <f t="shared" si="3"/>
        <v>1</v>
      </c>
      <c r="H6" s="34" t="str">
        <f t="shared" si="3"/>
        <v>宮城県　名取市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96.99</v>
      </c>
      <c r="P6" s="35">
        <f t="shared" si="3"/>
        <v>99.7</v>
      </c>
      <c r="Q6" s="35">
        <f t="shared" si="3"/>
        <v>3333</v>
      </c>
      <c r="R6" s="35">
        <f t="shared" si="3"/>
        <v>79197</v>
      </c>
      <c r="S6" s="35">
        <f t="shared" si="3"/>
        <v>98.17</v>
      </c>
      <c r="T6" s="35">
        <f t="shared" si="3"/>
        <v>806.73</v>
      </c>
      <c r="U6" s="35">
        <f t="shared" si="3"/>
        <v>79028</v>
      </c>
      <c r="V6" s="35">
        <f t="shared" si="3"/>
        <v>98.17</v>
      </c>
      <c r="W6" s="35">
        <f t="shared" si="3"/>
        <v>805.01</v>
      </c>
      <c r="X6" s="36">
        <f>IF(X7="",NA(),X7)</f>
        <v>132.26</v>
      </c>
      <c r="Y6" s="36">
        <f t="shared" ref="Y6:AG6" si="4">IF(Y7="",NA(),Y7)</f>
        <v>141.16</v>
      </c>
      <c r="Z6" s="36">
        <f t="shared" si="4"/>
        <v>134.47</v>
      </c>
      <c r="AA6" s="36">
        <f t="shared" si="4"/>
        <v>135.5</v>
      </c>
      <c r="AB6" s="36">
        <f t="shared" si="4"/>
        <v>126.29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496.84</v>
      </c>
      <c r="AU6" s="36">
        <f t="shared" ref="AU6:BC6" si="6">IF(AU7="",NA(),AU7)</f>
        <v>495.81</v>
      </c>
      <c r="AV6" s="36">
        <f t="shared" si="6"/>
        <v>855.19</v>
      </c>
      <c r="AW6" s="36">
        <f t="shared" si="6"/>
        <v>989.34</v>
      </c>
      <c r="AX6" s="36">
        <f t="shared" si="6"/>
        <v>1324.63</v>
      </c>
      <c r="AY6" s="36">
        <f t="shared" si="6"/>
        <v>346.59</v>
      </c>
      <c r="AZ6" s="36">
        <f t="shared" si="6"/>
        <v>357.82</v>
      </c>
      <c r="BA6" s="36">
        <f t="shared" si="6"/>
        <v>355.5</v>
      </c>
      <c r="BB6" s="36">
        <f t="shared" si="6"/>
        <v>349.83</v>
      </c>
      <c r="BC6" s="36">
        <f t="shared" si="6"/>
        <v>360.86</v>
      </c>
      <c r="BD6" s="35" t="str">
        <f>IF(BD7="","",IF(BD7="-","【-】","【"&amp;SUBSTITUTE(TEXT(BD7,"#,##0.00"),"-","△")&amp;"】"))</f>
        <v>【264.97】</v>
      </c>
      <c r="BE6" s="36">
        <f>IF(BE7="",NA(),BE7)</f>
        <v>51.26</v>
      </c>
      <c r="BF6" s="36">
        <f t="shared" ref="BF6:BN6" si="7">IF(BF7="",NA(),BF7)</f>
        <v>37.71</v>
      </c>
      <c r="BG6" s="36">
        <f t="shared" si="7"/>
        <v>26.96</v>
      </c>
      <c r="BH6" s="36">
        <f t="shared" si="7"/>
        <v>16.43</v>
      </c>
      <c r="BI6" s="36">
        <f t="shared" si="7"/>
        <v>10.47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129.07</v>
      </c>
      <c r="BQ6" s="36">
        <f t="shared" ref="BQ6:BY6" si="8">IF(BQ7="",NA(),BQ7)</f>
        <v>133.30000000000001</v>
      </c>
      <c r="BR6" s="36">
        <f t="shared" si="8"/>
        <v>128.44</v>
      </c>
      <c r="BS6" s="36">
        <f t="shared" si="8"/>
        <v>131.21</v>
      </c>
      <c r="BT6" s="36">
        <f t="shared" si="8"/>
        <v>121</v>
      </c>
      <c r="BU6" s="36">
        <f t="shared" si="8"/>
        <v>105.71</v>
      </c>
      <c r="BV6" s="36">
        <f t="shared" si="8"/>
        <v>106.01</v>
      </c>
      <c r="BW6" s="36">
        <f t="shared" si="8"/>
        <v>104.57</v>
      </c>
      <c r="BX6" s="36">
        <f t="shared" si="8"/>
        <v>103.54</v>
      </c>
      <c r="BY6" s="36">
        <f t="shared" si="8"/>
        <v>103.32</v>
      </c>
      <c r="BZ6" s="35" t="str">
        <f>IF(BZ7="","",IF(BZ7="-","【-】","【"&amp;SUBSTITUTE(TEXT(BZ7,"#,##0.00"),"-","△")&amp;"】"))</f>
        <v>【103.24】</v>
      </c>
      <c r="CA6" s="36">
        <f>IF(CA7="",NA(),CA7)</f>
        <v>206.21</v>
      </c>
      <c r="CB6" s="36">
        <f t="shared" ref="CB6:CJ6" si="9">IF(CB7="",NA(),CB7)</f>
        <v>199.44</v>
      </c>
      <c r="CC6" s="36">
        <f t="shared" si="9"/>
        <v>200.06</v>
      </c>
      <c r="CD6" s="36">
        <f t="shared" si="9"/>
        <v>195.73</v>
      </c>
      <c r="CE6" s="36">
        <f t="shared" si="9"/>
        <v>212.82</v>
      </c>
      <c r="CF6" s="36">
        <f t="shared" si="9"/>
        <v>162.15</v>
      </c>
      <c r="CG6" s="36">
        <f t="shared" si="9"/>
        <v>162.24</v>
      </c>
      <c r="CH6" s="36">
        <f t="shared" si="9"/>
        <v>165.47</v>
      </c>
      <c r="CI6" s="36">
        <f t="shared" si="9"/>
        <v>167.46</v>
      </c>
      <c r="CJ6" s="36">
        <f t="shared" si="9"/>
        <v>168.56</v>
      </c>
      <c r="CK6" s="35" t="str">
        <f>IF(CK7="","",IF(CK7="-","【-】","【"&amp;SUBSTITUTE(TEXT(CK7,"#,##0.00"),"-","△")&amp;"】"))</f>
        <v>【168.38】</v>
      </c>
      <c r="CL6" s="36">
        <f>IF(CL7="",NA(),CL7)</f>
        <v>68.599999999999994</v>
      </c>
      <c r="CM6" s="36">
        <f t="shared" ref="CM6:CU6" si="10">IF(CM7="",NA(),CM7)</f>
        <v>68.08</v>
      </c>
      <c r="CN6" s="36">
        <f t="shared" si="10"/>
        <v>70.650000000000006</v>
      </c>
      <c r="CO6" s="36">
        <f t="shared" si="10"/>
        <v>70.760000000000005</v>
      </c>
      <c r="CP6" s="36">
        <f t="shared" si="10"/>
        <v>68.28</v>
      </c>
      <c r="CQ6" s="36">
        <f t="shared" si="10"/>
        <v>59.34</v>
      </c>
      <c r="CR6" s="36">
        <f t="shared" si="10"/>
        <v>59.11</v>
      </c>
      <c r="CS6" s="36">
        <f t="shared" si="10"/>
        <v>59.74</v>
      </c>
      <c r="CT6" s="36">
        <f t="shared" si="10"/>
        <v>59.46</v>
      </c>
      <c r="CU6" s="36">
        <f t="shared" si="10"/>
        <v>59.51</v>
      </c>
      <c r="CV6" s="35" t="str">
        <f>IF(CV7="","",IF(CV7="-","【-】","【"&amp;SUBSTITUTE(TEXT(CV7,"#,##0.00"),"-","△")&amp;"】"))</f>
        <v>【60.00】</v>
      </c>
      <c r="CW6" s="36">
        <f>IF(CW7="",NA(),CW7)</f>
        <v>85.12</v>
      </c>
      <c r="CX6" s="36">
        <f t="shared" ref="CX6:DF6" si="11">IF(CX7="",NA(),CX7)</f>
        <v>86.72</v>
      </c>
      <c r="CY6" s="36">
        <f t="shared" si="11"/>
        <v>84.37</v>
      </c>
      <c r="CZ6" s="36">
        <f t="shared" si="11"/>
        <v>84.15</v>
      </c>
      <c r="DA6" s="36">
        <f t="shared" si="11"/>
        <v>86.78</v>
      </c>
      <c r="DB6" s="36">
        <f t="shared" si="11"/>
        <v>87.74</v>
      </c>
      <c r="DC6" s="36">
        <f t="shared" si="11"/>
        <v>87.91</v>
      </c>
      <c r="DD6" s="36">
        <f t="shared" si="11"/>
        <v>87.28</v>
      </c>
      <c r="DE6" s="36">
        <f t="shared" si="11"/>
        <v>87.41</v>
      </c>
      <c r="DF6" s="36">
        <f t="shared" si="11"/>
        <v>87.08</v>
      </c>
      <c r="DG6" s="35" t="str">
        <f>IF(DG7="","",IF(DG7="-","【-】","【"&amp;SUBSTITUTE(TEXT(DG7,"#,##0.00"),"-","△")&amp;"】"))</f>
        <v>【89.80】</v>
      </c>
      <c r="DH6" s="36">
        <f>IF(DH7="",NA(),DH7)</f>
        <v>49.9</v>
      </c>
      <c r="DI6" s="36">
        <f t="shared" ref="DI6:DQ6" si="12">IF(DI7="",NA(),DI7)</f>
        <v>49.86</v>
      </c>
      <c r="DJ6" s="36">
        <f t="shared" si="12"/>
        <v>50.69</v>
      </c>
      <c r="DK6" s="36">
        <f t="shared" si="12"/>
        <v>51.81</v>
      </c>
      <c r="DL6" s="36">
        <f t="shared" si="12"/>
        <v>51.89</v>
      </c>
      <c r="DM6" s="36">
        <f t="shared" si="12"/>
        <v>46.27</v>
      </c>
      <c r="DN6" s="36">
        <f t="shared" si="12"/>
        <v>46.88</v>
      </c>
      <c r="DO6" s="36">
        <f t="shared" si="12"/>
        <v>46.94</v>
      </c>
      <c r="DP6" s="36">
        <f t="shared" si="12"/>
        <v>47.62</v>
      </c>
      <c r="DQ6" s="36">
        <f t="shared" si="12"/>
        <v>48.55</v>
      </c>
      <c r="DR6" s="35" t="str">
        <f>IF(DR7="","",IF(DR7="-","【-】","【"&amp;SUBSTITUTE(TEXT(DR7,"#,##0.00"),"-","△")&amp;"】"))</f>
        <v>【49.59】</v>
      </c>
      <c r="DS6" s="36">
        <f>IF(DS7="",NA(),DS7)</f>
        <v>6.36</v>
      </c>
      <c r="DT6" s="36">
        <f t="shared" ref="DT6:EB6" si="13">IF(DT7="",NA(),DT7)</f>
        <v>7.11</v>
      </c>
      <c r="DU6" s="36">
        <f t="shared" si="13"/>
        <v>7.09</v>
      </c>
      <c r="DV6" s="36">
        <f t="shared" si="13"/>
        <v>8.66</v>
      </c>
      <c r="DW6" s="36">
        <f t="shared" si="13"/>
        <v>9.83</v>
      </c>
      <c r="DX6" s="36">
        <f t="shared" si="13"/>
        <v>10.93</v>
      </c>
      <c r="DY6" s="36">
        <f t="shared" si="13"/>
        <v>13.39</v>
      </c>
      <c r="DZ6" s="36">
        <f t="shared" si="13"/>
        <v>14.48</v>
      </c>
      <c r="EA6" s="36">
        <f t="shared" si="13"/>
        <v>16.27</v>
      </c>
      <c r="EB6" s="36">
        <f t="shared" si="13"/>
        <v>17.11</v>
      </c>
      <c r="EC6" s="35" t="str">
        <f>IF(EC7="","",IF(EC7="-","【-】","【"&amp;SUBSTITUTE(TEXT(EC7,"#,##0.00"),"-","△")&amp;"】"))</f>
        <v>【19.44】</v>
      </c>
      <c r="ED6" s="36">
        <f>IF(ED7="",NA(),ED7)</f>
        <v>0.05</v>
      </c>
      <c r="EE6" s="36">
        <f t="shared" ref="EE6:EM6" si="14">IF(EE7="",NA(),EE7)</f>
        <v>1.17</v>
      </c>
      <c r="EF6" s="36">
        <f t="shared" si="14"/>
        <v>0.01</v>
      </c>
      <c r="EG6" s="36">
        <f t="shared" si="14"/>
        <v>0.36</v>
      </c>
      <c r="EH6" s="36">
        <f t="shared" si="14"/>
        <v>2.0099999999999998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42072</v>
      </c>
      <c r="D7" s="38">
        <v>46</v>
      </c>
      <c r="E7" s="38">
        <v>1</v>
      </c>
      <c r="F7" s="38">
        <v>0</v>
      </c>
      <c r="G7" s="38">
        <v>1</v>
      </c>
      <c r="H7" s="38" t="s">
        <v>93</v>
      </c>
      <c r="I7" s="38" t="s">
        <v>94</v>
      </c>
      <c r="J7" s="38" t="s">
        <v>95</v>
      </c>
      <c r="K7" s="38" t="s">
        <v>96</v>
      </c>
      <c r="L7" s="38" t="s">
        <v>97</v>
      </c>
      <c r="M7" s="38" t="s">
        <v>98</v>
      </c>
      <c r="N7" s="39" t="s">
        <v>99</v>
      </c>
      <c r="O7" s="39">
        <v>96.99</v>
      </c>
      <c r="P7" s="39">
        <v>99.7</v>
      </c>
      <c r="Q7" s="39">
        <v>3333</v>
      </c>
      <c r="R7" s="39">
        <v>79197</v>
      </c>
      <c r="S7" s="39">
        <v>98.17</v>
      </c>
      <c r="T7" s="39">
        <v>806.73</v>
      </c>
      <c r="U7" s="39">
        <v>79028</v>
      </c>
      <c r="V7" s="39">
        <v>98.17</v>
      </c>
      <c r="W7" s="39">
        <v>805.01</v>
      </c>
      <c r="X7" s="39">
        <v>132.26</v>
      </c>
      <c r="Y7" s="39">
        <v>141.16</v>
      </c>
      <c r="Z7" s="39">
        <v>134.47</v>
      </c>
      <c r="AA7" s="39">
        <v>135.5</v>
      </c>
      <c r="AB7" s="39">
        <v>126.29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496.84</v>
      </c>
      <c r="AU7" s="39">
        <v>495.81</v>
      </c>
      <c r="AV7" s="39">
        <v>855.19</v>
      </c>
      <c r="AW7" s="39">
        <v>989.34</v>
      </c>
      <c r="AX7" s="39">
        <v>1324.63</v>
      </c>
      <c r="AY7" s="39">
        <v>346.59</v>
      </c>
      <c r="AZ7" s="39">
        <v>357.82</v>
      </c>
      <c r="BA7" s="39">
        <v>355.5</v>
      </c>
      <c r="BB7" s="39">
        <v>349.83</v>
      </c>
      <c r="BC7" s="39">
        <v>360.86</v>
      </c>
      <c r="BD7" s="39">
        <v>264.97000000000003</v>
      </c>
      <c r="BE7" s="39">
        <v>51.26</v>
      </c>
      <c r="BF7" s="39">
        <v>37.71</v>
      </c>
      <c r="BG7" s="39">
        <v>26.96</v>
      </c>
      <c r="BH7" s="39">
        <v>16.43</v>
      </c>
      <c r="BI7" s="39">
        <v>10.47</v>
      </c>
      <c r="BJ7" s="39">
        <v>312.02999999999997</v>
      </c>
      <c r="BK7" s="39">
        <v>307.45999999999998</v>
      </c>
      <c r="BL7" s="39">
        <v>312.58</v>
      </c>
      <c r="BM7" s="39">
        <v>314.87</v>
      </c>
      <c r="BN7" s="39">
        <v>309.27999999999997</v>
      </c>
      <c r="BO7" s="39">
        <v>266.61</v>
      </c>
      <c r="BP7" s="39">
        <v>129.07</v>
      </c>
      <c r="BQ7" s="39">
        <v>133.30000000000001</v>
      </c>
      <c r="BR7" s="39">
        <v>128.44</v>
      </c>
      <c r="BS7" s="39">
        <v>131.21</v>
      </c>
      <c r="BT7" s="39">
        <v>121</v>
      </c>
      <c r="BU7" s="39">
        <v>105.71</v>
      </c>
      <c r="BV7" s="39">
        <v>106.01</v>
      </c>
      <c r="BW7" s="39">
        <v>104.57</v>
      </c>
      <c r="BX7" s="39">
        <v>103.54</v>
      </c>
      <c r="BY7" s="39">
        <v>103.32</v>
      </c>
      <c r="BZ7" s="39">
        <v>103.24</v>
      </c>
      <c r="CA7" s="39">
        <v>206.21</v>
      </c>
      <c r="CB7" s="39">
        <v>199.44</v>
      </c>
      <c r="CC7" s="39">
        <v>200.06</v>
      </c>
      <c r="CD7" s="39">
        <v>195.73</v>
      </c>
      <c r="CE7" s="39">
        <v>212.82</v>
      </c>
      <c r="CF7" s="39">
        <v>162.15</v>
      </c>
      <c r="CG7" s="39">
        <v>162.24</v>
      </c>
      <c r="CH7" s="39">
        <v>165.47</v>
      </c>
      <c r="CI7" s="39">
        <v>167.46</v>
      </c>
      <c r="CJ7" s="39">
        <v>168.56</v>
      </c>
      <c r="CK7" s="39">
        <v>168.38</v>
      </c>
      <c r="CL7" s="39">
        <v>68.599999999999994</v>
      </c>
      <c r="CM7" s="39">
        <v>68.08</v>
      </c>
      <c r="CN7" s="39">
        <v>70.650000000000006</v>
      </c>
      <c r="CO7" s="39">
        <v>70.760000000000005</v>
      </c>
      <c r="CP7" s="39">
        <v>68.28</v>
      </c>
      <c r="CQ7" s="39">
        <v>59.34</v>
      </c>
      <c r="CR7" s="39">
        <v>59.11</v>
      </c>
      <c r="CS7" s="39">
        <v>59.74</v>
      </c>
      <c r="CT7" s="39">
        <v>59.46</v>
      </c>
      <c r="CU7" s="39">
        <v>59.51</v>
      </c>
      <c r="CV7" s="39">
        <v>60</v>
      </c>
      <c r="CW7" s="39">
        <v>85.12</v>
      </c>
      <c r="CX7" s="39">
        <v>86.72</v>
      </c>
      <c r="CY7" s="39">
        <v>84.37</v>
      </c>
      <c r="CZ7" s="39">
        <v>84.15</v>
      </c>
      <c r="DA7" s="39">
        <v>86.78</v>
      </c>
      <c r="DB7" s="39">
        <v>87.74</v>
      </c>
      <c r="DC7" s="39">
        <v>87.91</v>
      </c>
      <c r="DD7" s="39">
        <v>87.28</v>
      </c>
      <c r="DE7" s="39">
        <v>87.41</v>
      </c>
      <c r="DF7" s="39">
        <v>87.08</v>
      </c>
      <c r="DG7" s="39">
        <v>89.8</v>
      </c>
      <c r="DH7" s="39">
        <v>49.9</v>
      </c>
      <c r="DI7" s="39">
        <v>49.86</v>
      </c>
      <c r="DJ7" s="39">
        <v>50.69</v>
      </c>
      <c r="DK7" s="39">
        <v>51.81</v>
      </c>
      <c r="DL7" s="39">
        <v>51.89</v>
      </c>
      <c r="DM7" s="39">
        <v>46.27</v>
      </c>
      <c r="DN7" s="39">
        <v>46.88</v>
      </c>
      <c r="DO7" s="39">
        <v>46.94</v>
      </c>
      <c r="DP7" s="39">
        <v>47.62</v>
      </c>
      <c r="DQ7" s="39">
        <v>48.55</v>
      </c>
      <c r="DR7" s="39">
        <v>49.59</v>
      </c>
      <c r="DS7" s="39">
        <v>6.36</v>
      </c>
      <c r="DT7" s="39">
        <v>7.11</v>
      </c>
      <c r="DU7" s="39">
        <v>7.09</v>
      </c>
      <c r="DV7" s="39">
        <v>8.66</v>
      </c>
      <c r="DW7" s="39">
        <v>9.83</v>
      </c>
      <c r="DX7" s="39">
        <v>10.93</v>
      </c>
      <c r="DY7" s="39">
        <v>13.39</v>
      </c>
      <c r="DZ7" s="39">
        <v>14.48</v>
      </c>
      <c r="EA7" s="39">
        <v>16.27</v>
      </c>
      <c r="EB7" s="39">
        <v>17.11</v>
      </c>
      <c r="EC7" s="39">
        <v>19.440000000000001</v>
      </c>
      <c r="ED7" s="39">
        <v>0.05</v>
      </c>
      <c r="EE7" s="39">
        <v>1.17</v>
      </c>
      <c r="EF7" s="39">
        <v>0.01</v>
      </c>
      <c r="EG7" s="39">
        <v>0.36</v>
      </c>
      <c r="EH7" s="39">
        <v>2.0099999999999998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市政情報課</cp:lastModifiedBy>
  <cp:lastPrinted>2021-01-14T01:50:54Z</cp:lastPrinted>
  <dcterms:created xsi:type="dcterms:W3CDTF">2020-12-04T02:03:10Z</dcterms:created>
  <dcterms:modified xsi:type="dcterms:W3CDTF">2021-01-18T07:22:37Z</dcterms:modified>
  <cp:category/>
</cp:coreProperties>
</file>