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kensetu16\Desktop\"/>
    </mc:Choice>
  </mc:AlternateContent>
  <xr:revisionPtr revIDLastSave="0" documentId="13_ncr:1_{79B1ADC7-6295-4F36-9D31-CD687A64C998}" xr6:coauthVersionLast="44" xr6:coauthVersionMax="44" xr10:uidLastSave="{00000000-0000-0000-0000-000000000000}"/>
  <workbookProtection workbookAlgorithmName="SHA-512" workbookHashValue="GigmX0chN4jcQyOpFZcmgwkDdF91lArm2qEnJYLUANy/FoBxWNHo0ghaeMcs8+6rG//T11zX9XsbN4H5GF4LaA==" workbookSaltValue="a/GVy+tbe82/71v+WPsB8A=="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<sst xmlns="http://schemas.openxmlformats.org/spreadsheetml/2006/main" count="228" uniqueCount="114">
  <si>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</si>
  <si>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</si>
  <si>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</si>
  <si>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</si>
  <si>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</si>
  <si>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</si>
  <si>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</si>
  <si>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</si>
  <si>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</si>
  <si>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</si>
  <si>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</si>
  <si>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</si>
  <si>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</si>
  <si>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</si>
  <si>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</si>
  <si>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</si>
  <si>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</si>
  <si>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</si>
  <si>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</si>
  <si>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</si>
  <si>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</si>
  <si>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</si>
  <si>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</si>
  <si>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</si>
  <si>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</si>
  <si>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</si>
  <si>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</si>
  <si>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</si>
  <si>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</si>
  <si>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</si>
  <si>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</si>
  <si>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</si>
  <si>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</si>
  <si>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</si>
  <si>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</si>
  <si>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</si>
  <si>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</si>
  <si>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</si>
  <si>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</si>
  <si>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</si>
  <si>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</si>
  <si>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</si>
  <si>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</si>
  <si>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</si>
  <si>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</si>
  <si>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</si>
  <si>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</si>
  <si>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</si>
  <si>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</si>
  <si>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</si>
  <si>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</si>
  <si>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</si>
  <si>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</si>
  <si>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</si>
  <si>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</si>
  <si>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</si>
  <si>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</si>
  <si>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</si>
  <si>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</si>
  <si>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</si>
  <si>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</si>
  <si>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</si>
  <si>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</si>
  <si>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</si>
  <si>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</si>
  <si>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</si>
  <si>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</si>
  <si>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</si>
  <si>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</si>
  <si>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</si>
  <si>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</si>
  <si>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</si>
  <si>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</si>
  <si>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</si>
  <si>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</si>
  <si>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</si>
  <si>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</si>
  <si>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</si>
  <si>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</si>
  <si>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</si>
  <si>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</si>
  <si>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</si>
  <si>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</si>
  <si>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</si>
  <si>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</si>
  <si>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</si>
  <si>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</si>
  <si>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</si>
  <si>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</si>
  <si>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</si>
  <si>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</si>
  <si>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</si>
  <si>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</si>
  <si>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女川町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</si>
  <si>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</si>
  <si>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</si>
  <si>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</si>
  <si>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</si>
  <si>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</si>
  <si>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</si>
  <si>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</si>
  <si>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</si>
  <si>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</si>
  <si>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</si>
  <si>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</si>
  <si>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</si>
  <si>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</si>
  <si>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</si>
  <si>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</si>
  <si>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</si>
  <si>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</si>
  <si>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東日本大震災前と復旧復興事業完了後の水需要の変化など、水道事業を取り巻く状況を現在分析中である。今後の町の状況を的確に把握し、時代に沿った経営戦略を持って経営基盤を安定させ、持続可能で安心安全・良質な水の供給を図って行く必要がある。
　</t>
    <rPh sb="41" eb="43">
      <t>ゲンザイ</t>
    </rPh>
    <rPh sb="43" eb="46">
      <t>ブンセキチュウ</t>
    </rPh>
    <rPh sb="50" eb="52">
      <t>コンゴ</t>
    </rPh>
    <rPh sb="58" eb="60">
      <t>テキカク</t>
    </rPh>
    <phoneticPr fontId="4"/>
  </si>
  <si>
    <t>　災害復旧事業により、町内の70～80％が新設管（耐震管）となる予定であるため、その部分については当面の間、布設替工事は考えていない。残る20～30％については、令和２年度にアセットマネジメントを策定し、優先度の高い順から順次更新をしていく。</t>
    <rPh sb="81" eb="83">
      <t>レイワ</t>
    </rPh>
    <rPh sb="84" eb="85">
      <t>ネン</t>
    </rPh>
    <rPh sb="85" eb="86">
      <t>ド</t>
    </rPh>
    <rPh sb="98" eb="100">
      <t>サクテイ</t>
    </rPh>
    <rPh sb="102" eb="105">
      <t>ユウセンド</t>
    </rPh>
    <rPh sb="106" eb="107">
      <t>タカ</t>
    </rPh>
    <rPh sb="108" eb="109">
      <t>ジュン</t>
    </rPh>
    <rPh sb="111" eb="113">
      <t>ジュンジ</t>
    </rPh>
    <rPh sb="113" eb="115">
      <t>コウシン</t>
    </rPh>
    <phoneticPr fontId="4"/>
  </si>
  <si>
    <t>①経常収支比率及び⑤料金回収率について
　東日本大震災による人口減少により経常収支比率、料金回収率が著しく下がっている。今後は適切な料金設定を検討する。
②累積欠損金について
　東日本大震災による料金収入の減少と特別損失の計上が影響して増加傾向にある。今後は欠損金を徐々に減少できるような料金設定を検討する。
④企業債残高対給水収益比率について
　東日本大震災の影響がない地区の配水管布設替工事を施工するため、企業債の借入が増加している。今後も計画的に布設替工事を施工していく予定なので、工事費に充てられる交付金等探し、料金への負担を軽減していきたい。
⑦施設利用率について
　東日本大震災の影響で給水量が減少していることに伴い施設利用率も低くなっている。
⑧有収率
　今後も、漏水調査を進めて修繕を行ない、有収水量の増加に努めていく。</t>
    <rPh sb="354" eb="355">
      <t>ユウ</t>
    </rPh>
    <rPh sb="359" eb="36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</si>
</sst>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22-4EA1-B62E-3DFDE25394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C922-4EA1-B62E-3DFDE25394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24.13</c:v>
                </c:pt>
                <c:pt idx="1">
                  <c:v>25</c:v>
                </c:pt>
                <c:pt idx="2">
                  <c:v>24.8</c:v>
                </c:pt>
                <c:pt idx="3">
                  <c:v>25.58</c:v>
                </c:pt>
                <c:pt idx="4">
                  <c:v>24.54</c:v>
                </c:pt>
              </c:numCache>
            </c:numRef>
          </c:val>
          <c:extLst>
            <c:ext xmlns:c16="http://schemas.microsoft.com/office/drawing/2014/chart" uri="{C3380CC4-5D6E-409C-BE32-E72D297353CC}">
              <c16:uniqueId val="{00000000-16B3-437C-8538-DB720EFB14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16B3-437C-8538-DB720EFB14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83.79</c:v>
                </c:pt>
                <c:pt idx="1">
                  <c:v>84.5</c:v>
                </c:pt>
                <c:pt idx="2">
                  <c:v>89.4</c:v>
                </c:pt>
                <c:pt idx="3">
                  <c:v>87.09</c:v>
                </c:pt>
                <c:pt idx="4">
                  <c:v>88.65</c:v>
                </c:pt>
              </c:numCache>
            </c:numRef>
          </c:val>
          <c:extLst>
            <c:ext xmlns:c16="http://schemas.microsoft.com/office/drawing/2014/chart" uri="{C3380CC4-5D6E-409C-BE32-E72D297353CC}">
              <c16:uniqueId val="{00000000-93DA-4BB6-B788-B1C27A0F12B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93DA-4BB6-B788-B1C27A0F12B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89.11</c:v>
                </c:pt>
                <c:pt idx="1">
                  <c:v>89.27</c:v>
                </c:pt>
                <c:pt idx="2">
                  <c:v>82.7</c:v>
                </c:pt>
                <c:pt idx="3">
                  <c:v>85.63</c:v>
                </c:pt>
                <c:pt idx="4">
                  <c:v>74.77</c:v>
                </c:pt>
              </c:numCache>
            </c:numRef>
          </c:val>
          <c:extLst>
            <c:ext xmlns:c16="http://schemas.microsoft.com/office/drawing/2014/chart" uri="{C3380CC4-5D6E-409C-BE32-E72D297353CC}">
              <c16:uniqueId val="{00000000-7754-4663-85E1-A08C391591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7754-4663-85E1-A08C391591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39.270000000000003</c:v>
                </c:pt>
                <c:pt idx="1">
                  <c:v>35.840000000000003</c:v>
                </c:pt>
                <c:pt idx="2">
                  <c:v>9.51</c:v>
                </c:pt>
                <c:pt idx="3">
                  <c:v>12.34</c:v>
                </c:pt>
                <c:pt idx="4">
                  <c:v>7.85</c:v>
                </c:pt>
              </c:numCache>
            </c:numRef>
          </c:val>
          <c:extLst>
            <c:ext xmlns:c16="http://schemas.microsoft.com/office/drawing/2014/chart" uri="{C3380CC4-5D6E-409C-BE32-E72D297353CC}">
              <c16:uniqueId val="{00000000-86CF-4879-9A13-68CC4A9B1C6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86CF-4879-9A13-68CC4A9B1C6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D9-484E-89D6-33F02B9058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1ED9-484E-89D6-33F02B9058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384.73</c:v>
                </c:pt>
                <c:pt idx="1">
                  <c:v>423.45</c:v>
                </c:pt>
                <c:pt idx="2">
                  <c:v>426.99</c:v>
                </c:pt>
                <c:pt idx="3">
                  <c:v>465.9</c:v>
                </c:pt>
                <c:pt idx="4">
                  <c:v>610.07000000000005</c:v>
                </c:pt>
              </c:numCache>
            </c:numRef>
          </c:val>
          <c:extLst>
            <c:ext xmlns:c16="http://schemas.microsoft.com/office/drawing/2014/chart" uri="{C3380CC4-5D6E-409C-BE32-E72D297353CC}">
              <c16:uniqueId val="{00000000-ED1F-45EF-B5CC-6202B2A40E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ED1F-45EF-B5CC-6202B2A40E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143.61000000000001</c:v>
                </c:pt>
                <c:pt idx="1">
                  <c:v>111.17</c:v>
                </c:pt>
                <c:pt idx="2">
                  <c:v>102.14</c:v>
                </c:pt>
                <c:pt idx="3">
                  <c:v>106.86</c:v>
                </c:pt>
                <c:pt idx="4">
                  <c:v>105.92</c:v>
                </c:pt>
              </c:numCache>
            </c:numRef>
          </c:val>
          <c:extLst>
            <c:ext xmlns:c16="http://schemas.microsoft.com/office/drawing/2014/chart" uri="{C3380CC4-5D6E-409C-BE32-E72D297353CC}">
              <c16:uniqueId val="{00000000-EFD5-4301-8578-4F4A7D519D3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EFD5-4301-8578-4F4A7D519D3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149.31</c:v>
                </c:pt>
                <c:pt idx="1">
                  <c:v>155.49</c:v>
                </c:pt>
                <c:pt idx="2">
                  <c:v>229.72</c:v>
                </c:pt>
                <c:pt idx="3">
                  <c:v>283.39</c:v>
                </c:pt>
                <c:pt idx="4">
                  <c:v>307.14999999999998</c:v>
                </c:pt>
              </c:numCache>
            </c:numRef>
          </c:val>
          <c:extLst>
            <c:ext xmlns:c16="http://schemas.microsoft.com/office/drawing/2014/chart" uri="{C3380CC4-5D6E-409C-BE32-E72D297353CC}">
              <c16:uniqueId val="{00000000-2D88-46A8-BABE-A98015CBD9F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2D88-46A8-BABE-A98015CBD9F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68.47</c:v>
                </c:pt>
                <c:pt idx="1">
                  <c:v>72.05</c:v>
                </c:pt>
                <c:pt idx="2">
                  <c:v>60.24</c:v>
                </c:pt>
                <c:pt idx="3">
                  <c:v>61.56</c:v>
                </c:pt>
                <c:pt idx="4">
                  <c:v>52.12</c:v>
                </c:pt>
              </c:numCache>
            </c:numRef>
          </c:val>
          <c:extLst>
            <c:ext xmlns:c16="http://schemas.microsoft.com/office/drawing/2014/chart" uri="{C3380CC4-5D6E-409C-BE32-E72D297353CC}">
              <c16:uniqueId val="{00000000-F2F0-45FC-BC48-F6BACAB7872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F2F0-45FC-BC48-F6BACAB7872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157.01</c:v>
                </c:pt>
                <c:pt idx="1">
                  <c:v>150.58000000000001</c:v>
                </c:pt>
                <c:pt idx="2">
                  <c:v>194.55</c:v>
                </c:pt>
                <c:pt idx="3">
                  <c:v>188.6</c:v>
                </c:pt>
                <c:pt idx="4">
                  <c:v>223.79</c:v>
                </c:pt>
              </c:numCache>
            </c:numRef>
          </c:val>
          <c:extLst>
            <c:ext xmlns:c16="http://schemas.microsoft.com/office/drawing/2014/chart" uri="{C3380CC4-5D6E-409C-BE32-E72D297353CC}">
              <c16:uniqueId val="{00000000-7353-441D-B406-602FD1660C7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7353-441D-B406-602FD1660C7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3"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宮城県　女川町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6416</v>
      </c>
      <c r="AM8" s="61"/>
      <c r="AN8" s="61"/>
      <c r="AO8" s="61"/>
      <c r="AP8" s="61"/>
      <c r="AQ8" s="61"/>
      <c r="AR8" s="61"/>
      <c r="AS8" s="61"/>
      <c r="AT8" s="52">
        <f>データ!$S$6</f>
        <v>65.349999999999994</v>
      </c>
      <c r="AU8" s="53"/>
      <c r="AV8" s="53"/>
      <c r="AW8" s="53"/>
      <c r="AX8" s="53"/>
      <c r="AY8" s="53"/>
      <c r="AZ8" s="53"/>
      <c r="BA8" s="53"/>
      <c r="BB8" s="54">
        <f>データ!$T$6</f>
        <v>98.18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82.48</v>
      </c>
      <c r="J10" s="53"/>
      <c r="K10" s="53"/>
      <c r="L10" s="53"/>
      <c r="M10" s="53"/>
      <c r="N10" s="53"/>
      <c r="O10" s="64"/>
      <c r="P10" s="54">
        <f>データ!$P$6</f>
        <v>99.97</v>
      </c>
      <c r="Q10" s="54"/>
      <c r="R10" s="54"/>
      <c r="S10" s="54"/>
      <c r="T10" s="54"/>
      <c r="U10" s="54"/>
      <c r="V10" s="54"/>
      <c r="W10" s="61">
        <f>データ!$Q$6</f>
        <v>2470</v>
      </c>
      <c r="X10" s="61"/>
      <c r="Y10" s="61"/>
      <c r="Z10" s="61"/>
      <c r="AA10" s="61"/>
      <c r="AB10" s="61"/>
      <c r="AC10" s="61"/>
      <c r="AD10" s="2"/>
      <c r="AE10" s="2"/>
      <c r="AF10" s="2"/>
      <c r="AG10" s="2"/>
      <c r="AH10" s="4"/>
      <c r="AI10" s="4"/>
      <c r="AJ10" s="4"/>
      <c r="AK10" s="4"/>
      <c r="AL10" s="61">
        <f>データ!$U$6</f>
        <v>6335</v>
      </c>
      <c r="AM10" s="61"/>
      <c r="AN10" s="61"/>
      <c r="AO10" s="61"/>
      <c r="AP10" s="61"/>
      <c r="AQ10" s="61"/>
      <c r="AR10" s="61"/>
      <c r="AS10" s="61"/>
      <c r="AT10" s="52">
        <f>データ!$V$6</f>
        <v>7.9</v>
      </c>
      <c r="AU10" s="53"/>
      <c r="AV10" s="53"/>
      <c r="AW10" s="53"/>
      <c r="AX10" s="53"/>
      <c r="AY10" s="53"/>
      <c r="AZ10" s="53"/>
      <c r="BA10" s="53"/>
      <c r="BB10" s="54">
        <f>データ!$W$6</f>
        <v>801.9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AnfLms/eoIUOYOmV2hMSuWQ2Iso10BJ/NP6SwWAWoCLfYeGJuHq5/gxg3PZmCkCRZlRqM/wiz301tSoIzPcSVg==" saltValue="AqRnGJyI0HL0VL6kM5F0s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45811</v>
      </c>
      <c r="D6" s="34">
        <f t="shared" si="3"/>
        <v>46</v>
      </c>
      <c r="E6" s="34">
        <f t="shared" si="3"/>
        <v>1</v>
      </c>
      <c r="F6" s="34">
        <f t="shared" si="3"/>
        <v>0</v>
      </c>
      <c r="G6" s="34">
        <f t="shared" si="3"/>
        <v>1</v>
      </c>
      <c r="H6" s="34" t="str">
        <f t="shared" si="3"/>
        <v>宮城県　女川町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82.48</v>
      </c>
      <c r="P6" s="35">
        <f t="shared" si="3"/>
        <v>99.97</v>
      </c>
      <c r="Q6" s="35">
        <f t="shared" si="3"/>
        <v>2470</v>
      </c>
      <c r="R6" s="35">
        <f t="shared" si="3"/>
        <v>6416</v>
      </c>
      <c r="S6" s="35">
        <f t="shared" si="3"/>
        <v>65.349999999999994</v>
      </c>
      <c r="T6" s="35">
        <f t="shared" si="3"/>
        <v>98.18</v>
      </c>
      <c r="U6" s="35">
        <f t="shared" si="3"/>
        <v>6335</v>
      </c>
      <c r="V6" s="35">
        <f t="shared" si="3"/>
        <v>7.9</v>
      </c>
      <c r="W6" s="35">
        <f t="shared" si="3"/>
        <v>801.9</v>
      </c>
      <c r="X6" s="36">
        <f>IF(X7="",NA(),X7)</f>
        <v>89.11</v>
      </c>
      <c r="Y6" s="36">
        <f t="shared" ref="Y6:AG6" si="4">IF(Y7="",NA(),Y7)</f>
        <v>89.27</v>
      </c>
      <c r="Z6" s="36">
        <f t="shared" si="4"/>
        <v>82.7</v>
      </c>
      <c r="AA6" s="36">
        <f t="shared" si="4"/>
        <v>85.63</v>
      </c>
      <c r="AB6" s="36">
        <f t="shared" si="4"/>
        <v>74.77</v>
      </c>
      <c r="AC6" s="36">
        <f t="shared" si="4"/>
        <v>106.62</v>
      </c>
      <c r="AD6" s="36">
        <f t="shared" si="4"/>
        <v>107.95</v>
      </c>
      <c r="AE6" s="36">
        <f t="shared" si="4"/>
        <v>104.47</v>
      </c>
      <c r="AF6" s="36">
        <f t="shared" si="4"/>
        <v>103.81</v>
      </c>
      <c r="AG6" s="36">
        <f t="shared" si="4"/>
        <v>104.35</v>
      </c>
      <c r="AH6" s="35" t="str">
        <f>IF(AH7="","",IF(AH7="-","【-】","【"&amp;SUBSTITUTE(TEXT(AH7,"#,##0.00"),"-","△")&amp;"】"))</f>
        <v>【112.01】</v>
      </c>
      <c r="AI6" s="36">
        <f>IF(AI7="",NA(),AI7)</f>
        <v>384.73</v>
      </c>
      <c r="AJ6" s="36">
        <f t="shared" ref="AJ6:AR6" si="5">IF(AJ7="",NA(),AJ7)</f>
        <v>423.45</v>
      </c>
      <c r="AK6" s="36">
        <f t="shared" si="5"/>
        <v>426.99</v>
      </c>
      <c r="AL6" s="36">
        <f t="shared" si="5"/>
        <v>465.9</v>
      </c>
      <c r="AM6" s="36">
        <f t="shared" si="5"/>
        <v>610.07000000000005</v>
      </c>
      <c r="AN6" s="36">
        <f t="shared" si="5"/>
        <v>12.59</v>
      </c>
      <c r="AO6" s="36">
        <f t="shared" si="5"/>
        <v>12.44</v>
      </c>
      <c r="AP6" s="36">
        <f t="shared" si="5"/>
        <v>16.399999999999999</v>
      </c>
      <c r="AQ6" s="36">
        <f t="shared" si="5"/>
        <v>25.66</v>
      </c>
      <c r="AR6" s="36">
        <f t="shared" si="5"/>
        <v>21.69</v>
      </c>
      <c r="AS6" s="35" t="str">
        <f>IF(AS7="","",IF(AS7="-","【-】","【"&amp;SUBSTITUTE(TEXT(AS7,"#,##0.00"),"-","△")&amp;"】"))</f>
        <v>【1.08】</v>
      </c>
      <c r="AT6" s="36">
        <f>IF(AT7="",NA(),AT7)</f>
        <v>143.61000000000001</v>
      </c>
      <c r="AU6" s="36">
        <f t="shared" ref="AU6:BC6" si="6">IF(AU7="",NA(),AU7)</f>
        <v>111.17</v>
      </c>
      <c r="AV6" s="36">
        <f t="shared" si="6"/>
        <v>102.14</v>
      </c>
      <c r="AW6" s="36">
        <f t="shared" si="6"/>
        <v>106.86</v>
      </c>
      <c r="AX6" s="36">
        <f t="shared" si="6"/>
        <v>105.92</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149.31</v>
      </c>
      <c r="BF6" s="36">
        <f t="shared" ref="BF6:BN6" si="7">IF(BF7="",NA(),BF7)</f>
        <v>155.49</v>
      </c>
      <c r="BG6" s="36">
        <f t="shared" si="7"/>
        <v>229.72</v>
      </c>
      <c r="BH6" s="36">
        <f t="shared" si="7"/>
        <v>283.39</v>
      </c>
      <c r="BI6" s="36">
        <f t="shared" si="7"/>
        <v>307.14999999999998</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68.47</v>
      </c>
      <c r="BQ6" s="36">
        <f t="shared" ref="BQ6:BY6" si="8">IF(BQ7="",NA(),BQ7)</f>
        <v>72.05</v>
      </c>
      <c r="BR6" s="36">
        <f t="shared" si="8"/>
        <v>60.24</v>
      </c>
      <c r="BS6" s="36">
        <f t="shared" si="8"/>
        <v>61.56</v>
      </c>
      <c r="BT6" s="36">
        <f t="shared" si="8"/>
        <v>52.12</v>
      </c>
      <c r="BU6" s="36">
        <f t="shared" si="8"/>
        <v>92.76</v>
      </c>
      <c r="BV6" s="36">
        <f t="shared" si="8"/>
        <v>93.28</v>
      </c>
      <c r="BW6" s="36">
        <f t="shared" si="8"/>
        <v>87.51</v>
      </c>
      <c r="BX6" s="36">
        <f t="shared" si="8"/>
        <v>84.77</v>
      </c>
      <c r="BY6" s="36">
        <f t="shared" si="8"/>
        <v>87.11</v>
      </c>
      <c r="BZ6" s="35" t="str">
        <f>IF(BZ7="","",IF(BZ7="-","【-】","【"&amp;SUBSTITUTE(TEXT(BZ7,"#,##0.00"),"-","△")&amp;"】"))</f>
        <v>【103.24】</v>
      </c>
      <c r="CA6" s="36">
        <f>IF(CA7="",NA(),CA7)</f>
        <v>157.01</v>
      </c>
      <c r="CB6" s="36">
        <f t="shared" ref="CB6:CJ6" si="9">IF(CB7="",NA(),CB7)</f>
        <v>150.58000000000001</v>
      </c>
      <c r="CC6" s="36">
        <f t="shared" si="9"/>
        <v>194.55</v>
      </c>
      <c r="CD6" s="36">
        <f t="shared" si="9"/>
        <v>188.6</v>
      </c>
      <c r="CE6" s="36">
        <f t="shared" si="9"/>
        <v>223.79</v>
      </c>
      <c r="CF6" s="36">
        <f t="shared" si="9"/>
        <v>208.67</v>
      </c>
      <c r="CG6" s="36">
        <f t="shared" si="9"/>
        <v>208.29</v>
      </c>
      <c r="CH6" s="36">
        <f t="shared" si="9"/>
        <v>218.42</v>
      </c>
      <c r="CI6" s="36">
        <f t="shared" si="9"/>
        <v>227.27</v>
      </c>
      <c r="CJ6" s="36">
        <f t="shared" si="9"/>
        <v>223.98</v>
      </c>
      <c r="CK6" s="35" t="str">
        <f>IF(CK7="","",IF(CK7="-","【-】","【"&amp;SUBSTITUTE(TEXT(CK7,"#,##0.00"),"-","△")&amp;"】"))</f>
        <v>【168.38】</v>
      </c>
      <c r="CL6" s="36">
        <f>IF(CL7="",NA(),CL7)</f>
        <v>24.13</v>
      </c>
      <c r="CM6" s="36">
        <f t="shared" ref="CM6:CU6" si="10">IF(CM7="",NA(),CM7)</f>
        <v>25</v>
      </c>
      <c r="CN6" s="36">
        <f t="shared" si="10"/>
        <v>24.8</v>
      </c>
      <c r="CO6" s="36">
        <f t="shared" si="10"/>
        <v>25.58</v>
      </c>
      <c r="CP6" s="36">
        <f t="shared" si="10"/>
        <v>24.54</v>
      </c>
      <c r="CQ6" s="36">
        <f t="shared" si="10"/>
        <v>49.08</v>
      </c>
      <c r="CR6" s="36">
        <f t="shared" si="10"/>
        <v>49.32</v>
      </c>
      <c r="CS6" s="36">
        <f t="shared" si="10"/>
        <v>50.24</v>
      </c>
      <c r="CT6" s="36">
        <f t="shared" si="10"/>
        <v>50.29</v>
      </c>
      <c r="CU6" s="36">
        <f t="shared" si="10"/>
        <v>49.64</v>
      </c>
      <c r="CV6" s="35" t="str">
        <f>IF(CV7="","",IF(CV7="-","【-】","【"&amp;SUBSTITUTE(TEXT(CV7,"#,##0.00"),"-","△")&amp;"】"))</f>
        <v>【60.00】</v>
      </c>
      <c r="CW6" s="36">
        <f>IF(CW7="",NA(),CW7)</f>
        <v>83.79</v>
      </c>
      <c r="CX6" s="36">
        <f t="shared" ref="CX6:DF6" si="11">IF(CX7="",NA(),CX7)</f>
        <v>84.5</v>
      </c>
      <c r="CY6" s="36">
        <f t="shared" si="11"/>
        <v>89.4</v>
      </c>
      <c r="CZ6" s="36">
        <f t="shared" si="11"/>
        <v>87.09</v>
      </c>
      <c r="DA6" s="36">
        <f t="shared" si="11"/>
        <v>88.65</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39.270000000000003</v>
      </c>
      <c r="DI6" s="36">
        <f t="shared" ref="DI6:DQ6" si="12">IF(DI7="",NA(),DI7)</f>
        <v>35.840000000000003</v>
      </c>
      <c r="DJ6" s="36">
        <f t="shared" si="12"/>
        <v>9.51</v>
      </c>
      <c r="DK6" s="36">
        <f t="shared" si="12"/>
        <v>12.34</v>
      </c>
      <c r="DL6" s="36">
        <f t="shared" si="12"/>
        <v>7.85</v>
      </c>
      <c r="DM6" s="36">
        <f t="shared" si="12"/>
        <v>47.44</v>
      </c>
      <c r="DN6" s="36">
        <f t="shared" si="12"/>
        <v>48.3</v>
      </c>
      <c r="DO6" s="36">
        <f t="shared" si="12"/>
        <v>45.14</v>
      </c>
      <c r="DP6" s="36">
        <f t="shared" si="12"/>
        <v>45.85</v>
      </c>
      <c r="DQ6" s="36">
        <f t="shared" si="12"/>
        <v>47.31</v>
      </c>
      <c r="DR6" s="35" t="str">
        <f>IF(DR7="","",IF(DR7="-","【-】","【"&amp;SUBSTITUTE(TEXT(DR7,"#,##0.00"),"-","△")&amp;"】"))</f>
        <v>【49.59】</v>
      </c>
      <c r="DS6" s="35">
        <f>IF(DS7="",NA(),DS7)</f>
        <v>0</v>
      </c>
      <c r="DT6" s="35">
        <f t="shared" ref="DT6:EB6" si="13">IF(DT7="",NA(),DT7)</f>
        <v>0</v>
      </c>
      <c r="DU6" s="35">
        <f t="shared" si="13"/>
        <v>0</v>
      </c>
      <c r="DV6" s="35">
        <f t="shared" si="13"/>
        <v>0</v>
      </c>
      <c r="DW6" s="35">
        <f t="shared" si="13"/>
        <v>0</v>
      </c>
      <c r="DX6" s="36">
        <f t="shared" si="13"/>
        <v>11.16</v>
      </c>
      <c r="DY6" s="36">
        <f t="shared" si="13"/>
        <v>12.43</v>
      </c>
      <c r="DZ6" s="36">
        <f t="shared" si="13"/>
        <v>13.58</v>
      </c>
      <c r="EA6" s="36">
        <f t="shared" si="13"/>
        <v>14.13</v>
      </c>
      <c r="EB6" s="36">
        <f t="shared" si="13"/>
        <v>16.77</v>
      </c>
      <c r="EC6" s="35" t="str">
        <f>IF(EC7="","",IF(EC7="-","【-】","【"&amp;SUBSTITUTE(TEXT(EC7,"#,##0.00"),"-","△")&amp;"】"))</f>
        <v>【19.44】</v>
      </c>
      <c r="ED6" s="35">
        <f>IF(ED7="",NA(),ED7)</f>
        <v>0</v>
      </c>
      <c r="EE6" s="35">
        <f t="shared" ref="EE6:EM6" si="14">IF(EE7="",NA(),EE7)</f>
        <v>0</v>
      </c>
      <c r="EF6" s="35">
        <f t="shared" si="14"/>
        <v>0</v>
      </c>
      <c r="EG6" s="35">
        <f t="shared" si="14"/>
        <v>0</v>
      </c>
      <c r="EH6" s="35">
        <f t="shared" si="14"/>
        <v>0</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2">
      <c r="A7" s="29"/>
      <c r="B7" s="38">
        <v>2019</v>
      </c>
      <c r="C7" s="38">
        <v>45811</v>
      </c>
      <c r="D7" s="38">
        <v>46</v>
      </c>
      <c r="E7" s="38">
        <v>1</v>
      </c>
      <c r="F7" s="38">
        <v>0</v>
      </c>
      <c r="G7" s="38">
        <v>1</v>
      </c>
      <c r="H7" s="38" t="s">
        <v>93</v>
      </c>
      <c r="I7" s="38" t="s">
        <v>94</v>
      </c>
      <c r="J7" s="38" t="s">
        <v>95</v>
      </c>
      <c r="K7" s="38" t="s">
        <v>96</v>
      </c>
      <c r="L7" s="38" t="s">
        <v>97</v>
      </c>
      <c r="M7" s="38" t="s">
        <v>98</v>
      </c>
      <c r="N7" s="39" t="s">
        <v>99</v>
      </c>
      <c r="O7" s="39">
        <v>82.48</v>
      </c>
      <c r="P7" s="39">
        <v>99.97</v>
      </c>
      <c r="Q7" s="39">
        <v>2470</v>
      </c>
      <c r="R7" s="39">
        <v>6416</v>
      </c>
      <c r="S7" s="39">
        <v>65.349999999999994</v>
      </c>
      <c r="T7" s="39">
        <v>98.18</v>
      </c>
      <c r="U7" s="39">
        <v>6335</v>
      </c>
      <c r="V7" s="39">
        <v>7.9</v>
      </c>
      <c r="W7" s="39">
        <v>801.9</v>
      </c>
      <c r="X7" s="39">
        <v>89.11</v>
      </c>
      <c r="Y7" s="39">
        <v>89.27</v>
      </c>
      <c r="Z7" s="39">
        <v>82.7</v>
      </c>
      <c r="AA7" s="39">
        <v>85.63</v>
      </c>
      <c r="AB7" s="39">
        <v>74.77</v>
      </c>
      <c r="AC7" s="39">
        <v>106.62</v>
      </c>
      <c r="AD7" s="39">
        <v>107.95</v>
      </c>
      <c r="AE7" s="39">
        <v>104.47</v>
      </c>
      <c r="AF7" s="39">
        <v>103.81</v>
      </c>
      <c r="AG7" s="39">
        <v>104.35</v>
      </c>
      <c r="AH7" s="39">
        <v>112.01</v>
      </c>
      <c r="AI7" s="39">
        <v>384.73</v>
      </c>
      <c r="AJ7" s="39">
        <v>423.45</v>
      </c>
      <c r="AK7" s="39">
        <v>426.99</v>
      </c>
      <c r="AL7" s="39">
        <v>465.9</v>
      </c>
      <c r="AM7" s="39">
        <v>610.07000000000005</v>
      </c>
      <c r="AN7" s="39">
        <v>12.59</v>
      </c>
      <c r="AO7" s="39">
        <v>12.44</v>
      </c>
      <c r="AP7" s="39">
        <v>16.399999999999999</v>
      </c>
      <c r="AQ7" s="39">
        <v>25.66</v>
      </c>
      <c r="AR7" s="39">
        <v>21.69</v>
      </c>
      <c r="AS7" s="39">
        <v>1.08</v>
      </c>
      <c r="AT7" s="39">
        <v>143.61000000000001</v>
      </c>
      <c r="AU7" s="39">
        <v>111.17</v>
      </c>
      <c r="AV7" s="39">
        <v>102.14</v>
      </c>
      <c r="AW7" s="39">
        <v>106.86</v>
      </c>
      <c r="AX7" s="39">
        <v>105.92</v>
      </c>
      <c r="AY7" s="39">
        <v>416.14</v>
      </c>
      <c r="AZ7" s="39">
        <v>371.89</v>
      </c>
      <c r="BA7" s="39">
        <v>293.23</v>
      </c>
      <c r="BB7" s="39">
        <v>300.14</v>
      </c>
      <c r="BC7" s="39">
        <v>301.04000000000002</v>
      </c>
      <c r="BD7" s="39">
        <v>264.97000000000003</v>
      </c>
      <c r="BE7" s="39">
        <v>149.31</v>
      </c>
      <c r="BF7" s="39">
        <v>155.49</v>
      </c>
      <c r="BG7" s="39">
        <v>229.72</v>
      </c>
      <c r="BH7" s="39">
        <v>283.39</v>
      </c>
      <c r="BI7" s="39">
        <v>307.14999999999998</v>
      </c>
      <c r="BJ7" s="39">
        <v>487.22</v>
      </c>
      <c r="BK7" s="39">
        <v>483.11</v>
      </c>
      <c r="BL7" s="39">
        <v>542.29999999999995</v>
      </c>
      <c r="BM7" s="39">
        <v>566.65</v>
      </c>
      <c r="BN7" s="39">
        <v>551.62</v>
      </c>
      <c r="BO7" s="39">
        <v>266.61</v>
      </c>
      <c r="BP7" s="39">
        <v>68.47</v>
      </c>
      <c r="BQ7" s="39">
        <v>72.05</v>
      </c>
      <c r="BR7" s="39">
        <v>60.24</v>
      </c>
      <c r="BS7" s="39">
        <v>61.56</v>
      </c>
      <c r="BT7" s="39">
        <v>52.12</v>
      </c>
      <c r="BU7" s="39">
        <v>92.76</v>
      </c>
      <c r="BV7" s="39">
        <v>93.28</v>
      </c>
      <c r="BW7" s="39">
        <v>87.51</v>
      </c>
      <c r="BX7" s="39">
        <v>84.77</v>
      </c>
      <c r="BY7" s="39">
        <v>87.11</v>
      </c>
      <c r="BZ7" s="39">
        <v>103.24</v>
      </c>
      <c r="CA7" s="39">
        <v>157.01</v>
      </c>
      <c r="CB7" s="39">
        <v>150.58000000000001</v>
      </c>
      <c r="CC7" s="39">
        <v>194.55</v>
      </c>
      <c r="CD7" s="39">
        <v>188.6</v>
      </c>
      <c r="CE7" s="39">
        <v>223.79</v>
      </c>
      <c r="CF7" s="39">
        <v>208.67</v>
      </c>
      <c r="CG7" s="39">
        <v>208.29</v>
      </c>
      <c r="CH7" s="39">
        <v>218.42</v>
      </c>
      <c r="CI7" s="39">
        <v>227.27</v>
      </c>
      <c r="CJ7" s="39">
        <v>223.98</v>
      </c>
      <c r="CK7" s="39">
        <v>168.38</v>
      </c>
      <c r="CL7" s="39">
        <v>24.13</v>
      </c>
      <c r="CM7" s="39">
        <v>25</v>
      </c>
      <c r="CN7" s="39">
        <v>24.8</v>
      </c>
      <c r="CO7" s="39">
        <v>25.58</v>
      </c>
      <c r="CP7" s="39">
        <v>24.54</v>
      </c>
      <c r="CQ7" s="39">
        <v>49.08</v>
      </c>
      <c r="CR7" s="39">
        <v>49.32</v>
      </c>
      <c r="CS7" s="39">
        <v>50.24</v>
      </c>
      <c r="CT7" s="39">
        <v>50.29</v>
      </c>
      <c r="CU7" s="39">
        <v>49.64</v>
      </c>
      <c r="CV7" s="39">
        <v>60</v>
      </c>
      <c r="CW7" s="39">
        <v>83.79</v>
      </c>
      <c r="CX7" s="39">
        <v>84.5</v>
      </c>
      <c r="CY7" s="39">
        <v>89.4</v>
      </c>
      <c r="CZ7" s="39">
        <v>87.09</v>
      </c>
      <c r="DA7" s="39">
        <v>88.65</v>
      </c>
      <c r="DB7" s="39">
        <v>79.3</v>
      </c>
      <c r="DC7" s="39">
        <v>79.34</v>
      </c>
      <c r="DD7" s="39">
        <v>78.650000000000006</v>
      </c>
      <c r="DE7" s="39">
        <v>77.73</v>
      </c>
      <c r="DF7" s="39">
        <v>78.09</v>
      </c>
      <c r="DG7" s="39">
        <v>89.8</v>
      </c>
      <c r="DH7" s="39">
        <v>39.270000000000003</v>
      </c>
      <c r="DI7" s="39">
        <v>35.840000000000003</v>
      </c>
      <c r="DJ7" s="39">
        <v>9.51</v>
      </c>
      <c r="DK7" s="39">
        <v>12.34</v>
      </c>
      <c r="DL7" s="39">
        <v>7.85</v>
      </c>
      <c r="DM7" s="39">
        <v>47.44</v>
      </c>
      <c r="DN7" s="39">
        <v>48.3</v>
      </c>
      <c r="DO7" s="39">
        <v>45.14</v>
      </c>
      <c r="DP7" s="39">
        <v>45.85</v>
      </c>
      <c r="DQ7" s="39">
        <v>47.31</v>
      </c>
      <c r="DR7" s="39">
        <v>49.59</v>
      </c>
      <c r="DS7" s="39">
        <v>0</v>
      </c>
      <c r="DT7" s="39">
        <v>0</v>
      </c>
      <c r="DU7" s="39">
        <v>0</v>
      </c>
      <c r="DV7" s="39">
        <v>0</v>
      </c>
      <c r="DW7" s="39">
        <v>0</v>
      </c>
      <c r="DX7" s="39">
        <v>11.16</v>
      </c>
      <c r="DY7" s="39">
        <v>12.43</v>
      </c>
      <c r="DZ7" s="39">
        <v>13.58</v>
      </c>
      <c r="EA7" s="39">
        <v>14.13</v>
      </c>
      <c r="EB7" s="39">
        <v>16.77</v>
      </c>
      <c r="EC7" s="39">
        <v>19.440000000000001</v>
      </c>
      <c r="ED7" s="39">
        <v>0</v>
      </c>
      <c r="EE7" s="39">
        <v>0</v>
      </c>
      <c r="EF7" s="39">
        <v>0</v>
      </c>
      <c r="EG7" s="39">
        <v>0</v>
      </c>
      <c r="EH7" s="39">
        <v>0</v>
      </c>
      <c r="EI7" s="39">
        <v>0.65</v>
      </c>
      <c r="EJ7" s="39">
        <v>0.46</v>
      </c>
      <c r="EK7" s="39">
        <v>0.44</v>
      </c>
      <c r="EL7" s="39">
        <v>0.52</v>
      </c>
      <c r="EM7" s="39">
        <v>0.47</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kensetu16</cp:lastModifiedBy>
  <cp:lastPrinted>2021-01-18T02:54:03Z</cp:lastPrinted>
  <dcterms:created xsi:type="dcterms:W3CDTF">2020-12-04T02:03:28Z</dcterms:created>
  <dcterms:modified xsi:type="dcterms:W3CDTF">2021-01-18T06:29:28Z</dcterms:modified>
  <cp:category/>
</cp:coreProperties>
</file>