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C:\Users\U0467\Desktop\R2照会もの\44経営比較分析表　0127\水道【経営比較分析表】2019_045055_46_010\"/>
    </mc:Choice>
  </mc:AlternateContent>
  <xr:revisionPtr revIDLastSave="0" documentId="13_ncr:1_{1C34A207-4F35-44EB-B0FA-0F57015A942D}" xr6:coauthVersionLast="36" xr6:coauthVersionMax="36" xr10:uidLastSave="{00000000-0000-0000-0000-000000000000}"/>
  <workbookProtection workbookAlgorithmName="SHA-512" workbookHashValue="AUgFWm93TnGSGSCLWWQlmoDUGec7xD/+EoWNL/mFt3x+HZsSLL2iT57JzODqQCUvYyjPSlmbXcf4o1GfCUSSBA==" workbookSaltValue="CdcbjBqI7tKSQTGo/Mecn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<sst xmlns="http://schemas.openxmlformats.org/spreadsheetml/2006/main" count="228" uniqueCount="113">
  <si>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</si>
  <si>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</si>
  <si>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</si>
  <si>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</si>
  <si>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</si>
  <si>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</si>
  <si>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</si>
  <si>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</si>
  <si>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</si>
  <si>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</si>
  <si>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</si>
  <si>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</si>
  <si>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</si>
  <si>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</si>
  <si>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</si>
  <si>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</si>
  <si>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</si>
  <si>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</si>
  <si>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</si>
  <si>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</si>
  <si>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</si>
  <si>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</si>
  <si>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</si>
  <si>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</si>
  <si>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</si>
  <si>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</si>
  <si>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</si>
  <si>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</si>
  <si>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</si>
  <si>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</si>
  <si>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</si>
  <si>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</si>
  <si>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</si>
  <si>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</si>
  <si>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</si>
  <si>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</si>
  <si>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</si>
  <si>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</si>
  <si>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</si>
  <si>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</si>
  <si>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</si>
  <si>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</si>
  <si>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</si>
  <si>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</si>
  <si>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</si>
  <si>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</si>
  <si>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</si>
  <si>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</si>
  <si>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</si>
  <si>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</si>
  <si>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</si>
  <si>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</si>
  <si>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</si>
  <si>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</si>
  <si>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</si>
  <si>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</si>
  <si>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</si>
  <si>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</si>
  <si>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</si>
  <si>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</si>
  <si>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</si>
  <si>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</si>
  <si>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</si>
  <si>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</si>
  <si>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</si>
  <si>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</si>
  <si>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</si>
  <si>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</si>
  <si>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</si>
  <si>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</si>
  <si>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</si>
  <si>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</si>
  <si>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</si>
  <si>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</si>
  <si>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</si>
  <si>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</si>
  <si>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</si>
  <si>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</si>
  <si>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</si>
  <si>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</si>
  <si>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</si>
  <si>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</si>
  <si>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</si>
  <si>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</si>
  <si>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</si>
  <si>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</si>
  <si>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</si>
  <si>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</si>
  <si>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</si>
  <si>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</si>
  <si>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</si>
  <si>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</si>
  <si>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</si>
  <si>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美里町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</si>
  <si>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</si>
  <si>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</si>
  <si>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</si>
  <si>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</si>
  <si>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</si>
  <si>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</si>
  <si>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</si>
  <si>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</si>
  <si>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</si>
  <si>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</si>
  <si>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</si>
  <si>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</si>
  <si>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</si>
  <si>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</si>
  <si>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</si>
  <si>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</si>
  <si>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経営収支比率は104.79％となり、令和元年10月に水道料金の改定を行った影響により、前年度に比べ上昇したが、類似団体平均及び全国平均に比べ以前低い水準にある。
　累積欠損金比率は0％で発生していない。
　流動比率は139.89％となり、前年度に比べ低下しており、類似団体平均及び全国平均に比べ以前低い水準にある。保有現金の減少及び企業債償還金等の流動負債の増加が要因となっている。
　企業債残高対給水収益比率は504.46％となり、水道料金改定の影響もあり低下したが、類似団体平均及び全国平均に比べ以前高い水準にあり、企業債残高が多いことが要因と考えられる。
　料金回収率は102.20％となり、水道料金改定の影響により、前年度に比べ上昇した。
　給水原価は291.33円となり、類似団体平均及び全国平均に比べ以前高い水準にある。施設の解体準備工事等で支出が増加したこと、有収水量が減少したことが要因となっている。
　施設利用率は47.29％となり、類似団体平均及び全国平均に比べ以前低い水準にある。給水人口の減少や水需要の低下により、配水量が減少していることが要因となっている。
　有収率は87.32％となり、前年度に比べ低下している。管路の老朽化による漏水が多発していることが要因であり、有収率を向上させる取り組みの強化が必要となっている。
　</t>
    <rPh sb="19" eb="21">
      <t>レイワ</t>
    </rPh>
    <rPh sb="21" eb="22">
      <t>ガン</t>
    </rPh>
    <rPh sb="22" eb="23">
      <t>ネン</t>
    </rPh>
    <rPh sb="25" eb="26">
      <t>ガツ</t>
    </rPh>
    <rPh sb="27" eb="29">
      <t>スイドウ</t>
    </rPh>
    <rPh sb="29" eb="31">
      <t>リョウキン</t>
    </rPh>
    <rPh sb="32" eb="34">
      <t>カイテイ</t>
    </rPh>
    <rPh sb="35" eb="36">
      <t>オコナ</t>
    </rPh>
    <rPh sb="38" eb="40">
      <t>エイキョウ</t>
    </rPh>
    <rPh sb="48" eb="49">
      <t>クラ</t>
    </rPh>
    <rPh sb="50" eb="52">
      <t>ジョウショウ</t>
    </rPh>
    <rPh sb="56" eb="58">
      <t>ルイジ</t>
    </rPh>
    <rPh sb="58" eb="60">
      <t>ダンタイ</t>
    </rPh>
    <rPh sb="60" eb="62">
      <t>ヘイキン</t>
    </rPh>
    <rPh sb="62" eb="63">
      <t>オヨ</t>
    </rPh>
    <rPh sb="64" eb="66">
      <t>ゼンコク</t>
    </rPh>
    <rPh sb="66" eb="68">
      <t>ヘイキン</t>
    </rPh>
    <rPh sb="69" eb="70">
      <t>クラ</t>
    </rPh>
    <rPh sb="71" eb="73">
      <t>イゼン</t>
    </rPh>
    <rPh sb="73" eb="74">
      <t>ヒク</t>
    </rPh>
    <rPh sb="75" eb="77">
      <t>スイジュン</t>
    </rPh>
    <rPh sb="94" eb="96">
      <t>ハッセイ</t>
    </rPh>
    <rPh sb="120" eb="123">
      <t>ゼンネンド</t>
    </rPh>
    <rPh sb="124" eb="125">
      <t>クラ</t>
    </rPh>
    <rPh sb="126" eb="128">
      <t>テイカ</t>
    </rPh>
    <rPh sb="158" eb="160">
      <t>ホユウ</t>
    </rPh>
    <rPh sb="160" eb="162">
      <t>ゲンキン</t>
    </rPh>
    <rPh sb="165" eb="166">
      <t>オヨ</t>
    </rPh>
    <rPh sb="180" eb="182">
      <t>ゾウカ</t>
    </rPh>
    <rPh sb="183" eb="185">
      <t>ヨウイン</t>
    </rPh>
    <rPh sb="199" eb="200">
      <t>タイ</t>
    </rPh>
    <rPh sb="218" eb="220">
      <t>スイドウ</t>
    </rPh>
    <rPh sb="220" eb="222">
      <t>リョウキン</t>
    </rPh>
    <rPh sb="222" eb="224">
      <t>カイテイ</t>
    </rPh>
    <rPh sb="225" eb="227">
      <t>エイキョウ</t>
    </rPh>
    <rPh sb="230" eb="232">
      <t>テイカ</t>
    </rPh>
    <rPh sb="253" eb="254">
      <t>タカ</t>
    </rPh>
    <rPh sb="272" eb="274">
      <t>ヨウイン</t>
    </rPh>
    <rPh sb="317" eb="318">
      <t>クラ</t>
    </rPh>
    <rPh sb="319" eb="321">
      <t>ジョウショウ</t>
    </rPh>
    <rPh sb="367" eb="369">
      <t>シセツ</t>
    </rPh>
    <rPh sb="370" eb="372">
      <t>カイタイ</t>
    </rPh>
    <rPh sb="372" eb="374">
      <t>ジュンビ</t>
    </rPh>
    <rPh sb="374" eb="376">
      <t>コウジ</t>
    </rPh>
    <rPh sb="376" eb="377">
      <t>トウ</t>
    </rPh>
    <rPh sb="378" eb="380">
      <t>シシュツ</t>
    </rPh>
    <rPh sb="381" eb="383">
      <t>ゾウカ</t>
    </rPh>
    <rPh sb="388" eb="389">
      <t>ユウ</t>
    </rPh>
    <rPh sb="389" eb="390">
      <t>シュウ</t>
    </rPh>
    <rPh sb="390" eb="392">
      <t>スイリョウ</t>
    </rPh>
    <rPh sb="393" eb="395">
      <t>ゲンショウ</t>
    </rPh>
    <rPh sb="400" eb="402">
      <t>ヨウイン</t>
    </rPh>
    <rPh sb="460" eb="461">
      <t>ミズ</t>
    </rPh>
    <rPh sb="461" eb="463">
      <t>ジュヨウ</t>
    </rPh>
    <rPh sb="464" eb="466">
      <t>テイカ</t>
    </rPh>
    <rPh sb="494" eb="497">
      <t>ユウシュウリツ</t>
    </rPh>
    <rPh sb="508" eb="511">
      <t>ゼンネンド</t>
    </rPh>
    <rPh sb="512" eb="513">
      <t>クラ</t>
    </rPh>
    <rPh sb="514" eb="516">
      <t>テイカ</t>
    </rPh>
    <rPh sb="521" eb="523">
      <t>カンロ</t>
    </rPh>
    <rPh sb="524" eb="527">
      <t>ロウキュウカ</t>
    </rPh>
    <rPh sb="530" eb="532">
      <t>ロウスイ</t>
    </rPh>
    <rPh sb="533" eb="535">
      <t>タハツ</t>
    </rPh>
    <rPh sb="542" eb="544">
      <t>ヨウイン</t>
    </rPh>
    <rPh sb="548" eb="551">
      <t>ユウシュウリツ</t>
    </rPh>
    <rPh sb="552" eb="554">
      <t>コウジョウ</t>
    </rPh>
    <rPh sb="557" eb="558">
      <t>ト</t>
    </rPh>
    <rPh sb="559" eb="560">
      <t>ク</t>
    </rPh>
    <rPh sb="562" eb="564">
      <t>キョウカ</t>
    </rPh>
    <rPh sb="565" eb="567">
      <t>ヒツヨウ</t>
    </rPh>
    <phoneticPr fontId="4"/>
  </si>
  <si>
    <t xml:space="preserve"> 有形固定資産減価償却率は41.11％となった。資産額が大きい浄水施設などが比較的新しいため、類似団体平均及び全国平均と比較して低い水準にあるが、それらの資産の減価償却が進んでいるため上昇している。
　管路経年化率は30.78％となり上昇している。第4次増補改良事業等で布設した配水管が耐用年数を経過したことが要因であり、類似団体平均及び全国平均に比べ高い水準にある。
　管路更新率は、年度内に完了せず翌年度への繰越を行った事業があったため、老朽管の更新延長が伸び悩んでいる状況にあるが、今後についても引き続き計画的な管路更新を行っていく。</t>
    <rPh sb="24" eb="26">
      <t>シサン</t>
    </rPh>
    <rPh sb="26" eb="27">
      <t>ガク</t>
    </rPh>
    <rPh sb="28" eb="29">
      <t>オオ</t>
    </rPh>
    <rPh sb="31" eb="33">
      <t>ジョウスイ</t>
    </rPh>
    <rPh sb="33" eb="35">
      <t>シセツ</t>
    </rPh>
    <rPh sb="77" eb="79">
      <t>シサン</t>
    </rPh>
    <rPh sb="80" eb="82">
      <t>ゲンカ</t>
    </rPh>
    <rPh sb="82" eb="84">
      <t>ショウキャク</t>
    </rPh>
    <rPh sb="85" eb="86">
      <t>スス</t>
    </rPh>
    <rPh sb="92" eb="94">
      <t>ジョウショウ</t>
    </rPh>
    <rPh sb="117" eb="119">
      <t>ジョウショウ</t>
    </rPh>
    <rPh sb="124" eb="125">
      <t>ダイ</t>
    </rPh>
    <rPh sb="126" eb="127">
      <t>ジ</t>
    </rPh>
    <rPh sb="127" eb="128">
      <t>ゾウ</t>
    </rPh>
    <rPh sb="128" eb="129">
      <t>ホ</t>
    </rPh>
    <rPh sb="129" eb="131">
      <t>カイリョウ</t>
    </rPh>
    <rPh sb="133" eb="134">
      <t>トウ</t>
    </rPh>
    <rPh sb="135" eb="137">
      <t>フセツ</t>
    </rPh>
    <rPh sb="139" eb="141">
      <t>ハイスイ</t>
    </rPh>
    <rPh sb="141" eb="142">
      <t>カン</t>
    </rPh>
    <rPh sb="143" eb="145">
      <t>タイヨウ</t>
    </rPh>
    <rPh sb="145" eb="147">
      <t>ネンスウ</t>
    </rPh>
    <rPh sb="148" eb="150">
      <t>ケイカ</t>
    </rPh>
    <rPh sb="155" eb="157">
      <t>ヨウイン</t>
    </rPh>
    <rPh sb="212" eb="214">
      <t>ジギョウ</t>
    </rPh>
    <rPh sb="244" eb="246">
      <t>コンゴ</t>
    </rPh>
    <rPh sb="251" eb="252">
      <t>ヒ</t>
    </rPh>
    <rPh sb="253" eb="254">
      <t>ツヅ</t>
    </rPh>
    <rPh sb="255" eb="258">
      <t>ケイカクテキ</t>
    </rPh>
    <rPh sb="259" eb="261">
      <t>カンロ</t>
    </rPh>
    <rPh sb="261" eb="263">
      <t>コウシン</t>
    </rPh>
    <rPh sb="264" eb="265">
      <t>オコナ</t>
    </rPh>
    <phoneticPr fontId="4"/>
  </si>
  <si>
    <t>　給水人口の減少や水需要の低下により収入が伸び悩んでいる。令和元年10月に水道料金改定を行い、経常収支比率や料金回収率といった指標の改善が見られたが、以前として厳しい経営状況にあるため経費削減の取り組みが必要である。
　管路の老朽化による漏水により有収率が低下したが、継続的に漏水調査を実施し、漏水の早期発見に努めることで有収率の向上を図る。
　また、管路経年化率も上昇しており、老朽管更新を早急に進めたいところだが、収入の伸び悩みにより財源を企業債に頼らざるえない状況にある。それらの企業債償還金の増加が経営を圧迫していることから、企業債の借入額と償還額のバランスをとり、企業債残高を減少させることで、経営の安定化を図る必要がある。
　今後については、持続可能な経営を行うため、適正な料金水準の検証、更なる経費削減を行うため資産のダウンサイジング等の検証を行い、それらを反映した経営戦略の見直しを行うなど、経営基盤の強化を図る。</t>
    <rPh sb="9" eb="10">
      <t>ミズ</t>
    </rPh>
    <rPh sb="10" eb="12">
      <t>ジュヨウ</t>
    </rPh>
    <rPh sb="13" eb="15">
      <t>テイカ</t>
    </rPh>
    <rPh sb="18" eb="20">
      <t>シュウニュウ</t>
    </rPh>
    <rPh sb="37" eb="39">
      <t>スイドウ</t>
    </rPh>
    <rPh sb="44" eb="45">
      <t>オコナ</t>
    </rPh>
    <rPh sb="75" eb="77">
      <t>イゼン</t>
    </rPh>
    <rPh sb="80" eb="81">
      <t>キビ</t>
    </rPh>
    <rPh sb="83" eb="85">
      <t>ケイエイ</t>
    </rPh>
    <rPh sb="85" eb="87">
      <t>ジョウキョウ</t>
    </rPh>
    <rPh sb="92" eb="94">
      <t>ケイヒ</t>
    </rPh>
    <rPh sb="94" eb="96">
      <t>サクゲン</t>
    </rPh>
    <rPh sb="97" eb="98">
      <t>ト</t>
    </rPh>
    <rPh sb="99" eb="100">
      <t>ク</t>
    </rPh>
    <rPh sb="102" eb="104">
      <t>ヒツヨウ</t>
    </rPh>
    <rPh sb="110" eb="112">
      <t>カンロ</t>
    </rPh>
    <rPh sb="113" eb="116">
      <t>ロウキュウカ</t>
    </rPh>
    <rPh sb="119" eb="121">
      <t>ロウスイ</t>
    </rPh>
    <rPh sb="124" eb="127">
      <t>ユウシュウリツ</t>
    </rPh>
    <rPh sb="128" eb="130">
      <t>テイカ</t>
    </rPh>
    <rPh sb="176" eb="178">
      <t>ロウキュウ</t>
    </rPh>
    <rPh sb="178" eb="179">
      <t>カン</t>
    </rPh>
    <rPh sb="179" eb="181">
      <t>コウシン</t>
    </rPh>
    <rPh sb="182" eb="184">
      <t>ソウキュウ</t>
    </rPh>
    <rPh sb="185" eb="186">
      <t>スス</t>
    </rPh>
    <rPh sb="195" eb="197">
      <t>シュウニュウ</t>
    </rPh>
    <rPh sb="198" eb="199">
      <t>ノ</t>
    </rPh>
    <rPh sb="200" eb="201">
      <t>ナヤ</t>
    </rPh>
    <rPh sb="205" eb="207">
      <t>ザイゲン</t>
    </rPh>
    <rPh sb="212" eb="213">
      <t>タヨ</t>
    </rPh>
    <rPh sb="219" eb="221">
      <t>ジョウキョウ</t>
    </rPh>
    <rPh sb="248" eb="249">
      <t>キン</t>
    </rPh>
    <rPh sb="342" eb="344">
      <t>サクゲン</t>
    </rPh>
    <rPh sb="362" eb="364">
      <t>ケンショウ</t>
    </rPh>
    <rPh sb="372" eb="374">
      <t>ハンエイ</t>
    </rPh>
    <rPh sb="376" eb="378">
      <t>ケイエイ</t>
    </rPh>
    <rPh sb="378" eb="380">
      <t>センリャク</t>
    </rPh>
    <rPh sb="381" eb="383">
      <t>ミナオ</t>
    </rPh>
    <rPh sb="385" eb="386">
      <t>オコナ</t>
    </rPh>
    <rPh sb="388" eb="390">
      <t>ケイエイ</t>
    </rPh>
    <rPh sb="390" eb="392">
      <t>キバン</t>
    </rPh>
    <rPh sb="393" eb="395">
      <t>キョウカ</t>
    </rPh>
    <rPh sb="396" eb="39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</si>
</sst>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0.37</c:v>
                </c:pt>
                <c:pt idx="1">
                  <c:v>0.34</c:v>
                </c:pt>
                <c:pt idx="2">
                  <c:v>0.38</c:v>
                </c:pt>
                <c:pt idx="3" formatCode="#,##0.00;&quot;△&quot;#,##0.00">
                  <c:v>0</c:v>
                </c:pt>
                <c:pt idx="4">
                  <c:v>0.32</c:v>
                </c:pt>
              </c:numCache>
            </c:numRef>
          </c:val>
          <c:extLst>
            <c:ext xmlns:c16="http://schemas.microsoft.com/office/drawing/2014/chart" uri="{C3380CC4-5D6E-409C-BE32-E72D297353CC}">
              <c16:uniqueId val="{00000000-E347-40EF-8F25-9E7BFA9E6BF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E347-40EF-8F25-9E7BFA9E6BF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53.99</c:v>
                </c:pt>
                <c:pt idx="1">
                  <c:v>50.95</c:v>
                </c:pt>
                <c:pt idx="2">
                  <c:v>48.37</c:v>
                </c:pt>
                <c:pt idx="3">
                  <c:v>47.52</c:v>
                </c:pt>
                <c:pt idx="4">
                  <c:v>47.29</c:v>
                </c:pt>
              </c:numCache>
            </c:numRef>
          </c:val>
          <c:extLst>
            <c:ext xmlns:c16="http://schemas.microsoft.com/office/drawing/2014/chart" uri="{C3380CC4-5D6E-409C-BE32-E72D297353CC}">
              <c16:uniqueId val="{00000000-1AFE-444D-B088-30169A319C8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1AFE-444D-B088-30169A319C8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78.7</c:v>
                </c:pt>
                <c:pt idx="1">
                  <c:v>82.62</c:v>
                </c:pt>
                <c:pt idx="2">
                  <c:v>87.63</c:v>
                </c:pt>
                <c:pt idx="3">
                  <c:v>88.74</c:v>
                </c:pt>
                <c:pt idx="4">
                  <c:v>87.32</c:v>
                </c:pt>
              </c:numCache>
            </c:numRef>
          </c:val>
          <c:extLst>
            <c:ext xmlns:c16="http://schemas.microsoft.com/office/drawing/2014/chart" uri="{C3380CC4-5D6E-409C-BE32-E72D297353CC}">
              <c16:uniqueId val="{00000000-BFF1-4FC4-98B6-AB1254D4E09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BFF1-4FC4-98B6-AB1254D4E09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105.53</c:v>
                </c:pt>
                <c:pt idx="1">
                  <c:v>100.51</c:v>
                </c:pt>
                <c:pt idx="2">
                  <c:v>105.54</c:v>
                </c:pt>
                <c:pt idx="3">
                  <c:v>104.31</c:v>
                </c:pt>
                <c:pt idx="4">
                  <c:v>104.79</c:v>
                </c:pt>
              </c:numCache>
            </c:numRef>
          </c:val>
          <c:extLst>
            <c:ext xmlns:c16="http://schemas.microsoft.com/office/drawing/2014/chart" uri="{C3380CC4-5D6E-409C-BE32-E72D297353CC}">
              <c16:uniqueId val="{00000000-9D3E-479F-8E67-7A7E32773A6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9D3E-479F-8E67-7A7E32773A6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34.729999999999997</c:v>
                </c:pt>
                <c:pt idx="1">
                  <c:v>36.51</c:v>
                </c:pt>
                <c:pt idx="2">
                  <c:v>37.94</c:v>
                </c:pt>
                <c:pt idx="3">
                  <c:v>39.880000000000003</c:v>
                </c:pt>
                <c:pt idx="4">
                  <c:v>41.11</c:v>
                </c:pt>
              </c:numCache>
            </c:numRef>
          </c:val>
          <c:extLst>
            <c:ext xmlns:c16="http://schemas.microsoft.com/office/drawing/2014/chart" uri="{C3380CC4-5D6E-409C-BE32-E72D297353CC}">
              <c16:uniqueId val="{00000000-F05B-4B57-8E04-3C513E49AB4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F05B-4B57-8E04-3C513E49AB4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18.47</c:v>
                </c:pt>
                <c:pt idx="1">
                  <c:v>18.170000000000002</c:v>
                </c:pt>
                <c:pt idx="2">
                  <c:v>18.78</c:v>
                </c:pt>
                <c:pt idx="3">
                  <c:v>20.95</c:v>
                </c:pt>
                <c:pt idx="4">
                  <c:v>30.78</c:v>
                </c:pt>
              </c:numCache>
            </c:numRef>
          </c:val>
          <c:extLst>
            <c:ext xmlns:c16="http://schemas.microsoft.com/office/drawing/2014/chart" uri="{C3380CC4-5D6E-409C-BE32-E72D297353CC}">
              <c16:uniqueId val="{00000000-16E0-445A-984A-3D626C619D5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16E0-445A-984A-3D626C619D5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8B-4440-8139-06FD60E2E57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AB8B-4440-8139-06FD60E2E57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195.89</c:v>
                </c:pt>
                <c:pt idx="1">
                  <c:v>177.32</c:v>
                </c:pt>
                <c:pt idx="2">
                  <c:v>150</c:v>
                </c:pt>
                <c:pt idx="3">
                  <c:v>151.27000000000001</c:v>
                </c:pt>
                <c:pt idx="4">
                  <c:v>139.88999999999999</c:v>
                </c:pt>
              </c:numCache>
            </c:numRef>
          </c:val>
          <c:extLst>
            <c:ext xmlns:c16="http://schemas.microsoft.com/office/drawing/2014/chart" uri="{C3380CC4-5D6E-409C-BE32-E72D297353CC}">
              <c16:uniqueId val="{00000000-CF3C-44BF-9203-770A432251A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CF3C-44BF-9203-770A432251A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586.64</c:v>
                </c:pt>
                <c:pt idx="1">
                  <c:v>573.84</c:v>
                </c:pt>
                <c:pt idx="2">
                  <c:v>560.55999999999995</c:v>
                </c:pt>
                <c:pt idx="3">
                  <c:v>532.70000000000005</c:v>
                </c:pt>
                <c:pt idx="4">
                  <c:v>504.46</c:v>
                </c:pt>
              </c:numCache>
            </c:numRef>
          </c:val>
          <c:extLst>
            <c:ext xmlns:c16="http://schemas.microsoft.com/office/drawing/2014/chart" uri="{C3380CC4-5D6E-409C-BE32-E72D297353CC}">
              <c16:uniqueId val="{00000000-D4E3-4039-9BDB-1C70C71251F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D4E3-4039-9BDB-1C70C71251F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99.26</c:v>
                </c:pt>
                <c:pt idx="1">
                  <c:v>96.48</c:v>
                </c:pt>
                <c:pt idx="2">
                  <c:v>102.14</c:v>
                </c:pt>
                <c:pt idx="3">
                  <c:v>100.4</c:v>
                </c:pt>
                <c:pt idx="4">
                  <c:v>102.2</c:v>
                </c:pt>
              </c:numCache>
            </c:numRef>
          </c:val>
          <c:extLst>
            <c:ext xmlns:c16="http://schemas.microsoft.com/office/drawing/2014/chart" uri="{C3380CC4-5D6E-409C-BE32-E72D297353CC}">
              <c16:uniqueId val="{00000000-048C-4D3F-A4A2-6EF16EA5773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048C-4D3F-A4A2-6EF16EA5773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281.06</c:v>
                </c:pt>
                <c:pt idx="1">
                  <c:v>290.89</c:v>
                </c:pt>
                <c:pt idx="2">
                  <c:v>274.57</c:v>
                </c:pt>
                <c:pt idx="3">
                  <c:v>280.48</c:v>
                </c:pt>
                <c:pt idx="4">
                  <c:v>291.33</c:v>
                </c:pt>
              </c:numCache>
            </c:numRef>
          </c:val>
          <c:extLst>
            <c:ext xmlns:c16="http://schemas.microsoft.com/office/drawing/2014/chart" uri="{C3380CC4-5D6E-409C-BE32-E72D297353CC}">
              <c16:uniqueId val="{00000000-CAC7-49DD-BB85-BAD2C7B02C3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CAC7-49DD-BB85-BAD2C7B02C3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宮城県　美里町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24395</v>
      </c>
      <c r="AM8" s="61"/>
      <c r="AN8" s="61"/>
      <c r="AO8" s="61"/>
      <c r="AP8" s="61"/>
      <c r="AQ8" s="61"/>
      <c r="AR8" s="61"/>
      <c r="AS8" s="61"/>
      <c r="AT8" s="52">
        <f>データ!$S$6</f>
        <v>74.98</v>
      </c>
      <c r="AU8" s="53"/>
      <c r="AV8" s="53"/>
      <c r="AW8" s="53"/>
      <c r="AX8" s="53"/>
      <c r="AY8" s="53"/>
      <c r="AZ8" s="53"/>
      <c r="BA8" s="53"/>
      <c r="BB8" s="54">
        <f>データ!$T$6</f>
        <v>325.35000000000002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40</v>
      </c>
      <c r="J10" s="53"/>
      <c r="K10" s="53"/>
      <c r="L10" s="53"/>
      <c r="M10" s="53"/>
      <c r="N10" s="53"/>
      <c r="O10" s="64"/>
      <c r="P10" s="54">
        <f>データ!$P$6</f>
        <v>99.9</v>
      </c>
      <c r="Q10" s="54"/>
      <c r="R10" s="54"/>
      <c r="S10" s="54"/>
      <c r="T10" s="54"/>
      <c r="U10" s="54"/>
      <c r="V10" s="54"/>
      <c r="W10" s="61">
        <f>データ!$Q$6</f>
        <v>5720</v>
      </c>
      <c r="X10" s="61"/>
      <c r="Y10" s="61"/>
      <c r="Z10" s="61"/>
      <c r="AA10" s="61"/>
      <c r="AB10" s="61"/>
      <c r="AC10" s="61"/>
      <c r="AD10" s="2"/>
      <c r="AE10" s="2"/>
      <c r="AF10" s="2"/>
      <c r="AG10" s="2"/>
      <c r="AH10" s="4"/>
      <c r="AI10" s="4"/>
      <c r="AJ10" s="4"/>
      <c r="AK10" s="4"/>
      <c r="AL10" s="61">
        <f>データ!$U$6</f>
        <v>24230</v>
      </c>
      <c r="AM10" s="61"/>
      <c r="AN10" s="61"/>
      <c r="AO10" s="61"/>
      <c r="AP10" s="61"/>
      <c r="AQ10" s="61"/>
      <c r="AR10" s="61"/>
      <c r="AS10" s="61"/>
      <c r="AT10" s="52">
        <f>データ!$V$6</f>
        <v>73.36</v>
      </c>
      <c r="AU10" s="53"/>
      <c r="AV10" s="53"/>
      <c r="AW10" s="53"/>
      <c r="AX10" s="53"/>
      <c r="AY10" s="53"/>
      <c r="AZ10" s="53"/>
      <c r="BA10" s="53"/>
      <c r="BB10" s="54">
        <f>データ!$W$6</f>
        <v>330.29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5.2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25.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2.2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66.7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qxRHTFT/IrARq7fj4F2NeodoHHsg19i83EoUyorr44gDrrsA4hsCdxteXGIK97alN6Y7cWQDyaJyFplVXNy6w==" saltValue="FHjZ3Ivfzms9EJ0KXcTm7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45055</v>
      </c>
      <c r="D6" s="34">
        <f t="shared" si="3"/>
        <v>46</v>
      </c>
      <c r="E6" s="34">
        <f t="shared" si="3"/>
        <v>1</v>
      </c>
      <c r="F6" s="34">
        <f t="shared" si="3"/>
        <v>0</v>
      </c>
      <c r="G6" s="34">
        <f t="shared" si="3"/>
        <v>1</v>
      </c>
      <c r="H6" s="34" t="str">
        <f t="shared" si="3"/>
        <v>宮城県　美里町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40</v>
      </c>
      <c r="P6" s="35">
        <f t="shared" si="3"/>
        <v>99.9</v>
      </c>
      <c r="Q6" s="35">
        <f t="shared" si="3"/>
        <v>5720</v>
      </c>
      <c r="R6" s="35">
        <f t="shared" si="3"/>
        <v>24395</v>
      </c>
      <c r="S6" s="35">
        <f t="shared" si="3"/>
        <v>74.98</v>
      </c>
      <c r="T6" s="35">
        <f t="shared" si="3"/>
        <v>325.35000000000002</v>
      </c>
      <c r="U6" s="35">
        <f t="shared" si="3"/>
        <v>24230</v>
      </c>
      <c r="V6" s="35">
        <f t="shared" si="3"/>
        <v>73.36</v>
      </c>
      <c r="W6" s="35">
        <f t="shared" si="3"/>
        <v>330.29</v>
      </c>
      <c r="X6" s="36">
        <f>IF(X7="",NA(),X7)</f>
        <v>105.53</v>
      </c>
      <c r="Y6" s="36">
        <f t="shared" ref="Y6:AG6" si="4">IF(Y7="",NA(),Y7)</f>
        <v>100.51</v>
      </c>
      <c r="Z6" s="36">
        <f t="shared" si="4"/>
        <v>105.54</v>
      </c>
      <c r="AA6" s="36">
        <f t="shared" si="4"/>
        <v>104.31</v>
      </c>
      <c r="AB6" s="36">
        <f t="shared" si="4"/>
        <v>104.79</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195.89</v>
      </c>
      <c r="AU6" s="36">
        <f t="shared" ref="AU6:BC6" si="6">IF(AU7="",NA(),AU7)</f>
        <v>177.32</v>
      </c>
      <c r="AV6" s="36">
        <f t="shared" si="6"/>
        <v>150</v>
      </c>
      <c r="AW6" s="36">
        <f t="shared" si="6"/>
        <v>151.27000000000001</v>
      </c>
      <c r="AX6" s="36">
        <f t="shared" si="6"/>
        <v>139.88999999999999</v>
      </c>
      <c r="AY6" s="36">
        <f t="shared" si="6"/>
        <v>391.54</v>
      </c>
      <c r="AZ6" s="36">
        <f t="shared" si="6"/>
        <v>384.34</v>
      </c>
      <c r="BA6" s="36">
        <f t="shared" si="6"/>
        <v>359.47</v>
      </c>
      <c r="BB6" s="36">
        <f t="shared" si="6"/>
        <v>369.69</v>
      </c>
      <c r="BC6" s="36">
        <f t="shared" si="6"/>
        <v>379.08</v>
      </c>
      <c r="BD6" s="35" t="str">
        <f>IF(BD7="","",IF(BD7="-","【-】","【"&amp;SUBSTITUTE(TEXT(BD7,"#,##0.00"),"-","△")&amp;"】"))</f>
        <v>【264.97】</v>
      </c>
      <c r="BE6" s="36">
        <f>IF(BE7="",NA(),BE7)</f>
        <v>586.64</v>
      </c>
      <c r="BF6" s="36">
        <f t="shared" ref="BF6:BN6" si="7">IF(BF7="",NA(),BF7)</f>
        <v>573.84</v>
      </c>
      <c r="BG6" s="36">
        <f t="shared" si="7"/>
        <v>560.55999999999995</v>
      </c>
      <c r="BH6" s="36">
        <f t="shared" si="7"/>
        <v>532.70000000000005</v>
      </c>
      <c r="BI6" s="36">
        <f t="shared" si="7"/>
        <v>504.46</v>
      </c>
      <c r="BJ6" s="36">
        <f t="shared" si="7"/>
        <v>386.97</v>
      </c>
      <c r="BK6" s="36">
        <f t="shared" si="7"/>
        <v>380.58</v>
      </c>
      <c r="BL6" s="36">
        <f t="shared" si="7"/>
        <v>401.79</v>
      </c>
      <c r="BM6" s="36">
        <f t="shared" si="7"/>
        <v>402.99</v>
      </c>
      <c r="BN6" s="36">
        <f t="shared" si="7"/>
        <v>398.98</v>
      </c>
      <c r="BO6" s="35" t="str">
        <f>IF(BO7="","",IF(BO7="-","【-】","【"&amp;SUBSTITUTE(TEXT(BO7,"#,##0.00"),"-","△")&amp;"】"))</f>
        <v>【266.61】</v>
      </c>
      <c r="BP6" s="36">
        <f>IF(BP7="",NA(),BP7)</f>
        <v>99.26</v>
      </c>
      <c r="BQ6" s="36">
        <f t="shared" ref="BQ6:BY6" si="8">IF(BQ7="",NA(),BQ7)</f>
        <v>96.48</v>
      </c>
      <c r="BR6" s="36">
        <f t="shared" si="8"/>
        <v>102.14</v>
      </c>
      <c r="BS6" s="36">
        <f t="shared" si="8"/>
        <v>100.4</v>
      </c>
      <c r="BT6" s="36">
        <f t="shared" si="8"/>
        <v>102.2</v>
      </c>
      <c r="BU6" s="36">
        <f t="shared" si="8"/>
        <v>101.72</v>
      </c>
      <c r="BV6" s="36">
        <f t="shared" si="8"/>
        <v>102.38</v>
      </c>
      <c r="BW6" s="36">
        <f t="shared" si="8"/>
        <v>100.12</v>
      </c>
      <c r="BX6" s="36">
        <f t="shared" si="8"/>
        <v>98.66</v>
      </c>
      <c r="BY6" s="36">
        <f t="shared" si="8"/>
        <v>98.64</v>
      </c>
      <c r="BZ6" s="35" t="str">
        <f>IF(BZ7="","",IF(BZ7="-","【-】","【"&amp;SUBSTITUTE(TEXT(BZ7,"#,##0.00"),"-","△")&amp;"】"))</f>
        <v>【103.24】</v>
      </c>
      <c r="CA6" s="36">
        <f>IF(CA7="",NA(),CA7)</f>
        <v>281.06</v>
      </c>
      <c r="CB6" s="36">
        <f t="shared" ref="CB6:CJ6" si="9">IF(CB7="",NA(),CB7)</f>
        <v>290.89</v>
      </c>
      <c r="CC6" s="36">
        <f t="shared" si="9"/>
        <v>274.57</v>
      </c>
      <c r="CD6" s="36">
        <f t="shared" si="9"/>
        <v>280.48</v>
      </c>
      <c r="CE6" s="36">
        <f t="shared" si="9"/>
        <v>291.33</v>
      </c>
      <c r="CF6" s="36">
        <f t="shared" si="9"/>
        <v>168.2</v>
      </c>
      <c r="CG6" s="36">
        <f t="shared" si="9"/>
        <v>168.67</v>
      </c>
      <c r="CH6" s="36">
        <f t="shared" si="9"/>
        <v>174.97</v>
      </c>
      <c r="CI6" s="36">
        <f t="shared" si="9"/>
        <v>178.59</v>
      </c>
      <c r="CJ6" s="36">
        <f t="shared" si="9"/>
        <v>178.92</v>
      </c>
      <c r="CK6" s="35" t="str">
        <f>IF(CK7="","",IF(CK7="-","【-】","【"&amp;SUBSTITUTE(TEXT(CK7,"#,##0.00"),"-","△")&amp;"】"))</f>
        <v>【168.38】</v>
      </c>
      <c r="CL6" s="36">
        <f>IF(CL7="",NA(),CL7)</f>
        <v>53.99</v>
      </c>
      <c r="CM6" s="36">
        <f t="shared" ref="CM6:CU6" si="10">IF(CM7="",NA(),CM7)</f>
        <v>50.95</v>
      </c>
      <c r="CN6" s="36">
        <f t="shared" si="10"/>
        <v>48.37</v>
      </c>
      <c r="CO6" s="36">
        <f t="shared" si="10"/>
        <v>47.52</v>
      </c>
      <c r="CP6" s="36">
        <f t="shared" si="10"/>
        <v>47.29</v>
      </c>
      <c r="CQ6" s="36">
        <f t="shared" si="10"/>
        <v>54.77</v>
      </c>
      <c r="CR6" s="36">
        <f t="shared" si="10"/>
        <v>54.92</v>
      </c>
      <c r="CS6" s="36">
        <f t="shared" si="10"/>
        <v>55.63</v>
      </c>
      <c r="CT6" s="36">
        <f t="shared" si="10"/>
        <v>55.03</v>
      </c>
      <c r="CU6" s="36">
        <f t="shared" si="10"/>
        <v>55.14</v>
      </c>
      <c r="CV6" s="35" t="str">
        <f>IF(CV7="","",IF(CV7="-","【-】","【"&amp;SUBSTITUTE(TEXT(CV7,"#,##0.00"),"-","△")&amp;"】"))</f>
        <v>【60.00】</v>
      </c>
      <c r="CW6" s="36">
        <f>IF(CW7="",NA(),CW7)</f>
        <v>78.7</v>
      </c>
      <c r="CX6" s="36">
        <f t="shared" ref="CX6:DF6" si="11">IF(CX7="",NA(),CX7)</f>
        <v>82.62</v>
      </c>
      <c r="CY6" s="36">
        <f t="shared" si="11"/>
        <v>87.63</v>
      </c>
      <c r="CZ6" s="36">
        <f t="shared" si="11"/>
        <v>88.74</v>
      </c>
      <c r="DA6" s="36">
        <f t="shared" si="11"/>
        <v>87.32</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34.729999999999997</v>
      </c>
      <c r="DI6" s="36">
        <f t="shared" ref="DI6:DQ6" si="12">IF(DI7="",NA(),DI7)</f>
        <v>36.51</v>
      </c>
      <c r="DJ6" s="36">
        <f t="shared" si="12"/>
        <v>37.94</v>
      </c>
      <c r="DK6" s="36">
        <f t="shared" si="12"/>
        <v>39.880000000000003</v>
      </c>
      <c r="DL6" s="36">
        <f t="shared" si="12"/>
        <v>41.11</v>
      </c>
      <c r="DM6" s="36">
        <f t="shared" si="12"/>
        <v>47.46</v>
      </c>
      <c r="DN6" s="36">
        <f t="shared" si="12"/>
        <v>48.49</v>
      </c>
      <c r="DO6" s="36">
        <f t="shared" si="12"/>
        <v>48.05</v>
      </c>
      <c r="DP6" s="36">
        <f t="shared" si="12"/>
        <v>48.87</v>
      </c>
      <c r="DQ6" s="36">
        <f t="shared" si="12"/>
        <v>49.92</v>
      </c>
      <c r="DR6" s="35" t="str">
        <f>IF(DR7="","",IF(DR7="-","【-】","【"&amp;SUBSTITUTE(TEXT(DR7,"#,##0.00"),"-","△")&amp;"】"))</f>
        <v>【49.59】</v>
      </c>
      <c r="DS6" s="36">
        <f>IF(DS7="",NA(),DS7)</f>
        <v>18.47</v>
      </c>
      <c r="DT6" s="36">
        <f t="shared" ref="DT6:EB6" si="13">IF(DT7="",NA(),DT7)</f>
        <v>18.170000000000002</v>
      </c>
      <c r="DU6" s="36">
        <f t="shared" si="13"/>
        <v>18.78</v>
      </c>
      <c r="DV6" s="36">
        <f t="shared" si="13"/>
        <v>20.95</v>
      </c>
      <c r="DW6" s="36">
        <f t="shared" si="13"/>
        <v>30.78</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0.37</v>
      </c>
      <c r="EE6" s="36">
        <f t="shared" ref="EE6:EM6" si="14">IF(EE7="",NA(),EE7)</f>
        <v>0.34</v>
      </c>
      <c r="EF6" s="36">
        <f t="shared" si="14"/>
        <v>0.38</v>
      </c>
      <c r="EG6" s="35">
        <f t="shared" si="14"/>
        <v>0</v>
      </c>
      <c r="EH6" s="36">
        <f t="shared" si="14"/>
        <v>0.32</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45055</v>
      </c>
      <c r="D7" s="38">
        <v>46</v>
      </c>
      <c r="E7" s="38">
        <v>1</v>
      </c>
      <c r="F7" s="38">
        <v>0</v>
      </c>
      <c r="G7" s="38">
        <v>1</v>
      </c>
      <c r="H7" s="38" t="s">
        <v>93</v>
      </c>
      <c r="I7" s="38" t="s">
        <v>94</v>
      </c>
      <c r="J7" s="38" t="s">
        <v>95</v>
      </c>
      <c r="K7" s="38" t="s">
        <v>96</v>
      </c>
      <c r="L7" s="38" t="s">
        <v>97</v>
      </c>
      <c r="M7" s="38" t="s">
        <v>98</v>
      </c>
      <c r="N7" s="39" t="s">
        <v>99</v>
      </c>
      <c r="O7" s="39">
        <v>40</v>
      </c>
      <c r="P7" s="39">
        <v>99.9</v>
      </c>
      <c r="Q7" s="39">
        <v>5720</v>
      </c>
      <c r="R7" s="39">
        <v>24395</v>
      </c>
      <c r="S7" s="39">
        <v>74.98</v>
      </c>
      <c r="T7" s="39">
        <v>325.35000000000002</v>
      </c>
      <c r="U7" s="39">
        <v>24230</v>
      </c>
      <c r="V7" s="39">
        <v>73.36</v>
      </c>
      <c r="W7" s="39">
        <v>330.29</v>
      </c>
      <c r="X7" s="39">
        <v>105.53</v>
      </c>
      <c r="Y7" s="39">
        <v>100.51</v>
      </c>
      <c r="Z7" s="39">
        <v>105.54</v>
      </c>
      <c r="AA7" s="39">
        <v>104.31</v>
      </c>
      <c r="AB7" s="39">
        <v>104.79</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195.89</v>
      </c>
      <c r="AU7" s="39">
        <v>177.32</v>
      </c>
      <c r="AV7" s="39">
        <v>150</v>
      </c>
      <c r="AW7" s="39">
        <v>151.27000000000001</v>
      </c>
      <c r="AX7" s="39">
        <v>139.88999999999999</v>
      </c>
      <c r="AY7" s="39">
        <v>391.54</v>
      </c>
      <c r="AZ7" s="39">
        <v>384.34</v>
      </c>
      <c r="BA7" s="39">
        <v>359.47</v>
      </c>
      <c r="BB7" s="39">
        <v>369.69</v>
      </c>
      <c r="BC7" s="39">
        <v>379.08</v>
      </c>
      <c r="BD7" s="39">
        <v>264.97000000000003</v>
      </c>
      <c r="BE7" s="39">
        <v>586.64</v>
      </c>
      <c r="BF7" s="39">
        <v>573.84</v>
      </c>
      <c r="BG7" s="39">
        <v>560.55999999999995</v>
      </c>
      <c r="BH7" s="39">
        <v>532.70000000000005</v>
      </c>
      <c r="BI7" s="39">
        <v>504.46</v>
      </c>
      <c r="BJ7" s="39">
        <v>386.97</v>
      </c>
      <c r="BK7" s="39">
        <v>380.58</v>
      </c>
      <c r="BL7" s="39">
        <v>401.79</v>
      </c>
      <c r="BM7" s="39">
        <v>402.99</v>
      </c>
      <c r="BN7" s="39">
        <v>398.98</v>
      </c>
      <c r="BO7" s="39">
        <v>266.61</v>
      </c>
      <c r="BP7" s="39">
        <v>99.26</v>
      </c>
      <c r="BQ7" s="39">
        <v>96.48</v>
      </c>
      <c r="BR7" s="39">
        <v>102.14</v>
      </c>
      <c r="BS7" s="39">
        <v>100.4</v>
      </c>
      <c r="BT7" s="39">
        <v>102.2</v>
      </c>
      <c r="BU7" s="39">
        <v>101.72</v>
      </c>
      <c r="BV7" s="39">
        <v>102.38</v>
      </c>
      <c r="BW7" s="39">
        <v>100.12</v>
      </c>
      <c r="BX7" s="39">
        <v>98.66</v>
      </c>
      <c r="BY7" s="39">
        <v>98.64</v>
      </c>
      <c r="BZ7" s="39">
        <v>103.24</v>
      </c>
      <c r="CA7" s="39">
        <v>281.06</v>
      </c>
      <c r="CB7" s="39">
        <v>290.89</v>
      </c>
      <c r="CC7" s="39">
        <v>274.57</v>
      </c>
      <c r="CD7" s="39">
        <v>280.48</v>
      </c>
      <c r="CE7" s="39">
        <v>291.33</v>
      </c>
      <c r="CF7" s="39">
        <v>168.2</v>
      </c>
      <c r="CG7" s="39">
        <v>168.67</v>
      </c>
      <c r="CH7" s="39">
        <v>174.97</v>
      </c>
      <c r="CI7" s="39">
        <v>178.59</v>
      </c>
      <c r="CJ7" s="39">
        <v>178.92</v>
      </c>
      <c r="CK7" s="39">
        <v>168.38</v>
      </c>
      <c r="CL7" s="39">
        <v>53.99</v>
      </c>
      <c r="CM7" s="39">
        <v>50.95</v>
      </c>
      <c r="CN7" s="39">
        <v>48.37</v>
      </c>
      <c r="CO7" s="39">
        <v>47.52</v>
      </c>
      <c r="CP7" s="39">
        <v>47.29</v>
      </c>
      <c r="CQ7" s="39">
        <v>54.77</v>
      </c>
      <c r="CR7" s="39">
        <v>54.92</v>
      </c>
      <c r="CS7" s="39">
        <v>55.63</v>
      </c>
      <c r="CT7" s="39">
        <v>55.03</v>
      </c>
      <c r="CU7" s="39">
        <v>55.14</v>
      </c>
      <c r="CV7" s="39">
        <v>60</v>
      </c>
      <c r="CW7" s="39">
        <v>78.7</v>
      </c>
      <c r="CX7" s="39">
        <v>82.62</v>
      </c>
      <c r="CY7" s="39">
        <v>87.63</v>
      </c>
      <c r="CZ7" s="39">
        <v>88.74</v>
      </c>
      <c r="DA7" s="39">
        <v>87.32</v>
      </c>
      <c r="DB7" s="39">
        <v>82.89</v>
      </c>
      <c r="DC7" s="39">
        <v>82.66</v>
      </c>
      <c r="DD7" s="39">
        <v>82.04</v>
      </c>
      <c r="DE7" s="39">
        <v>81.900000000000006</v>
      </c>
      <c r="DF7" s="39">
        <v>81.39</v>
      </c>
      <c r="DG7" s="39">
        <v>89.8</v>
      </c>
      <c r="DH7" s="39">
        <v>34.729999999999997</v>
      </c>
      <c r="DI7" s="39">
        <v>36.51</v>
      </c>
      <c r="DJ7" s="39">
        <v>37.94</v>
      </c>
      <c r="DK7" s="39">
        <v>39.880000000000003</v>
      </c>
      <c r="DL7" s="39">
        <v>41.11</v>
      </c>
      <c r="DM7" s="39">
        <v>47.46</v>
      </c>
      <c r="DN7" s="39">
        <v>48.49</v>
      </c>
      <c r="DO7" s="39">
        <v>48.05</v>
      </c>
      <c r="DP7" s="39">
        <v>48.87</v>
      </c>
      <c r="DQ7" s="39">
        <v>49.92</v>
      </c>
      <c r="DR7" s="39">
        <v>49.59</v>
      </c>
      <c r="DS7" s="39">
        <v>18.47</v>
      </c>
      <c r="DT7" s="39">
        <v>18.170000000000002</v>
      </c>
      <c r="DU7" s="39">
        <v>18.78</v>
      </c>
      <c r="DV7" s="39">
        <v>20.95</v>
      </c>
      <c r="DW7" s="39">
        <v>30.78</v>
      </c>
      <c r="DX7" s="39">
        <v>9.7100000000000009</v>
      </c>
      <c r="DY7" s="39">
        <v>12.79</v>
      </c>
      <c r="DZ7" s="39">
        <v>13.39</v>
      </c>
      <c r="EA7" s="39">
        <v>14.85</v>
      </c>
      <c r="EB7" s="39">
        <v>16.88</v>
      </c>
      <c r="EC7" s="39">
        <v>19.440000000000001</v>
      </c>
      <c r="ED7" s="39">
        <v>0.37</v>
      </c>
      <c r="EE7" s="39">
        <v>0.34</v>
      </c>
      <c r="EF7" s="39">
        <v>0.38</v>
      </c>
      <c r="EG7" s="39">
        <v>0</v>
      </c>
      <c r="EH7" s="39">
        <v>0.32</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勲</cp:lastModifiedBy>
  <cp:lastPrinted>2021-01-27T04:00:12Z</cp:lastPrinted>
  <dcterms:created xsi:type="dcterms:W3CDTF">2020-12-04T02:03:28Z</dcterms:created>
  <dcterms:modified xsi:type="dcterms:W3CDTF">2021-01-27T04:22:09Z</dcterms:modified>
  <cp:category/>
</cp:coreProperties>
</file>