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425452\Desktop\"/>
    </mc:Choice>
  </mc:AlternateContent>
  <xr:revisionPtr revIDLastSave="0" documentId="13_ncr:1_{0B9B5C67-7A80-4A36-9AD9-B40C88AADE9E}" xr6:coauthVersionLast="45" xr6:coauthVersionMax="45" xr10:uidLastSave="{00000000-0000-0000-0000-000000000000}"/>
  <workbookProtection workbookAlgorithmName="SHA-512" workbookHashValue="wqOZXbMNBbUsIHLjJI57EkyEJjPq7aUFZi+vbYV0HY4JTI5pwj7DSB9xtxTqY3CIAdX6OscpZsE7ZZ0prkbwpg==" workbookSaltValue="s6LHjR1SYTlU+WcZIBHISA=="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<sst xmlns="http://schemas.openxmlformats.org/spreadsheetml/2006/main" count="236" uniqueCount="120">
  <si>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</si>
  <si>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</si>
  <si>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</si>
  <si>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</si>
  <si>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</si>
  <si>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</si>
  <si>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</si>
  <si>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</si>
  <si>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</si>
  <si>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</si>
  <si>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</si>
  <si>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</si>
  <si>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</si>
  <si>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</si>
  <si>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</si>
  <si>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</si>
  <si>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</si>
  <si>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</si>
  <si>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</si>
  <si>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</si>
  <si>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</si>
  <si>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</si>
  <si>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</si>
  <si>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</si>
  <si>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</si>
  <si>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</si>
  <si>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</si>
  <si>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</si>
  <si>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</si>
  <si>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</si>
  <si>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</si>
  <si>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</si>
  <si>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</si>
  <si>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</si>
  <si>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</si>
  <si>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</si>
  <si>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</si>
  <si>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</si>
  <si>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</si>
  <si>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</si>
  <si>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</si>
  <si>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</si>
  <si>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</si>
  <si>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</si>
  <si>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</si>
  <si>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</si>
  <si>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</si>
  <si>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</si>
  <si>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</si>
  <si>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</si>
  <si>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</si>
  <si>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</si>
  <si>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</si>
  <si>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</si>
  <si>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</si>
  <si>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</si>
  <si>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</si>
  <si>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</si>
  <si>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</si>
  <si>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</si>
  <si>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</si>
  <si>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</si>
  <si>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</si>
  <si>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</si>
  <si>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</si>
  <si>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</si>
  <si>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</si>
  <si>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</si>
  <si>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</si>
  <si>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</si>
  <si>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</si>
  <si>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</si>
  <si>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</si>
  <si>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</si>
  <si>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</si>
  <si>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</si>
  <si>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</si>
  <si>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</si>
  <si>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</si>
  <si>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</si>
  <si>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</si>
  <si>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</si>
  <si>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</si>
  <si>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</si>
  <si>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</si>
  <si>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</si>
  <si>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</si>
  <si>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</si>
  <si>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</si>
  <si>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</si>
  <si>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</si>
  <si>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</si>
  <si>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</si>
  <si>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</si>
  <si>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</si>
  <si>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</si>
  <si>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</si>
  <si>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</si>
  <si>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</si>
  <si>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</si>
  <si>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</si>
  <si>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</si>
  <si>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</si>
  <si>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</si>
  <si>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</si>
  <si>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</si>
  <si>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</si>
  <si>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</si>
  <si>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</si>
  <si>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</si>
  <si>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</si>
  <si>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</si>
  <si>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</si>
  <si>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</si>
  <si>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</si>
  <si>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</si>
  <si>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</si>
  <si>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供用開始から２０年以上が経過したため、処理場の設備についてストックマネジメント計画を策定した。施設のライフサイクルコストの低減を図り、計画的な修繕・更新を実施している。
　管渠については、耐用年数に達していないため、維持管理に努めている状況である。</t>
    <phoneticPr fontId="4"/>
  </si>
  <si>
    <t>　今後の経営環境は、施設の老朽化に伴う維持管理費の増加や人口減少による使用料収入の減少など、厳しさを増す一方である。したがって、経営戦略に基づいた経営基盤の強化や財政マネジメントの向上が求められる。
　以上を踏まえ、本町では平成２８年度に下水道事業経営戦略を策定し、事業の実施及び進捗管理を図っている。令和３年度に経営戦略の見直しを予定している。
　地方公営企業会計適用については、令和６年度の法適化を目指し、導入準備を進めている。法適化により、自団体の経理内容を明確化し、透明性を高めることで、経営の安定化に努める。</t>
    <rPh sb="4" eb="6">
      <t>ケイエイ</t>
    </rPh>
    <rPh sb="6" eb="8">
      <t>カンキョウ</t>
    </rPh>
    <rPh sb="151" eb="153">
      <t>レイワ</t>
    </rPh>
    <rPh sb="154" eb="156">
      <t>ネンド</t>
    </rPh>
    <rPh sb="157" eb="159">
      <t>ケイエイ</t>
    </rPh>
    <rPh sb="159" eb="161">
      <t>センリャク</t>
    </rPh>
    <rPh sb="162" eb="164">
      <t>ミナオ</t>
    </rPh>
    <rPh sb="166" eb="168">
      <t>ヨテイ</t>
    </rPh>
    <phoneticPr fontId="4"/>
  </si>
  <si>
    <t>①収益的収支比率　⑤経費回収率
　収益的収支比率は増に転じた。増加の要因として、使用料収入の不足を補うために、一般会計繰入金を増額した。経費回収率は類似団体を上回り、９割前後を維持している。今後は、使用料収入を確保するために、修繕費の増加を見込んだ将来的な使用料改定を検討している。
④企業債残高対事業規模比率
　下水道管渠整備を前倒しで実施した経緯があり、元利償還額が高額となっていた。今後は企業債残高の減少に伴い、比率も低下していくと分析する。
⑥汚水処理原価
　修繕費の増加に伴い、汚水処理原価が増加した。今後は人口減少による有収水量の低下が汚水処理原価の引上げに直結していくと分析する。
⑦施設利用率
　類似団体の平均値を上回って推移しているが、今後は人口減少が進むにつれて、施設利用率も下降していくと分析する。
⑧水洗化率
　水洗化率向上のため、広報誌やホームページによる「水洗便所等改造資金融資あっせん事業」の周知に努めているが、現状としては人口減少と高齢化が進み、新たな接続は伸び悩んでいる。今後も供用開始区域内の未接続者に対する普及活動を継続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</si>
</sst>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9F-4446-AD4E-810AA53D284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C79F-4446-AD4E-810AA53D284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87.1</c:v>
                </c:pt>
                <c:pt idx="1">
                  <c:v>91.72</c:v>
                </c:pt>
                <c:pt idx="2">
                  <c:v>89.15</c:v>
                </c:pt>
                <c:pt idx="3">
                  <c:v>62.31</c:v>
                </c:pt>
                <c:pt idx="4">
                  <c:v>63.04</c:v>
                </c:pt>
              </c:numCache>
            </c:numRef>
          </c:val>
          <c:extLst>
            <c:ext xmlns:c16="http://schemas.microsoft.com/office/drawing/2014/chart" uri="{C3380CC4-5D6E-409C-BE32-E72D297353CC}">
              <c16:uniqueId val="{00000000-84C3-4671-BFC8-F35DDF61340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84C3-4671-BFC8-F35DDF61340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76.16</c:v>
                </c:pt>
                <c:pt idx="1">
                  <c:v>74.95</c:v>
                </c:pt>
                <c:pt idx="2">
                  <c:v>74.52</c:v>
                </c:pt>
                <c:pt idx="3">
                  <c:v>75.92</c:v>
                </c:pt>
                <c:pt idx="4">
                  <c:v>76.34</c:v>
                </c:pt>
              </c:numCache>
            </c:numRef>
          </c:val>
          <c:extLst>
            <c:ext xmlns:c16="http://schemas.microsoft.com/office/drawing/2014/chart" uri="{C3380CC4-5D6E-409C-BE32-E72D297353CC}">
              <c16:uniqueId val="{00000000-3BC0-4F25-AC9C-9E2ABA572A2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3BC0-4F25-AC9C-9E2ABA572A2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66.739999999999995</c:v>
                </c:pt>
                <c:pt idx="1">
                  <c:v>63.07</c:v>
                </c:pt>
                <c:pt idx="2">
                  <c:v>63.6</c:v>
                </c:pt>
                <c:pt idx="3">
                  <c:v>64.36</c:v>
                </c:pt>
                <c:pt idx="4">
                  <c:v>66.83</c:v>
                </c:pt>
              </c:numCache>
            </c:numRef>
          </c:val>
          <c:extLst>
            <c:ext xmlns:c16="http://schemas.microsoft.com/office/drawing/2014/chart" uri="{C3380CC4-5D6E-409C-BE32-E72D297353CC}">
              <c16:uniqueId val="{00000000-A25F-40D0-9E46-991E11765CC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5F-40D0-9E46-991E11765CC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6F-405F-AC3F-47F9B05E362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6F-405F-AC3F-47F9B05E362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C4-4DDD-A096-A4BE4984C0B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C4-4DDD-A096-A4BE4984C0B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C6-4F46-B98E-9179414A213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C6-4F46-B98E-9179414A213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41-49A9-BB67-28DC5945993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41-49A9-BB67-28DC5945993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558.09</c:v>
                </c:pt>
                <c:pt idx="1">
                  <c:v>657.46</c:v>
                </c:pt>
                <c:pt idx="2">
                  <c:v>451.62</c:v>
                </c:pt>
                <c:pt idx="3">
                  <c:v>351.19</c:v>
                </c:pt>
                <c:pt idx="4">
                  <c:v>498.98</c:v>
                </c:pt>
              </c:numCache>
            </c:numRef>
          </c:val>
          <c:extLst>
            <c:ext xmlns:c16="http://schemas.microsoft.com/office/drawing/2014/chart" uri="{C3380CC4-5D6E-409C-BE32-E72D297353CC}">
              <c16:uniqueId val="{00000000-E6F5-45C2-8121-6D447546D30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E6F5-45C2-8121-6D447546D30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92.3</c:v>
                </c:pt>
                <c:pt idx="1">
                  <c:v>91.3</c:v>
                </c:pt>
                <c:pt idx="2">
                  <c:v>94.52</c:v>
                </c:pt>
                <c:pt idx="3">
                  <c:v>89.87</c:v>
                </c:pt>
                <c:pt idx="4">
                  <c:v>90.04</c:v>
                </c:pt>
              </c:numCache>
            </c:numRef>
          </c:val>
          <c:extLst>
            <c:ext xmlns:c16="http://schemas.microsoft.com/office/drawing/2014/chart" uri="{C3380CC4-5D6E-409C-BE32-E72D297353CC}">
              <c16:uniqueId val="{00000000-AEDC-4D75-89EF-88C48C6542F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AEDC-4D75-89EF-88C48C6542F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200.58</c:v>
                </c:pt>
                <c:pt idx="1">
                  <c:v>203.22</c:v>
                </c:pt>
                <c:pt idx="2">
                  <c:v>195.68</c:v>
                </c:pt>
                <c:pt idx="3">
                  <c:v>204.82</c:v>
                </c:pt>
                <c:pt idx="4">
                  <c:v>206.16</c:v>
                </c:pt>
              </c:numCache>
            </c:numRef>
          </c:val>
          <c:extLst>
            <c:ext xmlns:c16="http://schemas.microsoft.com/office/drawing/2014/chart" uri="{C3380CC4-5D6E-409C-BE32-E72D297353CC}">
              <c16:uniqueId val="{00000000-0DB9-411E-91AB-69D7F6D282F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0DB9-411E-91AB-69D7F6D282F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2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加美町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22992</v>
      </c>
      <c r="AM8" s="69"/>
      <c r="AN8" s="69"/>
      <c r="AO8" s="69"/>
      <c r="AP8" s="69"/>
      <c r="AQ8" s="69"/>
      <c r="AR8" s="69"/>
      <c r="AS8" s="69"/>
      <c r="AT8" s="68">
        <f>データ!T6</f>
        <v>460.67</v>
      </c>
      <c r="AU8" s="68"/>
      <c r="AV8" s="68"/>
      <c r="AW8" s="68"/>
      <c r="AX8" s="68"/>
      <c r="AY8" s="68"/>
      <c r="AZ8" s="68"/>
      <c r="BA8" s="68"/>
      <c r="BB8" s="68">
        <f>データ!U6</f>
        <v>49.91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44.85</v>
      </c>
      <c r="Q10" s="68"/>
      <c r="R10" s="68"/>
      <c r="S10" s="68"/>
      <c r="T10" s="68"/>
      <c r="U10" s="68"/>
      <c r="V10" s="68"/>
      <c r="W10" s="68">
        <f>データ!Q6</f>
        <v>81.569999999999993</v>
      </c>
      <c r="X10" s="68"/>
      <c r="Y10" s="68"/>
      <c r="Z10" s="68"/>
      <c r="AA10" s="68"/>
      <c r="AB10" s="68"/>
      <c r="AC10" s="68"/>
      <c r="AD10" s="69">
        <f>データ!R6</f>
        <v>3302</v>
      </c>
      <c r="AE10" s="69"/>
      <c r="AF10" s="69"/>
      <c r="AG10" s="69"/>
      <c r="AH10" s="69"/>
      <c r="AI10" s="69"/>
      <c r="AJ10" s="69"/>
      <c r="AK10" s="2"/>
      <c r="AL10" s="69">
        <f>データ!V6</f>
        <v>10243</v>
      </c>
      <c r="AM10" s="69"/>
      <c r="AN10" s="69"/>
      <c r="AO10" s="69"/>
      <c r="AP10" s="69"/>
      <c r="AQ10" s="69"/>
      <c r="AR10" s="69"/>
      <c r="AS10" s="69"/>
      <c r="AT10" s="68">
        <f>データ!W6</f>
        <v>4.84</v>
      </c>
      <c r="AU10" s="68"/>
      <c r="AV10" s="68"/>
      <c r="AW10" s="68"/>
      <c r="AX10" s="68"/>
      <c r="AY10" s="68"/>
      <c r="AZ10" s="68"/>
      <c r="BA10" s="68"/>
      <c r="BB10" s="68">
        <f>データ!X6</f>
        <v>2116.3200000000002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dzDy0iMnNpM3iQCO66rv3e/8hl8IpASx3dmovrWUGzEQX0GjMvnCT7qsLma82Gipv7puecmnBR7MKHacjshWqQ==" saltValue="v3orb8XvvrpBh0N0tB68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44458</v>
      </c>
      <c r="D6" s="33">
        <f t="shared" si="3"/>
        <v>47</v>
      </c>
      <c r="E6" s="33">
        <f t="shared" si="3"/>
        <v>17</v>
      </c>
      <c r="F6" s="33">
        <f t="shared" si="3"/>
        <v>1</v>
      </c>
      <c r="G6" s="33">
        <f t="shared" si="3"/>
        <v>0</v>
      </c>
      <c r="H6" s="33" t="str">
        <f t="shared" si="3"/>
        <v>宮城県　加美町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44.85</v>
      </c>
      <c r="Q6" s="34">
        <f t="shared" si="3"/>
        <v>81.569999999999993</v>
      </c>
      <c r="R6" s="34">
        <f t="shared" si="3"/>
        <v>3302</v>
      </c>
      <c r="S6" s="34">
        <f t="shared" si="3"/>
        <v>22992</v>
      </c>
      <c r="T6" s="34">
        <f t="shared" si="3"/>
        <v>460.67</v>
      </c>
      <c r="U6" s="34">
        <f t="shared" si="3"/>
        <v>49.91</v>
      </c>
      <c r="V6" s="34">
        <f t="shared" si="3"/>
        <v>10243</v>
      </c>
      <c r="W6" s="34">
        <f t="shared" si="3"/>
        <v>4.84</v>
      </c>
      <c r="X6" s="34">
        <f t="shared" si="3"/>
        <v>2116.3200000000002</v>
      </c>
      <c r="Y6" s="35">
        <f>IF(Y7="",NA(),Y7)</f>
        <v>66.739999999999995</v>
      </c>
      <c r="Z6" s="35">
        <f t="shared" ref="Z6:AH6" si="4">IF(Z7="",NA(),Z7)</f>
        <v>63.07</v>
      </c>
      <c r="AA6" s="35">
        <f t="shared" si="4"/>
        <v>63.6</v>
      </c>
      <c r="AB6" s="35">
        <f t="shared" si="4"/>
        <v>64.36</v>
      </c>
      <c r="AC6" s="35">
        <f t="shared" si="4"/>
        <v>66.83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558.09</v>
      </c>
      <c r="BG6" s="35">
        <f t="shared" ref="BG6:BO6" si="7">IF(BG7="",NA(),BG7)</f>
        <v>657.46</v>
      </c>
      <c r="BH6" s="35">
        <f t="shared" si="7"/>
        <v>451.62</v>
      </c>
      <c r="BI6" s="35">
        <f t="shared" si="7"/>
        <v>351.19</v>
      </c>
      <c r="BJ6" s="35">
        <f t="shared" si="7"/>
        <v>498.98</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92.3</v>
      </c>
      <c r="BR6" s="35">
        <f t="shared" ref="BR6:BZ6" si="8">IF(BR7="",NA(),BR7)</f>
        <v>91.3</v>
      </c>
      <c r="BS6" s="35">
        <f t="shared" si="8"/>
        <v>94.52</v>
      </c>
      <c r="BT6" s="35">
        <f t="shared" si="8"/>
        <v>89.87</v>
      </c>
      <c r="BU6" s="35">
        <f t="shared" si="8"/>
        <v>90.04</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200.58</v>
      </c>
      <c r="CC6" s="35">
        <f t="shared" ref="CC6:CK6" si="9">IF(CC7="",NA(),CC7)</f>
        <v>203.22</v>
      </c>
      <c r="CD6" s="35">
        <f t="shared" si="9"/>
        <v>195.68</v>
      </c>
      <c r="CE6" s="35">
        <f t="shared" si="9"/>
        <v>204.82</v>
      </c>
      <c r="CF6" s="35">
        <f t="shared" si="9"/>
        <v>206.16</v>
      </c>
      <c r="CG6" s="35">
        <f t="shared" si="9"/>
        <v>250.84</v>
      </c>
      <c r="CH6" s="35">
        <f t="shared" si="9"/>
        <v>235.61</v>
      </c>
      <c r="CI6" s="35">
        <f t="shared" si="9"/>
        <v>216.21</v>
      </c>
      <c r="CJ6" s="35">
        <f t="shared" si="9"/>
        <v>220.31</v>
      </c>
      <c r="CK6" s="35">
        <f t="shared" si="9"/>
        <v>230.95</v>
      </c>
      <c r="CL6" s="34" t="str">
        <f>IF(CL7="","",IF(CL7="-","【-】","【"&amp;SUBSTITUTE(TEXT(CL7,"#,##0.00"),"-","△")&amp;"】"))</f>
        <v>【136.15】</v>
      </c>
      <c r="CM6" s="35">
        <f>IF(CM7="",NA(),CM7)</f>
        <v>87.1</v>
      </c>
      <c r="CN6" s="35">
        <f t="shared" ref="CN6:CV6" si="10">IF(CN7="",NA(),CN7)</f>
        <v>91.72</v>
      </c>
      <c r="CO6" s="35">
        <f t="shared" si="10"/>
        <v>89.15</v>
      </c>
      <c r="CP6" s="35">
        <f t="shared" si="10"/>
        <v>62.31</v>
      </c>
      <c r="CQ6" s="35">
        <f t="shared" si="10"/>
        <v>63.04</v>
      </c>
      <c r="CR6" s="35">
        <f t="shared" si="10"/>
        <v>49.39</v>
      </c>
      <c r="CS6" s="35">
        <f t="shared" si="10"/>
        <v>49.25</v>
      </c>
      <c r="CT6" s="35">
        <f t="shared" si="10"/>
        <v>50.24</v>
      </c>
      <c r="CU6" s="35">
        <f t="shared" si="10"/>
        <v>49.68</v>
      </c>
      <c r="CV6" s="35">
        <f t="shared" si="10"/>
        <v>49.27</v>
      </c>
      <c r="CW6" s="34" t="str">
        <f>IF(CW7="","",IF(CW7="-","【-】","【"&amp;SUBSTITUTE(TEXT(CW7,"#,##0.00"),"-","△")&amp;"】"))</f>
        <v>【59.64】</v>
      </c>
      <c r="CX6" s="35">
        <f>IF(CX7="",NA(),CX7)</f>
        <v>76.16</v>
      </c>
      <c r="CY6" s="35">
        <f t="shared" ref="CY6:DG6" si="11">IF(CY7="",NA(),CY7)</f>
        <v>74.95</v>
      </c>
      <c r="CZ6" s="35">
        <f t="shared" si="11"/>
        <v>74.52</v>
      </c>
      <c r="DA6" s="35">
        <f t="shared" si="11"/>
        <v>75.92</v>
      </c>
      <c r="DB6" s="35">
        <f t="shared" si="11"/>
        <v>76.34</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44458</v>
      </c>
      <c r="D7" s="37">
        <v>47</v>
      </c>
      <c r="E7" s="37">
        <v>17</v>
      </c>
      <c r="F7" s="37">
        <v>1</v>
      </c>
      <c r="G7" s="37">
        <v>0</v>
      </c>
      <c r="H7" s="37" t="s">
        <v>98</v>
      </c>
      <c r="I7" s="37" t="s">
        <v>99</v>
      </c>
      <c r="J7" s="37" t="s">
        <v>100</v>
      </c>
      <c r="K7" s="37" t="s">
        <v>101</v>
      </c>
      <c r="L7" s="37" t="s">
        <v>102</v>
      </c>
      <c r="M7" s="37" t="s">
        <v>103</v>
      </c>
      <c r="N7" s="38" t="s">
        <v>104</v>
      </c>
      <c r="O7" s="38" t="s">
        <v>105</v>
      </c>
      <c r="P7" s="38">
        <v>44.85</v>
      </c>
      <c r="Q7" s="38">
        <v>81.569999999999993</v>
      </c>
      <c r="R7" s="38">
        <v>3302</v>
      </c>
      <c r="S7" s="38">
        <v>22992</v>
      </c>
      <c r="T7" s="38">
        <v>460.67</v>
      </c>
      <c r="U7" s="38">
        <v>49.91</v>
      </c>
      <c r="V7" s="38">
        <v>10243</v>
      </c>
      <c r="W7" s="38">
        <v>4.84</v>
      </c>
      <c r="X7" s="38">
        <v>2116.3200000000002</v>
      </c>
      <c r="Y7" s="38">
        <v>66.739999999999995</v>
      </c>
      <c r="Z7" s="38">
        <v>63.07</v>
      </c>
      <c r="AA7" s="38">
        <v>63.6</v>
      </c>
      <c r="AB7" s="38">
        <v>64.36</v>
      </c>
      <c r="AC7" s="38">
        <v>66.83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558.09</v>
      </c>
      <c r="BG7" s="38">
        <v>657.46</v>
      </c>
      <c r="BH7" s="38">
        <v>451.62</v>
      </c>
      <c r="BI7" s="38">
        <v>351.19</v>
      </c>
      <c r="BJ7" s="38">
        <v>498.98</v>
      </c>
      <c r="BK7" s="38">
        <v>1162.3599999999999</v>
      </c>
      <c r="BL7" s="38">
        <v>1047.6500000000001</v>
      </c>
      <c r="BM7" s="38">
        <v>1124.26</v>
      </c>
      <c r="BN7" s="38">
        <v>1048.23</v>
      </c>
      <c r="BO7" s="38">
        <v>1130.42</v>
      </c>
      <c r="BP7" s="38">
        <v>682.51</v>
      </c>
      <c r="BQ7" s="38">
        <v>92.3</v>
      </c>
      <c r="BR7" s="38">
        <v>91.3</v>
      </c>
      <c r="BS7" s="38">
        <v>94.52</v>
      </c>
      <c r="BT7" s="38">
        <v>89.87</v>
      </c>
      <c r="BU7" s="38">
        <v>90.04</v>
      </c>
      <c r="BV7" s="38">
        <v>68.209999999999994</v>
      </c>
      <c r="BW7" s="38">
        <v>74.040000000000006</v>
      </c>
      <c r="BX7" s="38">
        <v>80.58</v>
      </c>
      <c r="BY7" s="38">
        <v>78.92</v>
      </c>
      <c r="BZ7" s="38">
        <v>74.17</v>
      </c>
      <c r="CA7" s="38">
        <v>100.34</v>
      </c>
      <c r="CB7" s="38">
        <v>200.58</v>
      </c>
      <c r="CC7" s="38">
        <v>203.22</v>
      </c>
      <c r="CD7" s="38">
        <v>195.68</v>
      </c>
      <c r="CE7" s="38">
        <v>204.82</v>
      </c>
      <c r="CF7" s="38">
        <v>206.16</v>
      </c>
      <c r="CG7" s="38">
        <v>250.84</v>
      </c>
      <c r="CH7" s="38">
        <v>235.61</v>
      </c>
      <c r="CI7" s="38">
        <v>216.21</v>
      </c>
      <c r="CJ7" s="38">
        <v>220.31</v>
      </c>
      <c r="CK7" s="38">
        <v>230.95</v>
      </c>
      <c r="CL7" s="38">
        <v>136.15</v>
      </c>
      <c r="CM7" s="38">
        <v>87.1</v>
      </c>
      <c r="CN7" s="38">
        <v>91.72</v>
      </c>
      <c r="CO7" s="38">
        <v>89.15</v>
      </c>
      <c r="CP7" s="38">
        <v>62.31</v>
      </c>
      <c r="CQ7" s="38">
        <v>63.04</v>
      </c>
      <c r="CR7" s="38">
        <v>49.39</v>
      </c>
      <c r="CS7" s="38">
        <v>49.25</v>
      </c>
      <c r="CT7" s="38">
        <v>50.24</v>
      </c>
      <c r="CU7" s="38">
        <v>49.68</v>
      </c>
      <c r="CV7" s="38">
        <v>49.27</v>
      </c>
      <c r="CW7" s="38">
        <v>59.64</v>
      </c>
      <c r="CX7" s="38">
        <v>76.16</v>
      </c>
      <c r="CY7" s="38">
        <v>74.95</v>
      </c>
      <c r="CZ7" s="38">
        <v>74.52</v>
      </c>
      <c r="DA7" s="38">
        <v>75.92</v>
      </c>
      <c r="DB7" s="38">
        <v>76.34</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直也</cp:lastModifiedBy>
  <cp:lastPrinted>2021-01-26T00:09:40Z</cp:lastPrinted>
  <dcterms:created xsi:type="dcterms:W3CDTF">2020-12-04T02:42:47Z</dcterms:created>
  <dcterms:modified xsi:type="dcterms:W3CDTF">2021-01-26T00:26:05Z</dcterms:modified>
  <cp:category/>
</cp:coreProperties>
</file>