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9 大衡村★\"/>
    </mc:Choice>
  </mc:AlternateContent>
  <workbookProtection workbookAlgorithmName="SHA-512" workbookHashValue="skC/DqYbLK+Lfi38NMuyq1vyLfeq/XW2JdVselol5aq8jpIG4WxyJ4U891Hih/oKLqvV7IPrC5gYVcPcbox5SQ==" workbookSaltValue="xRs8JLA0UdcuffxGiJsdAw==" workbookSpinCount="100000" lockStructure="1"/>
  <bookViews>
    <workbookView xWindow="0" yWindow="0" windowWidth="28800" windowHeight="1201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L10" i="4"/>
  <c r="W10" i="4"/>
  <c r="I10" i="4"/>
  <c r="B10" i="4"/>
  <c r="BB8" i="4"/>
  <c r="AL8" i="4"/>
  <c r="AD8" i="4"/>
  <c r="P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<sst xmlns="http://schemas.openxmlformats.org/spreadsheetml/2006/main" count="247" uniqueCount="120">
  <si>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</si>
  <si>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</si>
  <si>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</si>
  <si>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</si>
  <si>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</si>
  <si>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</si>
  <si>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</si>
  <si>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</si>
  <si>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</si>
  <si>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</si>
  <si>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</si>
  <si>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</si>
  <si>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</si>
  <si>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</si>
  <si>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</si>
  <si>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</si>
  <si>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</si>
  <si>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</si>
  <si>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</si>
  <si>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</si>
  <si>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</si>
  <si>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</si>
  <si>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</si>
  <si>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</si>
  <si>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</si>
  <si>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</si>
  <si>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</si>
  <si>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</si>
  <si>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</si>
  <si>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</si>
  <si>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</si>
  <si>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</si>
  <si>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</si>
  <si>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</si>
  <si>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</si>
  <si>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</si>
  <si>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</si>
  <si>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</si>
  <si>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</si>
  <si>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</si>
  <si>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</si>
  <si>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</si>
  <si>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</si>
  <si>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</si>
  <si>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</si>
  <si>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</si>
  <si>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</si>
  <si>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</si>
  <si>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</si>
  <si>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</si>
  <si>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</si>
  <si>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</si>
  <si>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</si>
  <si>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</si>
  <si>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</si>
  <si>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</si>
  <si>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</si>
  <si>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</si>
  <si>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</si>
  <si>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</si>
  <si>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</si>
  <si>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</si>
  <si>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</si>
  <si>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</si>
  <si>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</si>
  <si>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</si>
  <si>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</si>
  <si>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</si>
  <si>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</si>
  <si>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</si>
  <si>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</si>
  <si>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</si>
  <si>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</si>
  <si>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</si>
  <si>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</si>
  <si>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</si>
  <si>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</si>
  <si>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</si>
  <si>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</si>
  <si>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</si>
  <si>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</si>
  <si>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</si>
  <si>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</si>
  <si>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</si>
  <si>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</si>
  <si>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</si>
  <si>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</si>
  <si>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</si>
  <si>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</si>
  <si>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</si>
  <si>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</si>
  <si>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</si>
  <si>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</si>
  <si>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</si>
  <si>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</si>
  <si>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</si>
  <si>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</si>
  <si>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</si>
  <si>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</si>
  <si>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</si>
  <si>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</si>
  <si>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</si>
  <si>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</si>
  <si>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</si>
  <si>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</si>
  <si>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</si>
  <si>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</si>
  <si>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</si>
  <si>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</si>
  <si>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</si>
  <si>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</si>
  <si>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</si>
  <si>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</si>
  <si>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</si>
  <si>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</si>
  <si>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</si>
  <si>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</si>
  <si>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平成27年ぶりに100％を超え，黒字の収支となった。それに比例して，経費回収率においても1.3％向上している。しかし，一般会計からの繰入金（使用料以外の収入）に依存している状況は変化していない。これからも維持管理の効率化を図り，軽微な修繕業務については役場職員で行うなど，経費の削減に努め経営改善を図る。
　今年度も企業債残高対事業規模比率が0％となっているのは，償還に要する資金を一般会計から負担しているためである。
　汚水処理原価については，類似団体等平均値と比較すると安価な数値となっているが，将来に備え経営の見直しをたてて健全な経営に努める。
　施設利用率については，市町村設置型のため100％となっている。</t>
    <rPh sb="1" eb="4">
      <t>シュウエキテキ</t>
    </rPh>
    <rPh sb="4" eb="6">
      <t>シュウシ</t>
    </rPh>
    <rPh sb="6" eb="8">
      <t>ヒリツ</t>
    </rPh>
    <rPh sb="9" eb="11">
      <t>ヘイセイ</t>
    </rPh>
    <rPh sb="13" eb="14">
      <t>ネン</t>
    </rPh>
    <rPh sb="22" eb="23">
      <t>コ</t>
    </rPh>
    <rPh sb="25" eb="27">
      <t>クロジ</t>
    </rPh>
    <rPh sb="28" eb="30">
      <t>シュウシ</t>
    </rPh>
    <rPh sb="38" eb="40">
      <t>ヒレイ</t>
    </rPh>
    <rPh sb="43" eb="45">
      <t>ケイヒ</t>
    </rPh>
    <rPh sb="45" eb="47">
      <t>カイシュウ</t>
    </rPh>
    <rPh sb="47" eb="48">
      <t>リツ</t>
    </rPh>
    <rPh sb="57" eb="59">
      <t>コウジョウ</t>
    </rPh>
    <rPh sb="68" eb="70">
      <t>イッパン</t>
    </rPh>
    <rPh sb="70" eb="72">
      <t>カイケイ</t>
    </rPh>
    <rPh sb="75" eb="77">
      <t>クリイレ</t>
    </rPh>
    <rPh sb="77" eb="78">
      <t>キン</t>
    </rPh>
    <rPh sb="79" eb="81">
      <t>シヨウ</t>
    </rPh>
    <rPh sb="81" eb="82">
      <t>リョウ</t>
    </rPh>
    <rPh sb="82" eb="84">
      <t>イガイ</t>
    </rPh>
    <rPh sb="85" eb="87">
      <t>シュウニュウ</t>
    </rPh>
    <rPh sb="89" eb="91">
      <t>イゾン</t>
    </rPh>
    <rPh sb="95" eb="97">
      <t>ジョウキョウ</t>
    </rPh>
    <rPh sb="98" eb="100">
      <t>ヘンカ</t>
    </rPh>
    <rPh sb="111" eb="113">
      <t>イジ</t>
    </rPh>
    <rPh sb="113" eb="115">
      <t>カンリ</t>
    </rPh>
    <rPh sb="116" eb="119">
      <t>コウリツカ</t>
    </rPh>
    <rPh sb="120" eb="121">
      <t>ハカ</t>
    </rPh>
    <rPh sb="123" eb="125">
      <t>ケイビ</t>
    </rPh>
    <rPh sb="126" eb="128">
      <t>シュウゼン</t>
    </rPh>
    <rPh sb="128" eb="130">
      <t>ギョウム</t>
    </rPh>
    <rPh sb="135" eb="137">
      <t>ヤクバ</t>
    </rPh>
    <rPh sb="137" eb="139">
      <t>ショクイン</t>
    </rPh>
    <rPh sb="140" eb="141">
      <t>オコナ</t>
    </rPh>
    <rPh sb="145" eb="147">
      <t>ケイヒ</t>
    </rPh>
    <rPh sb="148" eb="150">
      <t>サクゲン</t>
    </rPh>
    <rPh sb="151" eb="152">
      <t>ツト</t>
    </rPh>
    <rPh sb="153" eb="155">
      <t>ケイエイ</t>
    </rPh>
    <rPh sb="155" eb="157">
      <t>カイゼン</t>
    </rPh>
    <rPh sb="158" eb="159">
      <t>ハカ</t>
    </rPh>
    <rPh sb="163" eb="166">
      <t>コンネンド</t>
    </rPh>
    <rPh sb="167" eb="169">
      <t>キギョウ</t>
    </rPh>
    <rPh sb="169" eb="170">
      <t>サイ</t>
    </rPh>
    <rPh sb="170" eb="172">
      <t>ザンダカ</t>
    </rPh>
    <rPh sb="172" eb="173">
      <t>タイ</t>
    </rPh>
    <rPh sb="173" eb="175">
      <t>ジギョウ</t>
    </rPh>
    <rPh sb="175" eb="177">
      <t>キボ</t>
    </rPh>
    <rPh sb="177" eb="179">
      <t>ヒリツ</t>
    </rPh>
    <rPh sb="191" eb="193">
      <t>ショウカン</t>
    </rPh>
    <rPh sb="194" eb="195">
      <t>ヨウ</t>
    </rPh>
    <rPh sb="197" eb="199">
      <t>シキン</t>
    </rPh>
    <rPh sb="200" eb="202">
      <t>イッパン</t>
    </rPh>
    <rPh sb="202" eb="204">
      <t>カイケイ</t>
    </rPh>
    <rPh sb="206" eb="208">
      <t>フタン</t>
    </rPh>
    <rPh sb="220" eb="224">
      <t>オスイショリ</t>
    </rPh>
    <rPh sb="224" eb="226">
      <t>ゲンカ</t>
    </rPh>
    <rPh sb="232" eb="234">
      <t>ルイジ</t>
    </rPh>
    <rPh sb="234" eb="236">
      <t>ダンタイ</t>
    </rPh>
    <rPh sb="236" eb="237">
      <t>トウ</t>
    </rPh>
    <rPh sb="237" eb="240">
      <t>ヘイキンチ</t>
    </rPh>
    <rPh sb="241" eb="243">
      <t>ヒカク</t>
    </rPh>
    <rPh sb="246" eb="248">
      <t>アンカ</t>
    </rPh>
    <rPh sb="249" eb="251">
      <t>スウチ</t>
    </rPh>
    <rPh sb="259" eb="261">
      <t>ショウライ</t>
    </rPh>
    <rPh sb="262" eb="263">
      <t>ソナ</t>
    </rPh>
    <rPh sb="264" eb="266">
      <t>ケイエイ</t>
    </rPh>
    <rPh sb="267" eb="269">
      <t>ミナオ</t>
    </rPh>
    <rPh sb="274" eb="276">
      <t>ケンゼン</t>
    </rPh>
    <rPh sb="277" eb="279">
      <t>ケイエイ</t>
    </rPh>
    <rPh sb="280" eb="281">
      <t>ツト</t>
    </rPh>
    <rPh sb="286" eb="288">
      <t>シセツ</t>
    </rPh>
    <rPh sb="288" eb="290">
      <t>リヨウ</t>
    </rPh>
    <rPh sb="290" eb="291">
      <t>リツ</t>
    </rPh>
    <rPh sb="297" eb="300">
      <t>シチョウソン</t>
    </rPh>
    <rPh sb="300" eb="303">
      <t>セッチガタ</t>
    </rPh>
    <phoneticPr fontId="4"/>
  </si>
  <si>
    <t>　大衡村の浄化槽事業は，令和元年度末現在で375基（昨年度比8基増）の管理を行っており，最も古い浄化槽は設置から24年が経過している状況で，今後も定期点検など適切な管理を実施することで，施設の長寿命化を図る。</t>
    <rPh sb="12" eb="14">
      <t>レイワ</t>
    </rPh>
    <rPh sb="14" eb="15">
      <t>モト</t>
    </rPh>
    <rPh sb="26" eb="29">
      <t>サクネンド</t>
    </rPh>
    <rPh sb="29" eb="30">
      <t>ヒ</t>
    </rPh>
    <rPh sb="31" eb="32">
      <t>キ</t>
    </rPh>
    <rPh sb="32" eb="33">
      <t>ゾウ</t>
    </rPh>
    <phoneticPr fontId="4"/>
  </si>
  <si>
    <t>　社会情勢の変化に的確に対応した事務事業の見直しや経常的経費の縮減などによる経営改革を進め，経営基盤の強化などを積極的に取り組み，より一層の経営健全化を促進する。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</si>
</sst>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0-4128-97B3-550A04A43A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10-4128-97B3-550A04A43A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B9-41F7-9441-505779F994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56B9-41F7-9441-505779F994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69.260000000000005</c:v>
                </c:pt>
                <c:pt idx="3">
                  <c:v>69.44</c:v>
                </c:pt>
                <c:pt idx="4">
                  <c:v>69.44</c:v>
                </c:pt>
              </c:numCache>
            </c:numRef>
          </c:val>
          <c:extLst>
            <c:ext xmlns:c16="http://schemas.microsoft.com/office/drawing/2014/chart" uri="{C3380CC4-5D6E-409C-BE32-E72D297353CC}">
              <c16:uniqueId val="{00000000-B9CE-464E-8A88-FDEA13FF61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B9CE-464E-8A88-FDEA13FF61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101.09</c:v>
                </c:pt>
                <c:pt idx="1">
                  <c:v>99.31</c:v>
                </c:pt>
                <c:pt idx="2">
                  <c:v>98.15</c:v>
                </c:pt>
                <c:pt idx="3">
                  <c:v>98.64</c:v>
                </c:pt>
                <c:pt idx="4">
                  <c:v>101.21</c:v>
                </c:pt>
              </c:numCache>
            </c:numRef>
          </c:val>
          <c:extLst>
            <c:ext xmlns:c16="http://schemas.microsoft.com/office/drawing/2014/chart" uri="{C3380CC4-5D6E-409C-BE32-E72D297353CC}">
              <c16:uniqueId val="{00000000-5432-42D9-8316-C44613A247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2-42D9-8316-C44613A247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A-4BAB-A958-C9AB8D32B8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A-4BAB-A958-C9AB8D32B8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58-4F93-8F70-1053B305D5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58-4F93-8F70-1053B305D5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2-4E82-AE61-11255A3774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2-4E82-AE61-11255A3774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7-4FAE-A4B8-A58BE25B75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7-4FAE-A4B8-A58BE25B75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81-468B-B3D2-07858FC98C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5981-468B-B3D2-07858FC98C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57.8</c:v>
                </c:pt>
                <c:pt idx="1">
                  <c:v>64.760000000000005</c:v>
                </c:pt>
                <c:pt idx="2">
                  <c:v>62.54</c:v>
                </c:pt>
                <c:pt idx="3">
                  <c:v>61.53</c:v>
                </c:pt>
                <c:pt idx="4">
                  <c:v>62.87</c:v>
                </c:pt>
              </c:numCache>
            </c:numRef>
          </c:val>
          <c:extLst>
            <c:ext xmlns:c16="http://schemas.microsoft.com/office/drawing/2014/chart" uri="{C3380CC4-5D6E-409C-BE32-E72D297353CC}">
              <c16:uniqueId val="{00000000-1282-4A61-AB16-F9B9F53E69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1282-4A61-AB16-F9B9F53E69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c:v>
                </c:pt>
                <c:pt idx="1">
                  <c:v>126.82</c:v>
                </c:pt>
                <c:pt idx="2">
                  <c:v>132.13999999999999</c:v>
                </c:pt>
                <c:pt idx="3">
                  <c:v>135.56</c:v>
                </c:pt>
                <c:pt idx="4">
                  <c:v>132.1</c:v>
                </c:pt>
              </c:numCache>
            </c:numRef>
          </c:val>
          <c:extLst>
            <c:ext xmlns:c16="http://schemas.microsoft.com/office/drawing/2014/chart" uri="{C3380CC4-5D6E-409C-BE32-E72D297353CC}">
              <c16:uniqueId val="{00000000-20F8-475D-AD01-BFDE7599E6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20F8-475D-AD01-BFDE7599E6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大衡村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5985</v>
      </c>
      <c r="AM8" s="51"/>
      <c r="AN8" s="51"/>
      <c r="AO8" s="51"/>
      <c r="AP8" s="51"/>
      <c r="AQ8" s="51"/>
      <c r="AR8" s="51"/>
      <c r="AS8" s="51"/>
      <c r="AT8" s="46">
        <f>データ!T6</f>
        <v>60.32</v>
      </c>
      <c r="AU8" s="46"/>
      <c r="AV8" s="46"/>
      <c r="AW8" s="46"/>
      <c r="AX8" s="46"/>
      <c r="AY8" s="46"/>
      <c r="AZ8" s="46"/>
      <c r="BA8" s="46"/>
      <c r="BB8" s="46">
        <f>データ!U6</f>
        <v>99.22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39.979999999999997</v>
      </c>
      <c r="Q10" s="46"/>
      <c r="R10" s="46"/>
      <c r="S10" s="46"/>
      <c r="T10" s="46"/>
      <c r="U10" s="46"/>
      <c r="V10" s="46"/>
      <c r="W10" s="46">
        <f>データ!Q6</f>
        <v>100</v>
      </c>
      <c r="X10" s="46"/>
      <c r="Y10" s="46"/>
      <c r="Z10" s="46"/>
      <c r="AA10" s="46"/>
      <c r="AB10" s="46"/>
      <c r="AC10" s="46"/>
      <c r="AD10" s="51">
        <f>データ!R6</f>
        <v>3500</v>
      </c>
      <c r="AE10" s="51"/>
      <c r="AF10" s="51"/>
      <c r="AG10" s="51"/>
      <c r="AH10" s="51"/>
      <c r="AI10" s="51"/>
      <c r="AJ10" s="51"/>
      <c r="AK10" s="2"/>
      <c r="AL10" s="51">
        <f>データ!V6</f>
        <v>2372</v>
      </c>
      <c r="AM10" s="51"/>
      <c r="AN10" s="51"/>
      <c r="AO10" s="51"/>
      <c r="AP10" s="51"/>
      <c r="AQ10" s="51"/>
      <c r="AR10" s="51"/>
      <c r="AS10" s="51"/>
      <c r="AT10" s="46">
        <f>データ!W6</f>
        <v>52.7</v>
      </c>
      <c r="AU10" s="46"/>
      <c r="AV10" s="46"/>
      <c r="AW10" s="46"/>
      <c r="AX10" s="46"/>
      <c r="AY10" s="46"/>
      <c r="AZ10" s="46"/>
      <c r="BA10" s="46"/>
      <c r="BB10" s="46">
        <f>データ!X6</f>
        <v>45.01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nX0cHK5VEoIAN/x7jkmed6qgKOg/dtjQypYnxYkrpyo99ha1aG95Q1QKxYVEOJ/WDaP0exEqY8mtsJNIYudjeg==" saltValue="2RqTeBGRtdaEAoC2e8w2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44245</v>
      </c>
      <c r="D6" s="33">
        <f t="shared" si="3"/>
        <v>47</v>
      </c>
      <c r="E6" s="33">
        <f t="shared" si="3"/>
        <v>18</v>
      </c>
      <c r="F6" s="33">
        <f t="shared" si="3"/>
        <v>0</v>
      </c>
      <c r="G6" s="33">
        <f t="shared" si="3"/>
        <v>0</v>
      </c>
      <c r="H6" s="33" t="str">
        <f t="shared" si="3"/>
        <v>宮城県　大衡村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39.979999999999997</v>
      </c>
      <c r="Q6" s="34">
        <f t="shared" si="3"/>
        <v>100</v>
      </c>
      <c r="R6" s="34">
        <f t="shared" si="3"/>
        <v>3500</v>
      </c>
      <c r="S6" s="34">
        <f t="shared" si="3"/>
        <v>5985</v>
      </c>
      <c r="T6" s="34">
        <f t="shared" si="3"/>
        <v>60.32</v>
      </c>
      <c r="U6" s="34">
        <f t="shared" si="3"/>
        <v>99.22</v>
      </c>
      <c r="V6" s="34">
        <f t="shared" si="3"/>
        <v>2372</v>
      </c>
      <c r="W6" s="34">
        <f t="shared" si="3"/>
        <v>52.7</v>
      </c>
      <c r="X6" s="34">
        <f t="shared" si="3"/>
        <v>45.01</v>
      </c>
      <c r="Y6" s="35">
        <f>IF(Y7="",NA(),Y7)</f>
        <v>101.09</v>
      </c>
      <c r="Z6" s="35">
        <f t="shared" ref="Z6:AH6" si="4">IF(Z7="",NA(),Z7)</f>
        <v>99.31</v>
      </c>
      <c r="AA6" s="35">
        <f t="shared" si="4"/>
        <v>98.15</v>
      </c>
      <c r="AB6" s="35">
        <f t="shared" si="4"/>
        <v>98.64</v>
      </c>
      <c r="AC6" s="35">
        <f t="shared" si="4"/>
        <v>101.21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57.8</v>
      </c>
      <c r="BR6" s="35">
        <f t="shared" ref="BR6:BZ6" si="8">IF(BR7="",NA(),BR7)</f>
        <v>64.760000000000005</v>
      </c>
      <c r="BS6" s="35">
        <f t="shared" si="8"/>
        <v>62.54</v>
      </c>
      <c r="BT6" s="35">
        <f t="shared" si="8"/>
        <v>61.53</v>
      </c>
      <c r="BU6" s="35">
        <f t="shared" si="8"/>
        <v>62.87</v>
      </c>
      <c r="BV6" s="35">
        <f t="shared" si="8"/>
        <v>57.03</v>
      </c>
      <c r="BW6" s="35">
        <f t="shared" si="8"/>
        <v>55.84</v>
      </c>
      <c r="BX6" s="35">
        <f t="shared" si="8"/>
        <v>57.08</v>
      </c>
      <c r="BY6" s="35">
        <f t="shared" si="8"/>
        <v>55.85</v>
      </c>
      <c r="BZ6" s="35">
        <f t="shared" si="8"/>
        <v>53.23</v>
      </c>
      <c r="CA6" s="34" t="str">
        <f>IF(CA7="","",IF(CA7="-","【-】","【"&amp;SUBSTITUTE(TEXT(CA7,"#,##0.00"),"-","△")&amp;"】"))</f>
        <v>【59.98】</v>
      </c>
      <c r="CB6" s="35">
        <f>IF(CB7="",NA(),CB7)</f>
        <v>140</v>
      </c>
      <c r="CC6" s="35">
        <f t="shared" ref="CC6:CK6" si="9">IF(CC7="",NA(),CC7)</f>
        <v>126.82</v>
      </c>
      <c r="CD6" s="35">
        <f t="shared" si="9"/>
        <v>132.13999999999999</v>
      </c>
      <c r="CE6" s="35">
        <f t="shared" si="9"/>
        <v>135.56</v>
      </c>
      <c r="CF6" s="35">
        <f t="shared" si="9"/>
        <v>132.1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69.260000000000005</v>
      </c>
      <c r="DA6" s="35">
        <f t="shared" si="11"/>
        <v>69.44</v>
      </c>
      <c r="DB6" s="35">
        <f t="shared" si="11"/>
        <v>69.44</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44245</v>
      </c>
      <c r="D7" s="37">
        <v>47</v>
      </c>
      <c r="E7" s="37">
        <v>18</v>
      </c>
      <c r="F7" s="37">
        <v>0</v>
      </c>
      <c r="G7" s="37">
        <v>0</v>
      </c>
      <c r="H7" s="37" t="s">
        <v>98</v>
      </c>
      <c r="I7" s="37" t="s">
        <v>99</v>
      </c>
      <c r="J7" s="37" t="s">
        <v>100</v>
      </c>
      <c r="K7" s="37" t="s">
        <v>101</v>
      </c>
      <c r="L7" s="37" t="s">
        <v>102</v>
      </c>
      <c r="M7" s="37" t="s">
        <v>103</v>
      </c>
      <c r="N7" s="38" t="s">
        <v>104</v>
      </c>
      <c r="O7" s="38" t="s">
        <v>105</v>
      </c>
      <c r="P7" s="38">
        <v>39.979999999999997</v>
      </c>
      <c r="Q7" s="38">
        <v>100</v>
      </c>
      <c r="R7" s="38">
        <v>3500</v>
      </c>
      <c r="S7" s="38">
        <v>5985</v>
      </c>
      <c r="T7" s="38">
        <v>60.32</v>
      </c>
      <c r="U7" s="38">
        <v>99.22</v>
      </c>
      <c r="V7" s="38">
        <v>2372</v>
      </c>
      <c r="W7" s="38">
        <v>52.7</v>
      </c>
      <c r="X7" s="38">
        <v>45.01</v>
      </c>
      <c r="Y7" s="38">
        <v>101.09</v>
      </c>
      <c r="Z7" s="38">
        <v>99.31</v>
      </c>
      <c r="AA7" s="38">
        <v>98.15</v>
      </c>
      <c r="AB7" s="38">
        <v>98.64</v>
      </c>
      <c r="AC7" s="38">
        <v>101.21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57.8</v>
      </c>
      <c r="BR7" s="38">
        <v>64.760000000000005</v>
      </c>
      <c r="BS7" s="38">
        <v>62.54</v>
      </c>
      <c r="BT7" s="38">
        <v>61.53</v>
      </c>
      <c r="BU7" s="38">
        <v>62.87</v>
      </c>
      <c r="BV7" s="38">
        <v>57.03</v>
      </c>
      <c r="BW7" s="38">
        <v>55.84</v>
      </c>
      <c r="BX7" s="38">
        <v>57.08</v>
      </c>
      <c r="BY7" s="38">
        <v>55.85</v>
      </c>
      <c r="BZ7" s="38">
        <v>53.23</v>
      </c>
      <c r="CA7" s="38">
        <v>59.98</v>
      </c>
      <c r="CB7" s="38">
        <v>140</v>
      </c>
      <c r="CC7" s="38">
        <v>126.82</v>
      </c>
      <c r="CD7" s="38">
        <v>132.13999999999999</v>
      </c>
      <c r="CE7" s="38">
        <v>135.56</v>
      </c>
      <c r="CF7" s="38">
        <v>132.1</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100</v>
      </c>
      <c r="CY7" s="38">
        <v>100</v>
      </c>
      <c r="CZ7" s="38">
        <v>69.260000000000005</v>
      </c>
      <c r="DA7" s="38">
        <v>69.44</v>
      </c>
      <c r="DB7" s="38">
        <v>69.44</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2020-12-04T03:15:29Z</dcterms:created>
  <dcterms:modified xsi:type="dcterms:W3CDTF">2021-02-02T07:20:43Z</dcterms:modified>
  <cp:category/>
</cp:coreProperties>
</file>