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homebase\share\08地域整備課\05_上下水道管理係\櫻井\07 各種調査回答\R2\00 庁舎内\02 財政課\R3.1.27〆 経営比較分析表\下水道\"/>
    </mc:Choice>
  </mc:AlternateContent>
  <xr:revisionPtr revIDLastSave="0" documentId="13_ncr:1_{2EC1E694-106A-41C4-929E-BEDD760A067C}" xr6:coauthVersionLast="36" xr6:coauthVersionMax="36" xr10:uidLastSave="{00000000-0000-0000-0000-000000000000}"/>
  <workbookProtection workbookAlgorithmName="SHA-512" workbookHashValue="IHxmmKjVW+soRPnPKlTj/3YS9kLRl08060O6Ku7+dwNpSTpRqp7jxvhzRirsL9mCwBf/vaQt8oRIahXMbDpesw==" workbookSaltValue="yaUy+uCH11Xqj8S1IBiI2w==" workbookSpinCount="100000" lockStructure="1"/>
  <bookViews>
    <workbookView xWindow="0" yWindow="0" windowWidth="20490" windowHeight="72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W10" i="4"/>
  <c r="I10" i="4"/>
  <c r="BB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<sst xmlns="http://schemas.openxmlformats.org/spreadsheetml/2006/main" count="247" uniqueCount="120">
  <si>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</si>
  <si>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</si>
  <si>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</si>
  <si>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</si>
  <si>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</si>
  <si>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</si>
  <si>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</si>
  <si>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</si>
  <si>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</si>
  <si>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</si>
  <si>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</si>
  <si>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</si>
  <si>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</si>
  <si>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</si>
  <si>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</si>
  <si>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</si>
  <si>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</si>
  <si>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</si>
  <si>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</si>
  <si>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</si>
  <si>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</si>
  <si>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</si>
  <si>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</si>
  <si>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</si>
  <si>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</si>
  <si>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</si>
  <si>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</si>
  <si>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</si>
  <si>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</si>
  <si>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</si>
  <si>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</si>
  <si>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</si>
  <si>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</si>
  <si>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</si>
  <si>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</si>
  <si>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</si>
  <si>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</si>
  <si>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</si>
  <si>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</si>
  <si>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</si>
  <si>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</si>
  <si>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</si>
  <si>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</si>
  <si>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</si>
  <si>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</si>
  <si>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</si>
  <si>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</si>
  <si>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</si>
  <si>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</si>
  <si>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</si>
  <si>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</si>
  <si>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</si>
  <si>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</si>
  <si>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</si>
  <si>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</si>
  <si>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</si>
  <si>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</si>
  <si>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</si>
  <si>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</si>
  <si>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</si>
  <si>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</si>
  <si>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</si>
  <si>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</si>
  <si>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</si>
  <si>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</si>
  <si>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</si>
  <si>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</si>
  <si>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</si>
  <si>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</si>
  <si>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</si>
  <si>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</si>
  <si>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</si>
  <si>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</si>
  <si>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</si>
  <si>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</si>
  <si>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</si>
  <si>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</si>
  <si>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</si>
  <si>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</si>
  <si>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</si>
  <si>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</si>
  <si>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</si>
  <si>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</si>
  <si>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</si>
  <si>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</si>
  <si>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</si>
  <si>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</si>
  <si>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</si>
  <si>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</si>
  <si>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</si>
  <si>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</si>
  <si>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</si>
  <si>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</si>
  <si>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</si>
  <si>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</si>
  <si>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</si>
  <si>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</si>
  <si>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</si>
  <si>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</si>
  <si>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</si>
  <si>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</si>
  <si>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</si>
  <si>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</si>
  <si>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</si>
  <si>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</si>
  <si>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</si>
  <si>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</si>
  <si>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</si>
  <si>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</si>
  <si>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</si>
  <si>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</si>
  <si>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</si>
  <si>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</si>
  <si>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</si>
  <si>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</si>
  <si>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</si>
  <si>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</si>
  <si>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管理基数は年々増加しているが、修繕費用が台風災害により増加した。
　浄化槽本体の耐用年数は30年で、平成17年度に設置したもので14年が経過しているものの更新時期とはなっていないことから未計画である。</t>
    <rPh sb="1" eb="3">
      <t>カンリ</t>
    </rPh>
    <rPh sb="3" eb="5">
      <t>キスウ</t>
    </rPh>
    <rPh sb="6" eb="8">
      <t>ネンネン</t>
    </rPh>
    <rPh sb="8" eb="10">
      <t>ゾウカ</t>
    </rPh>
    <rPh sb="16" eb="19">
      <t>シュウゼンヒ</t>
    </rPh>
    <rPh sb="19" eb="20">
      <t>ヨウ</t>
    </rPh>
    <rPh sb="21" eb="23">
      <t>タイフウ</t>
    </rPh>
    <rPh sb="23" eb="25">
      <t>サイガイ</t>
    </rPh>
    <rPh sb="28" eb="30">
      <t>ゾウカ</t>
    </rPh>
    <rPh sb="36" eb="39">
      <t>ジョウカソウ</t>
    </rPh>
    <rPh sb="39" eb="41">
      <t>ホンタイ</t>
    </rPh>
    <rPh sb="42" eb="44">
      <t>タイヨウ</t>
    </rPh>
    <rPh sb="44" eb="46">
      <t>ネンスウ</t>
    </rPh>
    <rPh sb="49" eb="50">
      <t>ネン</t>
    </rPh>
    <rPh sb="52" eb="54">
      <t>ヘイセイ</t>
    </rPh>
    <rPh sb="56" eb="57">
      <t>ネン</t>
    </rPh>
    <rPh sb="57" eb="58">
      <t>ド</t>
    </rPh>
    <rPh sb="59" eb="61">
      <t>セッチ</t>
    </rPh>
    <rPh sb="68" eb="69">
      <t>ネン</t>
    </rPh>
    <rPh sb="70" eb="72">
      <t>ケイカ</t>
    </rPh>
    <rPh sb="79" eb="81">
      <t>コウシン</t>
    </rPh>
    <rPh sb="81" eb="83">
      <t>ジキ</t>
    </rPh>
    <rPh sb="95" eb="96">
      <t>ミ</t>
    </rPh>
    <rPh sb="96" eb="98">
      <t>ケイカク</t>
    </rPh>
    <phoneticPr fontId="4"/>
  </si>
  <si>
    <t>　浄化槽の設置基数は年々増加しているが、未整備者に対しては引き続き整備促進を啓蒙していく。
　経費回収率については、料金収入と汚水処理費との関係から、今後減少も予想され、浄化槽の維持管理体制の見直し等、経費削減について検討を行う。</t>
    <rPh sb="1" eb="4">
      <t>ジョウカソウ</t>
    </rPh>
    <rPh sb="5" eb="7">
      <t>セッチ</t>
    </rPh>
    <rPh sb="7" eb="9">
      <t>キスウ</t>
    </rPh>
    <rPh sb="10" eb="12">
      <t>ネンネン</t>
    </rPh>
    <rPh sb="12" eb="14">
      <t>ゾウカ</t>
    </rPh>
    <rPh sb="20" eb="23">
      <t>ミセイビ</t>
    </rPh>
    <rPh sb="23" eb="24">
      <t>シャ</t>
    </rPh>
    <rPh sb="25" eb="26">
      <t>タイ</t>
    </rPh>
    <rPh sb="29" eb="30">
      <t>ヒ</t>
    </rPh>
    <rPh sb="31" eb="32">
      <t>ツヅ</t>
    </rPh>
    <rPh sb="33" eb="35">
      <t>セイビ</t>
    </rPh>
    <rPh sb="35" eb="37">
      <t>ソクシン</t>
    </rPh>
    <phoneticPr fontId="4"/>
  </si>
  <si>
    <t>　収益的収支比率は、設置基数の増により営業収益（料金収入）が増加し、営業外収益（他会計繰入金）も増加したことにより前年度より増加している。また総経費（職員給与・支払利息）は微減であるが、地方債償還金は増加傾向にあり、一般会計からの繰入金に依存している。
　企業債残高対事業規模比率については、新規の起債はあるものの、全額一般会計で負担することとしているため低水準となっている。
　経費回収率は、管理基数の増加に伴う浄化槽使用料の増加分が汚水処理費の増加分を上回ったことにより経費回収率が増加した。今後も管理基数の増加を図り、使用料の増と経費回収率の改善に努める。
　年々人口に対し設置基数が増加しているため、水洗化率、施設利用率ともに向上している。</t>
    <rPh sb="1" eb="4">
      <t>シュウエキテキ</t>
    </rPh>
    <rPh sb="4" eb="6">
      <t>シュウシ</t>
    </rPh>
    <rPh sb="6" eb="8">
      <t>ヒリツ</t>
    </rPh>
    <rPh sb="10" eb="12">
      <t>セッチ</t>
    </rPh>
    <rPh sb="12" eb="14">
      <t>キスウ</t>
    </rPh>
    <rPh sb="15" eb="16">
      <t>ゾウ</t>
    </rPh>
    <rPh sb="19" eb="21">
      <t>エイギョウ</t>
    </rPh>
    <rPh sb="21" eb="23">
      <t>シュウエキ</t>
    </rPh>
    <rPh sb="24" eb="26">
      <t>リョウキン</t>
    </rPh>
    <rPh sb="26" eb="28">
      <t>シュウニュウ</t>
    </rPh>
    <rPh sb="30" eb="32">
      <t>ゾウカ</t>
    </rPh>
    <rPh sb="34" eb="37">
      <t>エイギョウガイ</t>
    </rPh>
    <rPh sb="37" eb="39">
      <t>シュウエキ</t>
    </rPh>
    <rPh sb="40" eb="41">
      <t>タ</t>
    </rPh>
    <rPh sb="41" eb="43">
      <t>カイケイ</t>
    </rPh>
    <rPh sb="43" eb="45">
      <t>クリイレ</t>
    </rPh>
    <rPh sb="45" eb="46">
      <t>キン</t>
    </rPh>
    <rPh sb="48" eb="50">
      <t>ゾウカ</t>
    </rPh>
    <rPh sb="57" eb="60">
      <t>ゼンネンド</t>
    </rPh>
    <rPh sb="62" eb="64">
      <t>ゾウカ</t>
    </rPh>
    <rPh sb="71" eb="74">
      <t>ソウケイヒ</t>
    </rPh>
    <rPh sb="75" eb="77">
      <t>ショクイン</t>
    </rPh>
    <rPh sb="77" eb="79">
      <t>キュウヨ</t>
    </rPh>
    <rPh sb="80" eb="82">
      <t>シハラ</t>
    </rPh>
    <rPh sb="82" eb="84">
      <t>リソク</t>
    </rPh>
    <rPh sb="86" eb="88">
      <t>ビゲン</t>
    </rPh>
    <rPh sb="93" eb="96">
      <t>チホウサイ</t>
    </rPh>
    <rPh sb="96" eb="99">
      <t>ショウカンキン</t>
    </rPh>
    <rPh sb="100" eb="102">
      <t>ゾウカ</t>
    </rPh>
    <rPh sb="102" eb="104">
      <t>ケイコウ</t>
    </rPh>
    <rPh sb="108" eb="110">
      <t>イッパン</t>
    </rPh>
    <rPh sb="110" eb="112">
      <t>カイケイ</t>
    </rPh>
    <rPh sb="115" eb="117">
      <t>クリイレ</t>
    </rPh>
    <rPh sb="117" eb="118">
      <t>キン</t>
    </rPh>
    <rPh sb="119" eb="121">
      <t>イゾン</t>
    </rPh>
    <rPh sb="129" eb="131">
      <t>キギョウ</t>
    </rPh>
    <rPh sb="131" eb="132">
      <t>サイ</t>
    </rPh>
    <rPh sb="132" eb="134">
      <t>ザンダカ</t>
    </rPh>
    <rPh sb="134" eb="135">
      <t>タイ</t>
    </rPh>
    <rPh sb="135" eb="137">
      <t>ジギョウ</t>
    </rPh>
    <rPh sb="137" eb="139">
      <t>キボ</t>
    </rPh>
    <rPh sb="139" eb="141">
      <t>ヒリツ</t>
    </rPh>
    <rPh sb="147" eb="149">
      <t>シンキ</t>
    </rPh>
    <rPh sb="150" eb="152">
      <t>キサイ</t>
    </rPh>
    <rPh sb="159" eb="161">
      <t>ゼンガク</t>
    </rPh>
    <rPh sb="161" eb="163">
      <t>イッパン</t>
    </rPh>
    <rPh sb="163" eb="165">
      <t>カイケイ</t>
    </rPh>
    <rPh sb="166" eb="168">
      <t>フタン</t>
    </rPh>
    <rPh sb="179" eb="182">
      <t>テイスイジュン</t>
    </rPh>
    <rPh sb="192" eb="194">
      <t>ケイヒ</t>
    </rPh>
    <rPh sb="194" eb="196">
      <t>カイシュウ</t>
    </rPh>
    <rPh sb="196" eb="197">
      <t>リツ</t>
    </rPh>
    <rPh sb="199" eb="201">
      <t>カンリ</t>
    </rPh>
    <rPh sb="201" eb="203">
      <t>キスウ</t>
    </rPh>
    <rPh sb="204" eb="206">
      <t>ゾウカ</t>
    </rPh>
    <rPh sb="207" eb="208">
      <t>トモナ</t>
    </rPh>
    <rPh sb="209" eb="212">
      <t>ジョウカソウ</t>
    </rPh>
    <rPh sb="212" eb="215">
      <t>シヨウリョウ</t>
    </rPh>
    <rPh sb="216" eb="218">
      <t>ゾウカ</t>
    </rPh>
    <rPh sb="218" eb="219">
      <t>ブン</t>
    </rPh>
    <rPh sb="220" eb="222">
      <t>オスイ</t>
    </rPh>
    <rPh sb="222" eb="224">
      <t>ショリ</t>
    </rPh>
    <rPh sb="224" eb="225">
      <t>ヒ</t>
    </rPh>
    <rPh sb="226" eb="228">
      <t>ゾウカ</t>
    </rPh>
    <rPh sb="228" eb="229">
      <t>ブン</t>
    </rPh>
    <rPh sb="230" eb="232">
      <t>ウワマワ</t>
    </rPh>
    <rPh sb="239" eb="241">
      <t>ケイヒ</t>
    </rPh>
    <rPh sb="241" eb="243">
      <t>カイシュウ</t>
    </rPh>
    <rPh sb="243" eb="244">
      <t>リツ</t>
    </rPh>
    <rPh sb="245" eb="247">
      <t>ゾウカ</t>
    </rPh>
    <rPh sb="250" eb="252">
      <t>コンゴ</t>
    </rPh>
    <rPh sb="253" eb="255">
      <t>カンリ</t>
    </rPh>
    <rPh sb="255" eb="257">
      <t>キスウ</t>
    </rPh>
    <rPh sb="258" eb="260">
      <t>ゾウカ</t>
    </rPh>
    <rPh sb="261" eb="262">
      <t>ハカ</t>
    </rPh>
    <rPh sb="270" eb="272">
      <t>ケイヒ</t>
    </rPh>
    <rPh sb="272" eb="274">
      <t>カイシュウ</t>
    </rPh>
    <rPh sb="274" eb="275">
      <t>リツ</t>
    </rPh>
    <rPh sb="276" eb="278">
      <t>カイゼン</t>
    </rPh>
    <rPh sb="279" eb="280">
      <t>ツト</t>
    </rPh>
    <rPh sb="286" eb="288">
      <t>ネンネン</t>
    </rPh>
    <rPh sb="288" eb="290">
      <t>ジンコウ</t>
    </rPh>
    <rPh sb="291" eb="292">
      <t>タイ</t>
    </rPh>
    <rPh sb="293" eb="295">
      <t>セッチ</t>
    </rPh>
    <rPh sb="295" eb="297">
      <t>キスウ</t>
    </rPh>
    <rPh sb="298" eb="300">
      <t>ゾウカ</t>
    </rPh>
    <rPh sb="307" eb="310">
      <t>スイセンカ</t>
    </rPh>
    <rPh sb="310" eb="311">
      <t>リツ</t>
    </rPh>
    <rPh sb="312" eb="314">
      <t>シセツ</t>
    </rPh>
    <rPh sb="314" eb="316">
      <t>リヨウ</t>
    </rPh>
    <rPh sb="316" eb="317">
      <t>リツ</t>
    </rPh>
    <rPh sb="320" eb="322">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</si>
</sst>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7D-4079-8D42-AFD9DA2150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07D-4079-8D42-AFD9DA2150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55C-4213-BD5F-6B42AF3C52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855C-4213-BD5F-6B42AF3C52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99.87</c:v>
                </c:pt>
                <c:pt idx="1">
                  <c:v>99.88</c:v>
                </c:pt>
                <c:pt idx="2">
                  <c:v>100</c:v>
                </c:pt>
                <c:pt idx="3">
                  <c:v>100</c:v>
                </c:pt>
                <c:pt idx="4">
                  <c:v>100</c:v>
                </c:pt>
              </c:numCache>
            </c:numRef>
          </c:val>
          <c:extLst>
            <c:ext xmlns:c16="http://schemas.microsoft.com/office/drawing/2014/chart" uri="{C3380CC4-5D6E-409C-BE32-E72D297353CC}">
              <c16:uniqueId val="{00000000-9F84-49DA-9608-34077200ED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9F84-49DA-9608-34077200ED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101.67</c:v>
                </c:pt>
                <c:pt idx="1">
                  <c:v>105.43</c:v>
                </c:pt>
                <c:pt idx="2">
                  <c:v>96.38</c:v>
                </c:pt>
                <c:pt idx="3">
                  <c:v>101.76</c:v>
                </c:pt>
                <c:pt idx="4">
                  <c:v>107.86</c:v>
                </c:pt>
              </c:numCache>
            </c:numRef>
          </c:val>
          <c:extLst>
            <c:ext xmlns:c16="http://schemas.microsoft.com/office/drawing/2014/chart" uri="{C3380CC4-5D6E-409C-BE32-E72D297353CC}">
              <c16:uniqueId val="{00000000-CAF5-4545-964A-B30475197E9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F5-4545-964A-B30475197E9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AA-432D-A0B5-A44FE4EE72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AA-432D-A0B5-A44FE4EE72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F6-4C19-94C7-96467D960D9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F6-4C19-94C7-96467D960D9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F9-4775-8A17-E6FD13DEC0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F9-4775-8A17-E6FD13DEC0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AF-43C1-A824-B8943D1145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AF-43C1-A824-B8943D1145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75-4EDE-9EF5-A720DC4581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4875-4EDE-9EF5-A720DC4581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50.39</c:v>
                </c:pt>
                <c:pt idx="1">
                  <c:v>49.77</c:v>
                </c:pt>
                <c:pt idx="2">
                  <c:v>50.54</c:v>
                </c:pt>
                <c:pt idx="3">
                  <c:v>53.14</c:v>
                </c:pt>
                <c:pt idx="4">
                  <c:v>53.98</c:v>
                </c:pt>
              </c:numCache>
            </c:numRef>
          </c:val>
          <c:extLst>
            <c:ext xmlns:c16="http://schemas.microsoft.com/office/drawing/2014/chart" uri="{C3380CC4-5D6E-409C-BE32-E72D297353CC}">
              <c16:uniqueId val="{00000000-D58D-48FB-87A0-95BA5BC630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D58D-48FB-87A0-95BA5BC630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351.75</c:v>
                </c:pt>
                <c:pt idx="1">
                  <c:v>357.35</c:v>
                </c:pt>
                <c:pt idx="2">
                  <c:v>282.16000000000003</c:v>
                </c:pt>
                <c:pt idx="3">
                  <c:v>271.72000000000003</c:v>
                </c:pt>
                <c:pt idx="4">
                  <c:v>271.26</c:v>
                </c:pt>
              </c:numCache>
            </c:numRef>
          </c:val>
          <c:extLst>
            <c:ext xmlns:c16="http://schemas.microsoft.com/office/drawing/2014/chart" uri="{C3380CC4-5D6E-409C-BE32-E72D297353CC}">
              <c16:uniqueId val="{00000000-2CE7-43C6-92EA-3CB47CF470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2CE7-43C6-92EA-3CB47CF470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2" zoomScaleNormal="100" workbookViewId="0">
      <selection activeCell="BJ31" sqref="BJ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7988</v>
      </c>
      <c r="AM8" s="51"/>
      <c r="AN8" s="51"/>
      <c r="AO8" s="51"/>
      <c r="AP8" s="51"/>
      <c r="AQ8" s="51"/>
      <c r="AR8" s="51"/>
      <c r="AS8" s="51"/>
      <c r="AT8" s="46">
        <f>データ!T6</f>
        <v>82.01</v>
      </c>
      <c r="AU8" s="46"/>
      <c r="AV8" s="46"/>
      <c r="AW8" s="46"/>
      <c r="AX8" s="46"/>
      <c r="AY8" s="46"/>
      <c r="AZ8" s="46"/>
      <c r="BA8" s="46"/>
      <c r="BB8" s="46">
        <f>データ!U6</f>
        <v>97.4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12.24</v>
      </c>
      <c r="Q10" s="46"/>
      <c r="R10" s="46"/>
      <c r="S10" s="46"/>
      <c r="T10" s="46"/>
      <c r="U10" s="46"/>
      <c r="V10" s="46"/>
      <c r="W10" s="46">
        <f>データ!Q6</f>
        <v>100</v>
      </c>
      <c r="X10" s="46"/>
      <c r="Y10" s="46"/>
      <c r="Z10" s="46"/>
      <c r="AA10" s="46"/>
      <c r="AB10" s="46"/>
      <c r="AC10" s="46"/>
      <c r="AD10" s="51">
        <f>データ!R6</f>
        <v>3150</v>
      </c>
      <c r="AE10" s="51"/>
      <c r="AF10" s="51"/>
      <c r="AG10" s="51"/>
      <c r="AH10" s="51"/>
      <c r="AI10" s="51"/>
      <c r="AJ10" s="51"/>
      <c r="AK10" s="2"/>
      <c r="AL10" s="51">
        <f>データ!V6</f>
        <v>976</v>
      </c>
      <c r="AM10" s="51"/>
      <c r="AN10" s="51"/>
      <c r="AO10" s="51"/>
      <c r="AP10" s="51"/>
      <c r="AQ10" s="51"/>
      <c r="AR10" s="51"/>
      <c r="AS10" s="51"/>
      <c r="AT10" s="46">
        <f>データ!W6</f>
        <v>0.88</v>
      </c>
      <c r="AU10" s="46"/>
      <c r="AV10" s="46"/>
      <c r="AW10" s="46"/>
      <c r="AX10" s="46"/>
      <c r="AY10" s="46"/>
      <c r="AZ10" s="46"/>
      <c r="BA10" s="46"/>
      <c r="BB10" s="46">
        <f>データ!X6</f>
        <v>1109.0899999999999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45</v>
      </c>
      <c r="N86" s="26" t="s">
        <v>44</v>
      </c>
      <c r="O86" s="26" t="str">
        <f>データ!EO6</f>
        <v>【-】</v>
      </c>
    </row>
  </sheetData>
  <sheetProtection algorithmName="SHA-512" hashValue="O/OVeLksPuSZsod/MEa7LJv+jYd+VPu1B1S++yjoSYFTjiAoajyvHOO1ubRU82aY2Ur7Zllebo7nJJtcFmkAbA==" saltValue="mNfEbzo8jyGE/NnLdUs5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44229</v>
      </c>
      <c r="D6" s="33">
        <f t="shared" si="3"/>
        <v>47</v>
      </c>
      <c r="E6" s="33">
        <f t="shared" si="3"/>
        <v>18</v>
      </c>
      <c r="F6" s="33">
        <f t="shared" si="3"/>
        <v>0</v>
      </c>
      <c r="G6" s="33">
        <f t="shared" si="3"/>
        <v>0</v>
      </c>
      <c r="H6" s="33" t="str">
        <f t="shared" si="3"/>
        <v>宮城県　大郷町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12.24</v>
      </c>
      <c r="Q6" s="34">
        <f t="shared" si="3"/>
        <v>100</v>
      </c>
      <c r="R6" s="34">
        <f t="shared" si="3"/>
        <v>3150</v>
      </c>
      <c r="S6" s="34">
        <f t="shared" si="3"/>
        <v>7988</v>
      </c>
      <c r="T6" s="34">
        <f t="shared" si="3"/>
        <v>82.01</v>
      </c>
      <c r="U6" s="34">
        <f t="shared" si="3"/>
        <v>97.4</v>
      </c>
      <c r="V6" s="34">
        <f t="shared" si="3"/>
        <v>976</v>
      </c>
      <c r="W6" s="34">
        <f t="shared" si="3"/>
        <v>0.88</v>
      </c>
      <c r="X6" s="34">
        <f t="shared" si="3"/>
        <v>1109.0899999999999</v>
      </c>
      <c r="Y6" s="35">
        <f>IF(Y7="",NA(),Y7)</f>
        <v>101.67</v>
      </c>
      <c r="Z6" s="35">
        <f t="shared" ref="Z6:AH6" si="4">IF(Z7="",NA(),Z7)</f>
        <v>105.43</v>
      </c>
      <c r="AA6" s="35">
        <f t="shared" si="4"/>
        <v>96.38</v>
      </c>
      <c r="AB6" s="35">
        <f t="shared" si="4"/>
        <v>101.76</v>
      </c>
      <c r="AC6" s="35">
        <f t="shared" si="4"/>
        <v>107.86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50.39</v>
      </c>
      <c r="BR6" s="35">
        <f t="shared" ref="BR6:BZ6" si="8">IF(BR7="",NA(),BR7)</f>
        <v>49.77</v>
      </c>
      <c r="BS6" s="35">
        <f t="shared" si="8"/>
        <v>50.54</v>
      </c>
      <c r="BT6" s="35">
        <f t="shared" si="8"/>
        <v>53.14</v>
      </c>
      <c r="BU6" s="35">
        <f t="shared" si="8"/>
        <v>53.98</v>
      </c>
      <c r="BV6" s="35">
        <f t="shared" si="8"/>
        <v>57.03</v>
      </c>
      <c r="BW6" s="35">
        <f t="shared" si="8"/>
        <v>55.84</v>
      </c>
      <c r="BX6" s="35">
        <f t="shared" si="8"/>
        <v>57.08</v>
      </c>
      <c r="BY6" s="35">
        <f t="shared" si="8"/>
        <v>55.85</v>
      </c>
      <c r="BZ6" s="35">
        <f t="shared" si="8"/>
        <v>53.23</v>
      </c>
      <c r="CA6" s="34" t="str">
        <f>IF(CA7="","",IF(CA7="-","【-】","【"&amp;SUBSTITUTE(TEXT(CA7,"#,##0.00"),"-","△")&amp;"】"))</f>
        <v>【59.98】</v>
      </c>
      <c r="CB6" s="35">
        <f>IF(CB7="",NA(),CB7)</f>
        <v>351.75</v>
      </c>
      <c r="CC6" s="35">
        <f t="shared" ref="CC6:CK6" si="9">IF(CC7="",NA(),CC7)</f>
        <v>357.35</v>
      </c>
      <c r="CD6" s="35">
        <f t="shared" si="9"/>
        <v>282.16000000000003</v>
      </c>
      <c r="CE6" s="35">
        <f t="shared" si="9"/>
        <v>271.72000000000003</v>
      </c>
      <c r="CF6" s="35">
        <f t="shared" si="9"/>
        <v>271.26</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54.93</v>
      </c>
      <c r="CV6" s="35">
        <f t="shared" si="10"/>
        <v>55.96</v>
      </c>
      <c r="CW6" s="34" t="str">
        <f>IF(CW7="","",IF(CW7="-","【-】","【"&amp;SUBSTITUTE(TEXT(CW7,"#,##0.00"),"-","△")&amp;"】"))</f>
        <v>【58.71】</v>
      </c>
      <c r="CX6" s="35">
        <f>IF(CX7="",NA(),CX7)</f>
        <v>99.87</v>
      </c>
      <c r="CY6" s="35">
        <f t="shared" ref="CY6:DG6" si="11">IF(CY7="",NA(),CY7)</f>
        <v>99.88</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44229</v>
      </c>
      <c r="D7" s="37">
        <v>47</v>
      </c>
      <c r="E7" s="37">
        <v>18</v>
      </c>
      <c r="F7" s="37">
        <v>0</v>
      </c>
      <c r="G7" s="37">
        <v>0</v>
      </c>
      <c r="H7" s="37" t="s">
        <v>99</v>
      </c>
      <c r="I7" s="37" t="s">
        <v>100</v>
      </c>
      <c r="J7" s="37" t="s">
        <v>101</v>
      </c>
      <c r="K7" s="37" t="s">
        <v>102</v>
      </c>
      <c r="L7" s="37" t="s">
        <v>103</v>
      </c>
      <c r="M7" s="37" t="s">
        <v>104</v>
      </c>
      <c r="N7" s="38" t="s">
        <v>105</v>
      </c>
      <c r="O7" s="38" t="s">
        <v>106</v>
      </c>
      <c r="P7" s="38">
        <v>12.24</v>
      </c>
      <c r="Q7" s="38">
        <v>100</v>
      </c>
      <c r="R7" s="38">
        <v>3150</v>
      </c>
      <c r="S7" s="38">
        <v>7988</v>
      </c>
      <c r="T7" s="38">
        <v>82.01</v>
      </c>
      <c r="U7" s="38">
        <v>97.4</v>
      </c>
      <c r="V7" s="38">
        <v>976</v>
      </c>
      <c r="W7" s="38">
        <v>0.88</v>
      </c>
      <c r="X7" s="38">
        <v>1109.0899999999999</v>
      </c>
      <c r="Y7" s="38">
        <v>101.67</v>
      </c>
      <c r="Z7" s="38">
        <v>105.43</v>
      </c>
      <c r="AA7" s="38">
        <v>96.38</v>
      </c>
      <c r="AB7" s="38">
        <v>101.76</v>
      </c>
      <c r="AC7" s="38">
        <v>107.86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421.25</v>
      </c>
      <c r="BP7" s="38">
        <v>307.23</v>
      </c>
      <c r="BQ7" s="38">
        <v>50.39</v>
      </c>
      <c r="BR7" s="38">
        <v>49.77</v>
      </c>
      <c r="BS7" s="38">
        <v>50.54</v>
      </c>
      <c r="BT7" s="38">
        <v>53.14</v>
      </c>
      <c r="BU7" s="38">
        <v>53.98</v>
      </c>
      <c r="BV7" s="38">
        <v>57.03</v>
      </c>
      <c r="BW7" s="38">
        <v>55.84</v>
      </c>
      <c r="BX7" s="38">
        <v>57.08</v>
      </c>
      <c r="BY7" s="38">
        <v>55.85</v>
      </c>
      <c r="BZ7" s="38">
        <v>53.23</v>
      </c>
      <c r="CA7" s="38">
        <v>59.98</v>
      </c>
      <c r="CB7" s="38">
        <v>351.75</v>
      </c>
      <c r="CC7" s="38">
        <v>357.35</v>
      </c>
      <c r="CD7" s="38">
        <v>282.16000000000003</v>
      </c>
      <c r="CE7" s="38">
        <v>271.72000000000003</v>
      </c>
      <c r="CF7" s="38">
        <v>271.26</v>
      </c>
      <c r="CG7" s="38">
        <v>283.73</v>
      </c>
      <c r="CH7" s="38">
        <v>287.57</v>
      </c>
      <c r="CI7" s="38">
        <v>286.86</v>
      </c>
      <c r="CJ7" s="38">
        <v>287.91000000000003</v>
      </c>
      <c r="CK7" s="38">
        <v>283.3</v>
      </c>
      <c r="CL7" s="38">
        <v>272.98</v>
      </c>
      <c r="CM7" s="38">
        <v>100</v>
      </c>
      <c r="CN7" s="38">
        <v>100</v>
      </c>
      <c r="CO7" s="38">
        <v>100</v>
      </c>
      <c r="CP7" s="38">
        <v>100</v>
      </c>
      <c r="CQ7" s="38">
        <v>100</v>
      </c>
      <c r="CR7" s="38">
        <v>58.25</v>
      </c>
      <c r="CS7" s="38">
        <v>61.55</v>
      </c>
      <c r="CT7" s="38">
        <v>57.22</v>
      </c>
      <c r="CU7" s="38">
        <v>54.93</v>
      </c>
      <c r="CV7" s="38">
        <v>55.96</v>
      </c>
      <c r="CW7" s="38">
        <v>58.71</v>
      </c>
      <c r="CX7" s="38">
        <v>99.87</v>
      </c>
      <c r="CY7" s="38">
        <v>99.88</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2021-01-29T02:24:25Z</cp:lastPrinted>
  <dcterms:created xsi:type="dcterms:W3CDTF">2020-12-04T03:15:27Z</dcterms:created>
  <dcterms:modified xsi:type="dcterms:W3CDTF">2021-02-10T05:27:51Z</dcterms:modified>
  <cp:category/>
</cp:coreProperties>
</file>