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mebase\share\02財政課\02_財政係\伊東主事\【⑩財政一般】\【R2】\20210113★【宮城県市町村課　R3　129（金）〆切】公営企業に係る「経営比較分析表」の分析等について（依頼）\【各課回答】\経営比較分析表\下水道\"/>
    </mc:Choice>
  </mc:AlternateContent>
  <workbookProtection workbookAlgorithmName="SHA-512" workbookHashValue="6fXIMF1eoXygXskJ5qL1qyE+/mTG+wF5+tnu14ZXvWzeTcwZM3IQFC3cdio1Xj4IZasiAvcoFo3hV8faEBRjmQ==" workbookSaltValue="1q6KK1nWhJ+49WjpGTpT1g==" workbookSpinCount="100000" lockStructure="1"/>
  <bookViews>
    <workbookView xWindow="0" yWindow="0" windowWidth="20490" windowHeight="72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<sst xmlns="http://schemas.openxmlformats.org/spreadsheetml/2006/main" count="236" uniqueCount="120">
  <si>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</si>
  <si>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</si>
  <si>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</si>
  <si>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</si>
  <si>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</si>
  <si>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</si>
  <si>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</si>
  <si>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</si>
  <si>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</si>
  <si>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</si>
  <si>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</si>
  <si>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</si>
  <si>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</si>
  <si>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</si>
  <si>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</si>
  <si>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</si>
  <si>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</si>
  <si>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</si>
  <si>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</si>
  <si>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</si>
  <si>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</si>
  <si>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</si>
  <si>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</si>
  <si>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</si>
  <si>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</si>
  <si>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</si>
  <si>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</si>
  <si>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</si>
  <si>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</si>
  <si>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</si>
  <si>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</si>
  <si>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</si>
  <si>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</si>
  <si>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</si>
  <si>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</si>
  <si>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</si>
  <si>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</si>
  <si>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</si>
  <si>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</si>
  <si>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</si>
  <si>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</si>
  <si>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</si>
  <si>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</si>
  <si>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</si>
  <si>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</si>
  <si>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</si>
  <si>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</si>
  <si>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</si>
  <si>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</si>
  <si>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</si>
  <si>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</si>
  <si>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</si>
  <si>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</si>
  <si>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</si>
  <si>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</si>
  <si>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</si>
  <si>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</si>
  <si>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</si>
  <si>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</si>
  <si>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</si>
  <si>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</si>
  <si>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</si>
  <si>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</si>
  <si>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</si>
  <si>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</si>
  <si>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</si>
  <si>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</si>
  <si>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</si>
  <si>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</si>
  <si>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</si>
  <si>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</si>
  <si>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</si>
  <si>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</si>
  <si>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</si>
  <si>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</si>
  <si>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</si>
  <si>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</si>
  <si>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</si>
  <si>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</si>
  <si>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</si>
  <si>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</si>
  <si>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</si>
  <si>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</si>
  <si>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</si>
  <si>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</si>
  <si>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</si>
  <si>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</si>
  <si>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</si>
  <si>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</si>
  <si>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</si>
  <si>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</si>
  <si>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</si>
  <si>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</si>
  <si>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</si>
  <si>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</si>
  <si>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</si>
  <si>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</si>
  <si>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</si>
  <si>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</si>
  <si>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</si>
  <si>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</si>
  <si>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</si>
  <si>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</si>
  <si>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</si>
  <si>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</si>
  <si>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</si>
  <si>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</si>
  <si>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</si>
  <si>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</si>
  <si>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</si>
  <si>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</si>
  <si>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</si>
  <si>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</si>
  <si>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</si>
  <si>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</si>
  <si>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</si>
  <si>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</si>
  <si>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収益的収支比率は、124.50％であるが、経費回収率は29.17％と低く、使用料以外の経費に依存したものとなっている。
　企業債残高対事業規模比率は、新規起債借入をしていないことと元金償還金金額を一般会計が負担しているために低水準となっている。
　経費回収率は、委託料等の汚水処理費が増加したことにより前年度より減少となり、類似団体平均を大きく下回っている。今後、施設の計画的更新・修繕を行い維持管理費の縮減を図っていく。
　水洗化率は、79.67％と前年度と同水準であるが類似団体と比べ低いため、水洗化率の向上による収益性の向上を目指す。</t>
    <rPh sb="1" eb="3">
      <t>シュウエキ</t>
    </rPh>
    <rPh sb="3" eb="4">
      <t>テキ</t>
    </rPh>
    <rPh sb="4" eb="6">
      <t>シュウシ</t>
    </rPh>
    <rPh sb="6" eb="8">
      <t>ヒリツ</t>
    </rPh>
    <rPh sb="22" eb="24">
      <t>ケイヒ</t>
    </rPh>
    <rPh sb="24" eb="26">
      <t>カイシュウ</t>
    </rPh>
    <rPh sb="26" eb="27">
      <t>リツ</t>
    </rPh>
    <rPh sb="35" eb="36">
      <t>ヒク</t>
    </rPh>
    <rPh sb="38" eb="41">
      <t>シヨウリョウ</t>
    </rPh>
    <rPh sb="41" eb="43">
      <t>イガイ</t>
    </rPh>
    <rPh sb="44" eb="46">
      <t>ケイヒ</t>
    </rPh>
    <rPh sb="47" eb="49">
      <t>イゾン</t>
    </rPh>
    <rPh sb="63" eb="65">
      <t>キギョウ</t>
    </rPh>
    <rPh sb="65" eb="66">
      <t>サイ</t>
    </rPh>
    <rPh sb="66" eb="68">
      <t>ザンダカ</t>
    </rPh>
    <rPh sb="68" eb="69">
      <t>タイ</t>
    </rPh>
    <rPh sb="69" eb="71">
      <t>ジギョウ</t>
    </rPh>
    <rPh sb="71" eb="73">
      <t>キボ</t>
    </rPh>
    <rPh sb="73" eb="75">
      <t>ヒリツ</t>
    </rPh>
    <rPh sb="77" eb="79">
      <t>シンキ</t>
    </rPh>
    <rPh sb="79" eb="81">
      <t>キサイ</t>
    </rPh>
    <rPh sb="81" eb="83">
      <t>カリイレ</t>
    </rPh>
    <rPh sb="92" eb="94">
      <t>ガンキン</t>
    </rPh>
    <rPh sb="94" eb="96">
      <t>ショウカン</t>
    </rPh>
    <rPh sb="96" eb="97">
      <t>キン</t>
    </rPh>
    <rPh sb="97" eb="99">
      <t>キンガク</t>
    </rPh>
    <rPh sb="100" eb="102">
      <t>イッパン</t>
    </rPh>
    <rPh sb="102" eb="104">
      <t>カイケイ</t>
    </rPh>
    <rPh sb="105" eb="107">
      <t>フタン</t>
    </rPh>
    <rPh sb="114" eb="117">
      <t>テイスイジュン</t>
    </rPh>
    <rPh sb="127" eb="129">
      <t>ケイヒ</t>
    </rPh>
    <rPh sb="129" eb="131">
      <t>カイシュウ</t>
    </rPh>
    <rPh sb="131" eb="132">
      <t>リツ</t>
    </rPh>
    <rPh sb="134" eb="137">
      <t>イタクリョウ</t>
    </rPh>
    <rPh sb="137" eb="138">
      <t>ナド</t>
    </rPh>
    <rPh sb="139" eb="141">
      <t>オスイ</t>
    </rPh>
    <rPh sb="141" eb="143">
      <t>ショリ</t>
    </rPh>
    <rPh sb="143" eb="144">
      <t>ヒ</t>
    </rPh>
    <rPh sb="145" eb="147">
      <t>ゾウカ</t>
    </rPh>
    <rPh sb="154" eb="157">
      <t>ゼンネンド</t>
    </rPh>
    <rPh sb="159" eb="161">
      <t>ゲンショウ</t>
    </rPh>
    <rPh sb="165" eb="167">
      <t>ルイジ</t>
    </rPh>
    <rPh sb="167" eb="169">
      <t>ダンタイ</t>
    </rPh>
    <rPh sb="169" eb="171">
      <t>ヘイキン</t>
    </rPh>
    <rPh sb="172" eb="173">
      <t>オオ</t>
    </rPh>
    <rPh sb="175" eb="177">
      <t>シタマワ</t>
    </rPh>
    <rPh sb="182" eb="184">
      <t>コンゴ</t>
    </rPh>
    <rPh sb="185" eb="187">
      <t>シセツ</t>
    </rPh>
    <rPh sb="188" eb="191">
      <t>ケイカクテキ</t>
    </rPh>
    <rPh sb="191" eb="193">
      <t>コウシン</t>
    </rPh>
    <rPh sb="194" eb="196">
      <t>シュウゼン</t>
    </rPh>
    <rPh sb="197" eb="198">
      <t>オコナ</t>
    </rPh>
    <rPh sb="199" eb="201">
      <t>イジ</t>
    </rPh>
    <rPh sb="201" eb="204">
      <t>カンリヒ</t>
    </rPh>
    <rPh sb="205" eb="207">
      <t>シュクゲン</t>
    </rPh>
    <rPh sb="208" eb="209">
      <t>ハカ</t>
    </rPh>
    <rPh sb="217" eb="220">
      <t>スイセンカ</t>
    </rPh>
    <rPh sb="220" eb="221">
      <t>リツ</t>
    </rPh>
    <rPh sb="230" eb="233">
      <t>ゼンネンド</t>
    </rPh>
    <rPh sb="234" eb="237">
      <t>ドウスイジュン</t>
    </rPh>
    <rPh sb="241" eb="243">
      <t>ルイジ</t>
    </rPh>
    <rPh sb="243" eb="245">
      <t>ダンタイ</t>
    </rPh>
    <rPh sb="246" eb="247">
      <t>クラ</t>
    </rPh>
    <rPh sb="248" eb="249">
      <t>ヒク</t>
    </rPh>
    <rPh sb="253" eb="256">
      <t>スイセンカ</t>
    </rPh>
    <rPh sb="256" eb="257">
      <t>リツ</t>
    </rPh>
    <rPh sb="258" eb="260">
      <t>コウジョウ</t>
    </rPh>
    <rPh sb="263" eb="265">
      <t>シュウエキ</t>
    </rPh>
    <rPh sb="265" eb="266">
      <t>セイ</t>
    </rPh>
    <rPh sb="267" eb="269">
      <t>コウジョウ</t>
    </rPh>
    <rPh sb="270" eb="272">
      <t>メザ</t>
    </rPh>
    <phoneticPr fontId="4"/>
  </si>
  <si>
    <t>　水洗化促進の取組を強化し、水洗化率の向上に努める。
　施設の計画的な更新・修繕を行い維持管理費の削減を図る。
　広域的視点に立ち、より効率の良い経営手法を検討する。</t>
    <rPh sb="1" eb="4">
      <t>スイセンカ</t>
    </rPh>
    <rPh sb="4" eb="6">
      <t>ソクシン</t>
    </rPh>
    <rPh sb="7" eb="9">
      <t>トリクミ</t>
    </rPh>
    <rPh sb="10" eb="12">
      <t>キョウカ</t>
    </rPh>
    <rPh sb="14" eb="17">
      <t>スイセンカ</t>
    </rPh>
    <rPh sb="17" eb="18">
      <t>リツ</t>
    </rPh>
    <rPh sb="19" eb="21">
      <t>コウジョウ</t>
    </rPh>
    <rPh sb="22" eb="23">
      <t>ツト</t>
    </rPh>
    <rPh sb="28" eb="30">
      <t>シセツ</t>
    </rPh>
    <rPh sb="31" eb="34">
      <t>ケイカクテキ</t>
    </rPh>
    <rPh sb="35" eb="37">
      <t>コウシン</t>
    </rPh>
    <rPh sb="38" eb="40">
      <t>シュウゼン</t>
    </rPh>
    <rPh sb="41" eb="42">
      <t>オコナ</t>
    </rPh>
    <rPh sb="43" eb="45">
      <t>イジ</t>
    </rPh>
    <rPh sb="45" eb="48">
      <t>カンリヒ</t>
    </rPh>
    <rPh sb="49" eb="51">
      <t>サクゲン</t>
    </rPh>
    <rPh sb="52" eb="53">
      <t>ハカ</t>
    </rPh>
    <rPh sb="57" eb="60">
      <t>コウイキテキ</t>
    </rPh>
    <rPh sb="60" eb="62">
      <t>シテン</t>
    </rPh>
    <rPh sb="63" eb="64">
      <t>タ</t>
    </rPh>
    <rPh sb="68" eb="70">
      <t>コウリツ</t>
    </rPh>
    <rPh sb="71" eb="72">
      <t>ヨ</t>
    </rPh>
    <rPh sb="73" eb="75">
      <t>ケイエイ</t>
    </rPh>
    <rPh sb="75" eb="77">
      <t>シュホウ</t>
    </rPh>
    <rPh sb="78" eb="80">
      <t>ケントウ</t>
    </rPh>
    <phoneticPr fontId="4"/>
  </si>
  <si>
    <t>　平成12年度に併用開始し19年経過、管渠の耐用年数は40年であるが、処理場やマンホールポンプ等の機械電気設備は法定耐用年数を超過してきているため、施設の効率的な更新計画を図っていく。</t>
    <rPh sb="1" eb="3">
      <t>ヘイセイ</t>
    </rPh>
    <rPh sb="5" eb="6">
      <t>ネン</t>
    </rPh>
    <rPh sb="6" eb="7">
      <t>ド</t>
    </rPh>
    <rPh sb="8" eb="10">
      <t>ヘイヨウ</t>
    </rPh>
    <rPh sb="10" eb="12">
      <t>カイシ</t>
    </rPh>
    <rPh sb="15" eb="16">
      <t>ネン</t>
    </rPh>
    <rPh sb="16" eb="18">
      <t>ケイカ</t>
    </rPh>
    <rPh sb="19" eb="21">
      <t>カンキョ</t>
    </rPh>
    <rPh sb="22" eb="24">
      <t>タイヨウ</t>
    </rPh>
    <rPh sb="24" eb="26">
      <t>ネンスウ</t>
    </rPh>
    <rPh sb="29" eb="30">
      <t>ネン</t>
    </rPh>
    <rPh sb="35" eb="38">
      <t>ショリジョウ</t>
    </rPh>
    <rPh sb="47" eb="48">
      <t>ナド</t>
    </rPh>
    <rPh sb="49" eb="51">
      <t>キカイ</t>
    </rPh>
    <rPh sb="51" eb="53">
      <t>デンキ</t>
    </rPh>
    <rPh sb="53" eb="55">
      <t>セツビ</t>
    </rPh>
    <rPh sb="56" eb="58">
      <t>ホウテイ</t>
    </rPh>
    <rPh sb="58" eb="60">
      <t>タイヨウ</t>
    </rPh>
    <rPh sb="60" eb="62">
      <t>ネンスウ</t>
    </rPh>
    <rPh sb="63" eb="65">
      <t>チョウカ</t>
    </rPh>
    <rPh sb="74" eb="76">
      <t>シセツ</t>
    </rPh>
    <rPh sb="77" eb="80">
      <t>コウリツテキ</t>
    </rPh>
    <rPh sb="81" eb="83">
      <t>コウシン</t>
    </rPh>
    <rPh sb="83" eb="85">
      <t>ケイカク</t>
    </rPh>
    <rPh sb="86" eb="8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</si>
</sst>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0.42</c:v>
                </c:pt>
                <c:pt idx="1">
                  <c:v>0</c:v>
                </c:pt>
                <c:pt idx="2" formatCode="#,##0.00;&quot;△&quot;#,##0.00;&quot;-&quot;">
                  <c:v>0.67</c:v>
                </c:pt>
                <c:pt idx="3">
                  <c:v>0</c:v>
                </c:pt>
                <c:pt idx="4">
                  <c:v>0</c:v>
                </c:pt>
              </c:numCache>
            </c:numRef>
          </c:val>
          <c:extLst>
            <c:ext xmlns:c16="http://schemas.microsoft.com/office/drawing/2014/chart" uri="{C3380CC4-5D6E-409C-BE32-E72D297353CC}">
              <c16:uniqueId val="{00000000-94EB-4571-85C9-6F8118F7C2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4EB-4571-85C9-6F8118F7C2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58.93</c:v>
                </c:pt>
                <c:pt idx="1">
                  <c:v>58.93</c:v>
                </c:pt>
                <c:pt idx="2">
                  <c:v>57.14</c:v>
                </c:pt>
                <c:pt idx="3">
                  <c:v>55.36</c:v>
                </c:pt>
                <c:pt idx="4">
                  <c:v>53.57</c:v>
                </c:pt>
              </c:numCache>
            </c:numRef>
          </c:val>
          <c:extLst>
            <c:ext xmlns:c16="http://schemas.microsoft.com/office/drawing/2014/chart" uri="{C3380CC4-5D6E-409C-BE32-E72D297353CC}">
              <c16:uniqueId val="{00000000-49A6-4B04-B04D-FF8A4787F5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9A6-4B04-B04D-FF8A4787F5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76.95</c:v>
                </c:pt>
                <c:pt idx="1">
                  <c:v>78.489999999999995</c:v>
                </c:pt>
                <c:pt idx="2">
                  <c:v>78.33</c:v>
                </c:pt>
                <c:pt idx="3">
                  <c:v>79.14</c:v>
                </c:pt>
                <c:pt idx="4">
                  <c:v>79.67</c:v>
                </c:pt>
              </c:numCache>
            </c:numRef>
          </c:val>
          <c:extLst>
            <c:ext xmlns:c16="http://schemas.microsoft.com/office/drawing/2014/chart" uri="{C3380CC4-5D6E-409C-BE32-E72D297353CC}">
              <c16:uniqueId val="{00000000-D6C2-49A2-9C48-C096E872A1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6C2-49A2-9C48-C096E872A1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98.96</c:v>
                </c:pt>
                <c:pt idx="1">
                  <c:v>104.47</c:v>
                </c:pt>
                <c:pt idx="2">
                  <c:v>110.29</c:v>
                </c:pt>
                <c:pt idx="3">
                  <c:v>100.02</c:v>
                </c:pt>
                <c:pt idx="4">
                  <c:v>124.5</c:v>
                </c:pt>
              </c:numCache>
            </c:numRef>
          </c:val>
          <c:extLst>
            <c:ext xmlns:c16="http://schemas.microsoft.com/office/drawing/2014/chart" uri="{C3380CC4-5D6E-409C-BE32-E72D297353CC}">
              <c16:uniqueId val="{00000000-3F91-47B5-AE31-92348FB9A6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1-47B5-AE31-92348FB9A6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B-41B4-B001-CB922DDD34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B-41B4-B001-CB922DDD34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4-4073-BE69-B7C9A9B07C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4-4073-BE69-B7C9A9B07C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A-4C33-A1AE-18BABE04E1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A-4C33-A1AE-18BABE04E1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7F-4652-B406-76FF4E9910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F-4652-B406-76FF4E9910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C-401C-B0EC-00B479153F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1C-401C-B0EC-00B479153F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40.24</c:v>
                </c:pt>
                <c:pt idx="1">
                  <c:v>34.630000000000003</c:v>
                </c:pt>
                <c:pt idx="2">
                  <c:v>30.77</c:v>
                </c:pt>
                <c:pt idx="3">
                  <c:v>33.68</c:v>
                </c:pt>
                <c:pt idx="4">
                  <c:v>29.17</c:v>
                </c:pt>
              </c:numCache>
            </c:numRef>
          </c:val>
          <c:extLst>
            <c:ext xmlns:c16="http://schemas.microsoft.com/office/drawing/2014/chart" uri="{C3380CC4-5D6E-409C-BE32-E72D297353CC}">
              <c16:uniqueId val="{00000000-C8B2-4E86-86AF-C0584FD604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8B2-4E86-86AF-C0584FD604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295.29000000000002</c:v>
                </c:pt>
                <c:pt idx="1">
                  <c:v>342.9</c:v>
                </c:pt>
                <c:pt idx="2">
                  <c:v>387.86</c:v>
                </c:pt>
                <c:pt idx="3">
                  <c:v>356.98</c:v>
                </c:pt>
                <c:pt idx="4">
                  <c:v>416.29</c:v>
                </c:pt>
              </c:numCache>
            </c:numRef>
          </c:val>
          <c:extLst>
            <c:ext xmlns:c16="http://schemas.microsoft.com/office/drawing/2014/chart" uri="{C3380CC4-5D6E-409C-BE32-E72D297353CC}">
              <c16:uniqueId val="{00000000-FDCD-4EF7-9853-95E14BA4C8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DCD-4EF7-9853-95E14BA4C8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大郷町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7988</v>
      </c>
      <c r="AM8" s="51"/>
      <c r="AN8" s="51"/>
      <c r="AO8" s="51"/>
      <c r="AP8" s="51"/>
      <c r="AQ8" s="51"/>
      <c r="AR8" s="51"/>
      <c r="AS8" s="51"/>
      <c r="AT8" s="46">
        <f>データ!T6</f>
        <v>82.01</v>
      </c>
      <c r="AU8" s="46"/>
      <c r="AV8" s="46"/>
      <c r="AW8" s="46"/>
      <c r="AX8" s="46"/>
      <c r="AY8" s="46"/>
      <c r="AZ8" s="46"/>
      <c r="BA8" s="46"/>
      <c r="BB8" s="46">
        <f>データ!U6</f>
        <v>97.4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v>
      </c>
      <c r="Q10" s="46"/>
      <c r="R10" s="46"/>
      <c r="S10" s="46"/>
      <c r="T10" s="46"/>
      <c r="U10" s="46"/>
      <c r="V10" s="46"/>
      <c r="W10" s="46">
        <f>データ!Q6</f>
        <v>86.49</v>
      </c>
      <c r="X10" s="46"/>
      <c r="Y10" s="46"/>
      <c r="Z10" s="46"/>
      <c r="AA10" s="46"/>
      <c r="AB10" s="46"/>
      <c r="AC10" s="46"/>
      <c r="AD10" s="51">
        <f>データ!R6</f>
        <v>2255</v>
      </c>
      <c r="AE10" s="51"/>
      <c r="AF10" s="51"/>
      <c r="AG10" s="51"/>
      <c r="AH10" s="51"/>
      <c r="AI10" s="51"/>
      <c r="AJ10" s="51"/>
      <c r="AK10" s="2"/>
      <c r="AL10" s="51">
        <f>データ!V6</f>
        <v>797</v>
      </c>
      <c r="AM10" s="51"/>
      <c r="AN10" s="51"/>
      <c r="AO10" s="51"/>
      <c r="AP10" s="51"/>
      <c r="AQ10" s="51"/>
      <c r="AR10" s="51"/>
      <c r="AS10" s="51"/>
      <c r="AT10" s="46">
        <f>データ!W6</f>
        <v>0.69</v>
      </c>
      <c r="AU10" s="46"/>
      <c r="AV10" s="46"/>
      <c r="AW10" s="46"/>
      <c r="AX10" s="46"/>
      <c r="AY10" s="46"/>
      <c r="AZ10" s="46"/>
      <c r="BA10" s="46"/>
      <c r="BB10" s="46">
        <f>データ!X6</f>
        <v>1155.07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2sBP9MY9OHUv5HiLX8eDjDmRMoMHMM92VPc9OtP8gwd+wgtgrhJaFrPpmM6wgF4Z6Wp+DsbPyJHz0TpGFSppg==" saltValue="OdihOTqWDMxg6TLprLxm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44229</v>
      </c>
      <c r="D6" s="33">
        <f t="shared" si="3"/>
        <v>47</v>
      </c>
      <c r="E6" s="33">
        <f t="shared" si="3"/>
        <v>17</v>
      </c>
      <c r="F6" s="33">
        <f t="shared" si="3"/>
        <v>5</v>
      </c>
      <c r="G6" s="33">
        <f t="shared" si="3"/>
        <v>0</v>
      </c>
      <c r="H6" s="33" t="str">
        <f t="shared" si="3"/>
        <v>宮城県　大郷町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9.99</v>
      </c>
      <c r="Q6" s="34">
        <f t="shared" si="3"/>
        <v>86.49</v>
      </c>
      <c r="R6" s="34">
        <f t="shared" si="3"/>
        <v>2255</v>
      </c>
      <c r="S6" s="34">
        <f t="shared" si="3"/>
        <v>7988</v>
      </c>
      <c r="T6" s="34">
        <f t="shared" si="3"/>
        <v>82.01</v>
      </c>
      <c r="U6" s="34">
        <f t="shared" si="3"/>
        <v>97.4</v>
      </c>
      <c r="V6" s="34">
        <f t="shared" si="3"/>
        <v>797</v>
      </c>
      <c r="W6" s="34">
        <f t="shared" si="3"/>
        <v>0.69</v>
      </c>
      <c r="X6" s="34">
        <f t="shared" si="3"/>
        <v>1155.07</v>
      </c>
      <c r="Y6" s="35">
        <f>IF(Y7="",NA(),Y7)</f>
        <v>98.96</v>
      </c>
      <c r="Z6" s="35">
        <f t="shared" ref="Z6:AH6" si="4">IF(Z7="",NA(),Z7)</f>
        <v>104.47</v>
      </c>
      <c r="AA6" s="35">
        <f t="shared" si="4"/>
        <v>110.29</v>
      </c>
      <c r="AB6" s="35">
        <f t="shared" si="4"/>
        <v>100.02</v>
      </c>
      <c r="AC6" s="35">
        <f t="shared" si="4"/>
        <v>124.5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40.24</v>
      </c>
      <c r="BR6" s="35">
        <f t="shared" ref="BR6:BZ6" si="8">IF(BR7="",NA(),BR7)</f>
        <v>34.630000000000003</v>
      </c>
      <c r="BS6" s="35">
        <f t="shared" si="8"/>
        <v>30.77</v>
      </c>
      <c r="BT6" s="35">
        <f t="shared" si="8"/>
        <v>33.68</v>
      </c>
      <c r="BU6" s="35">
        <f t="shared" si="8"/>
        <v>29.17</v>
      </c>
      <c r="BV6" s="35">
        <f t="shared" si="8"/>
        <v>52.19</v>
      </c>
      <c r="BW6" s="35">
        <f t="shared" si="8"/>
        <v>55.32</v>
      </c>
      <c r="BX6" s="35">
        <f t="shared" si="8"/>
        <v>59.8</v>
      </c>
      <c r="BY6" s="35">
        <f t="shared" si="8"/>
        <v>57.77</v>
      </c>
      <c r="BZ6" s="35">
        <f t="shared" si="8"/>
        <v>57.31</v>
      </c>
      <c r="CA6" s="34" t="str">
        <f>IF(CA7="","",IF(CA7="-","【-】","【"&amp;SUBSTITUTE(TEXT(CA7,"#,##0.00"),"-","△")&amp;"】"))</f>
        <v>【59.59】</v>
      </c>
      <c r="CB6" s="35">
        <f>IF(CB7="",NA(),CB7)</f>
        <v>295.29000000000002</v>
      </c>
      <c r="CC6" s="35">
        <f t="shared" ref="CC6:CK6" si="9">IF(CC7="",NA(),CC7)</f>
        <v>342.9</v>
      </c>
      <c r="CD6" s="35">
        <f t="shared" si="9"/>
        <v>387.86</v>
      </c>
      <c r="CE6" s="35">
        <f t="shared" si="9"/>
        <v>356.98</v>
      </c>
      <c r="CF6" s="35">
        <f t="shared" si="9"/>
        <v>416.29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58.93</v>
      </c>
      <c r="CN6" s="35">
        <f t="shared" ref="CN6:CV6" si="10">IF(CN7="",NA(),CN7)</f>
        <v>58.93</v>
      </c>
      <c r="CO6" s="35">
        <f t="shared" si="10"/>
        <v>57.14</v>
      </c>
      <c r="CP6" s="35">
        <f t="shared" si="10"/>
        <v>55.36</v>
      </c>
      <c r="CQ6" s="35">
        <f t="shared" si="10"/>
        <v>53.57</v>
      </c>
      <c r="CR6" s="35">
        <f t="shared" si="10"/>
        <v>52.31</v>
      </c>
      <c r="CS6" s="35">
        <f t="shared" si="10"/>
        <v>60.65</v>
      </c>
      <c r="CT6" s="35">
        <f t="shared" si="10"/>
        <v>51.75</v>
      </c>
      <c r="CU6" s="35">
        <f t="shared" si="10"/>
        <v>50.68</v>
      </c>
      <c r="CV6" s="35">
        <f t="shared" si="10"/>
        <v>50.14</v>
      </c>
      <c r="CW6" s="34" t="str">
        <f>IF(CW7="","",IF(CW7="-","【-】","【"&amp;SUBSTITUTE(TEXT(CW7,"#,##0.00"),"-","△")&amp;"】"))</f>
        <v>【51.30】</v>
      </c>
      <c r="CX6" s="35">
        <f>IF(CX7="",NA(),CX7)</f>
        <v>76.95</v>
      </c>
      <c r="CY6" s="35">
        <f t="shared" ref="CY6:DG6" si="11">IF(CY7="",NA(),CY7)</f>
        <v>78.489999999999995</v>
      </c>
      <c r="CZ6" s="35">
        <f t="shared" si="11"/>
        <v>78.33</v>
      </c>
      <c r="DA6" s="35">
        <f t="shared" si="11"/>
        <v>79.14</v>
      </c>
      <c r="DB6" s="35">
        <f t="shared" si="11"/>
        <v>79.67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0.42</v>
      </c>
      <c r="EF6" s="34">
        <f t="shared" ref="EF6:EN6" si="14">IF(EF7="",NA(),EF7)</f>
        <v>0</v>
      </c>
      <c r="EG6" s="35">
        <f t="shared" si="14"/>
        <v>0.67</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44229</v>
      </c>
      <c r="D7" s="37">
        <v>47</v>
      </c>
      <c r="E7" s="37">
        <v>17</v>
      </c>
      <c r="F7" s="37">
        <v>5</v>
      </c>
      <c r="G7" s="37">
        <v>0</v>
      </c>
      <c r="H7" s="37" t="s">
        <v>98</v>
      </c>
      <c r="I7" s="37" t="s">
        <v>99</v>
      </c>
      <c r="J7" s="37" t="s">
        <v>100</v>
      </c>
      <c r="K7" s="37" t="s">
        <v>101</v>
      </c>
      <c r="L7" s="37" t="s">
        <v>102</v>
      </c>
      <c r="M7" s="37" t="s">
        <v>103</v>
      </c>
      <c r="N7" s="38" t="s">
        <v>104</v>
      </c>
      <c r="O7" s="38" t="s">
        <v>105</v>
      </c>
      <c r="P7" s="38">
        <v>9.99</v>
      </c>
      <c r="Q7" s="38">
        <v>86.49</v>
      </c>
      <c r="R7" s="38">
        <v>2255</v>
      </c>
      <c r="S7" s="38">
        <v>7988</v>
      </c>
      <c r="T7" s="38">
        <v>82.01</v>
      </c>
      <c r="U7" s="38">
        <v>97.4</v>
      </c>
      <c r="V7" s="38">
        <v>797</v>
      </c>
      <c r="W7" s="38">
        <v>0.69</v>
      </c>
      <c r="X7" s="38">
        <v>1155.07</v>
      </c>
      <c r="Y7" s="38">
        <v>98.96</v>
      </c>
      <c r="Z7" s="38">
        <v>104.47</v>
      </c>
      <c r="AA7" s="38">
        <v>110.29</v>
      </c>
      <c r="AB7" s="38">
        <v>100.02</v>
      </c>
      <c r="AC7" s="38">
        <v>124.5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40.24</v>
      </c>
      <c r="BR7" s="38">
        <v>34.630000000000003</v>
      </c>
      <c r="BS7" s="38">
        <v>30.77</v>
      </c>
      <c r="BT7" s="38">
        <v>33.68</v>
      </c>
      <c r="BU7" s="38">
        <v>29.17</v>
      </c>
      <c r="BV7" s="38">
        <v>52.19</v>
      </c>
      <c r="BW7" s="38">
        <v>55.32</v>
      </c>
      <c r="BX7" s="38">
        <v>59.8</v>
      </c>
      <c r="BY7" s="38">
        <v>57.77</v>
      </c>
      <c r="BZ7" s="38">
        <v>57.31</v>
      </c>
      <c r="CA7" s="38">
        <v>59.59</v>
      </c>
      <c r="CB7" s="38">
        <v>295.29000000000002</v>
      </c>
      <c r="CC7" s="38">
        <v>342.9</v>
      </c>
      <c r="CD7" s="38">
        <v>387.86</v>
      </c>
      <c r="CE7" s="38">
        <v>356.98</v>
      </c>
      <c r="CF7" s="38">
        <v>416.29</v>
      </c>
      <c r="CG7" s="38">
        <v>296.14</v>
      </c>
      <c r="CH7" s="38">
        <v>283.17</v>
      </c>
      <c r="CI7" s="38">
        <v>263.76</v>
      </c>
      <c r="CJ7" s="38">
        <v>274.35000000000002</v>
      </c>
      <c r="CK7" s="38">
        <v>273.52</v>
      </c>
      <c r="CL7" s="38">
        <v>257.86</v>
      </c>
      <c r="CM7" s="38">
        <v>58.93</v>
      </c>
      <c r="CN7" s="38">
        <v>58.93</v>
      </c>
      <c r="CO7" s="38">
        <v>57.14</v>
      </c>
      <c r="CP7" s="38">
        <v>55.36</v>
      </c>
      <c r="CQ7" s="38">
        <v>53.57</v>
      </c>
      <c r="CR7" s="38">
        <v>52.31</v>
      </c>
      <c r="CS7" s="38">
        <v>60.65</v>
      </c>
      <c r="CT7" s="38">
        <v>51.75</v>
      </c>
      <c r="CU7" s="38">
        <v>50.68</v>
      </c>
      <c r="CV7" s="38">
        <v>50.14</v>
      </c>
      <c r="CW7" s="38">
        <v>51.3</v>
      </c>
      <c r="CX7" s="38">
        <v>76.95</v>
      </c>
      <c r="CY7" s="38">
        <v>78.489999999999995</v>
      </c>
      <c r="CZ7" s="38">
        <v>78.33</v>
      </c>
      <c r="DA7" s="38">
        <v>79.14</v>
      </c>
      <c r="DB7" s="38">
        <v>79.67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0.42</v>
      </c>
      <c r="EF7" s="38">
        <v>0</v>
      </c>
      <c r="EG7" s="38">
        <v>0.67</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2021-01-29T04:42:37Z</cp:lastPrinted>
  <dcterms:created xsi:type="dcterms:W3CDTF">2020-12-04T02:59:57Z</dcterms:created>
  <dcterms:modified xsi:type="dcterms:W3CDTF">2021-01-29T04:42:38Z</dcterms:modified>
  <cp:category/>
</cp:coreProperties>
</file>