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28 大郷町★☆\03 修正2\"/>
    </mc:Choice>
  </mc:AlternateContent>
  <workbookProtection workbookAlgorithmName="SHA-512" workbookHashValue="RepZRupkQs7/63xtpL4Q6H8vBb0xcZ/5sFgukoa8tyQZ7sSdsgA/DQL7UgNDLcGfHgy8XABOBdf0ydrs6lTWiw==" workbookSaltValue="XE6OsYcwWAr57+V5xM93xQ=="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<sst xmlns="http://schemas.openxmlformats.org/spreadsheetml/2006/main" count="241" uniqueCount="121">
  <si>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</si>
  <si>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</si>
  <si>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</si>
  <si>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</si>
  <si>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</si>
  <si>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</si>
  <si>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</si>
  <si>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</si>
  <si>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</si>
  <si>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</si>
  <si>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</si>
  <si>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</si>
  <si>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</si>
  <si>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</si>
  <si>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</si>
  <si>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</si>
  <si>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</si>
  <si>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</si>
  <si>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</si>
  <si>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</si>
  <si>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</si>
  <si>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</si>
  <si>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</si>
  <si>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</si>
  <si>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</si>
  <si>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</si>
  <si>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</si>
  <si>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</si>
  <si>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</si>
  <si>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</si>
  <si>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</si>
  <si>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</si>
  <si>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</si>
  <si>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</si>
  <si>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</si>
  <si>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</si>
  <si>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</si>
  <si>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</si>
  <si>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</si>
  <si>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</si>
  <si>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</si>
  <si>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</si>
  <si>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</si>
  <si>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</si>
  <si>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</si>
  <si>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</si>
  <si>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</si>
  <si>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</si>
  <si>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</si>
  <si>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</si>
  <si>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</si>
  <si>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</si>
  <si>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</si>
  <si>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</si>
  <si>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</si>
  <si>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</si>
  <si>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</si>
  <si>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</si>
  <si>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</si>
  <si>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</si>
  <si>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</si>
  <si>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</si>
  <si>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</si>
  <si>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</si>
  <si>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</si>
  <si>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</si>
  <si>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</si>
  <si>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</si>
  <si>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</si>
  <si>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</si>
  <si>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</si>
  <si>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</si>
  <si>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</si>
  <si>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</si>
  <si>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</si>
  <si>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</si>
  <si>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</si>
  <si>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</si>
  <si>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</si>
  <si>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</si>
  <si>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</si>
  <si>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</si>
  <si>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</si>
  <si>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</si>
  <si>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</si>
  <si>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</si>
  <si>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</si>
  <si>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</si>
  <si>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</si>
  <si>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</si>
  <si>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</si>
  <si>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</si>
  <si>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</si>
  <si>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</si>
  <si>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</si>
  <si>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</si>
  <si>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</si>
  <si>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</si>
  <si>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</si>
  <si>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大郷町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</si>
  <si>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</si>
  <si>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</si>
  <si>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</si>
  <si>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</si>
  <si>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</si>
  <si>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</si>
  <si>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</si>
  <si>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</si>
  <si>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</si>
  <si>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</si>
  <si>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</si>
  <si>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</si>
  <si>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</si>
  <si>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</si>
  <si>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</si>
  <si>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</si>
  <si>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</si>
  <si>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</si>
  <si>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6年度に併用を開始し25年が経過、管渠耐用年数は40年であるものの、マンホールポンプ等の機械電気設備は法定耐用年数を超過しているため、ストックマネジメント計画を策定し、平成２９年度よりマンホールポンプ更新工事に着手している。</t>
    <rPh sb="1" eb="3">
      <t>ヘイセイ</t>
    </rPh>
    <rPh sb="4" eb="5">
      <t>ネン</t>
    </rPh>
    <rPh sb="5" eb="6">
      <t>ド</t>
    </rPh>
    <rPh sb="7" eb="9">
      <t>ヘイヨウ</t>
    </rPh>
    <rPh sb="10" eb="12">
      <t>カイシ</t>
    </rPh>
    <rPh sb="15" eb="16">
      <t>ネン</t>
    </rPh>
    <rPh sb="17" eb="19">
      <t>ケイカ</t>
    </rPh>
    <rPh sb="20" eb="22">
      <t>カンキョ</t>
    </rPh>
    <rPh sb="22" eb="24">
      <t>タイヨウ</t>
    </rPh>
    <rPh sb="24" eb="26">
      <t>ネンスウ</t>
    </rPh>
    <rPh sb="29" eb="30">
      <t>ネン</t>
    </rPh>
    <rPh sb="45" eb="46">
      <t>ナド</t>
    </rPh>
    <rPh sb="47" eb="49">
      <t>キカイ</t>
    </rPh>
    <rPh sb="49" eb="51">
      <t>デンキ</t>
    </rPh>
    <rPh sb="51" eb="53">
      <t>セツビ</t>
    </rPh>
    <rPh sb="54" eb="56">
      <t>ホウテイ</t>
    </rPh>
    <rPh sb="56" eb="58">
      <t>タイヨウ</t>
    </rPh>
    <rPh sb="58" eb="60">
      <t>ネンスウ</t>
    </rPh>
    <rPh sb="61" eb="63">
      <t>チョウカ</t>
    </rPh>
    <rPh sb="80" eb="82">
      <t>ケイカク</t>
    </rPh>
    <rPh sb="83" eb="85">
      <t>サクテイ</t>
    </rPh>
    <rPh sb="87" eb="89">
      <t>ヘイセイ</t>
    </rPh>
    <rPh sb="91" eb="93">
      <t>ネンド</t>
    </rPh>
    <rPh sb="103" eb="105">
      <t>コウシン</t>
    </rPh>
    <rPh sb="105" eb="107">
      <t>コウジ</t>
    </rPh>
    <rPh sb="108" eb="110">
      <t>チャクシュ</t>
    </rPh>
    <phoneticPr fontId="4"/>
  </si>
  <si>
    <t>　水洗化促進の取組を強化し、収益性の向上を図る。
　ストックマネジメント計画により、マンホールポンプ更新工事に着手しているが、経費の平準化を図り効率のよい運営を行う。</t>
    <rPh sb="1" eb="4">
      <t>スイセンカ</t>
    </rPh>
    <rPh sb="4" eb="6">
      <t>ソクシン</t>
    </rPh>
    <rPh sb="7" eb="9">
      <t>トリクミ</t>
    </rPh>
    <rPh sb="10" eb="12">
      <t>キョウカ</t>
    </rPh>
    <rPh sb="14" eb="16">
      <t>シュウエキ</t>
    </rPh>
    <rPh sb="16" eb="17">
      <t>セイ</t>
    </rPh>
    <rPh sb="18" eb="20">
      <t>コウジョウ</t>
    </rPh>
    <rPh sb="21" eb="22">
      <t>ハカ</t>
    </rPh>
    <rPh sb="37" eb="39">
      <t>ケイカク</t>
    </rPh>
    <rPh sb="51" eb="53">
      <t>コウシン</t>
    </rPh>
    <rPh sb="53" eb="55">
      <t>コウジ</t>
    </rPh>
    <rPh sb="56" eb="58">
      <t>チャクシュ</t>
    </rPh>
    <rPh sb="64" eb="66">
      <t>ケイヒ</t>
    </rPh>
    <rPh sb="67" eb="70">
      <t>ヘイジュンカ</t>
    </rPh>
    <rPh sb="71" eb="72">
      <t>ハカ</t>
    </rPh>
    <rPh sb="73" eb="75">
      <t>コウリツ</t>
    </rPh>
    <rPh sb="78" eb="80">
      <t>ウンエイ</t>
    </rPh>
    <rPh sb="81" eb="82">
      <t>オコナ</t>
    </rPh>
    <phoneticPr fontId="4"/>
  </si>
  <si>
    <t>　収益的収支は、地方債償還金が償還のピークを迎えつつあるが、総収益が増加したことにより、増加した。しかし、依然として100%を下回っていることから経費等を削減するなど経営改善を図る必要がある。
　企業債残高対事業規模比率は、平成29年度からマンホールポンプ更新工事に着手しているため起債の借入を再開しているが、大規模な新規借入はしていないことから、借入額より起債償還額の方が大きいため、類似団体と比較すると低水準となっている。今後も本水準を推移すると予想される。
　経費回収率は、下水道使用料の料金収入にほぼ変化がなく、汚水処理費も同様にほぼ変化がないため、ほぼ同水準となっている。適正な使用料金収入の確保や未収金対策を実施し、回収率の増加を図る必要がある。
　水洗化率は、83.99％となっており、これは人口の減少によるものと推測される。類似団体とほぼ同程度となっているが、今後も促進の取組を継続していく。</t>
    <rPh sb="1" eb="4">
      <t>シュウエキテキ</t>
    </rPh>
    <rPh sb="4" eb="6">
      <t>シュウシ</t>
    </rPh>
    <rPh sb="8" eb="11">
      <t>チホウサイ</t>
    </rPh>
    <rPh sb="11" eb="14">
      <t>ショウカンキン</t>
    </rPh>
    <rPh sb="15" eb="17">
      <t>ショウカン</t>
    </rPh>
    <rPh sb="22" eb="23">
      <t>ムカ</t>
    </rPh>
    <rPh sb="30" eb="33">
      <t>ソウシュウエキ</t>
    </rPh>
    <rPh sb="34" eb="36">
      <t>ゾウカ</t>
    </rPh>
    <rPh sb="44" eb="46">
      <t>ゾウカ</t>
    </rPh>
    <rPh sb="53" eb="55">
      <t>イゼン</t>
    </rPh>
    <rPh sb="63" eb="65">
      <t>シタマワ</t>
    </rPh>
    <rPh sb="73" eb="75">
      <t>ケイヒ</t>
    </rPh>
    <rPh sb="75" eb="76">
      <t>ナド</t>
    </rPh>
    <rPh sb="77" eb="79">
      <t>サクゲン</t>
    </rPh>
    <rPh sb="83" eb="85">
      <t>ケイエイ</t>
    </rPh>
    <rPh sb="85" eb="87">
      <t>カイゼン</t>
    </rPh>
    <rPh sb="88" eb="89">
      <t>ハカ</t>
    </rPh>
    <rPh sb="90" eb="92">
      <t>ヒツヨウ</t>
    </rPh>
    <rPh sb="100" eb="102">
      <t>キギョウ</t>
    </rPh>
    <rPh sb="102" eb="103">
      <t>サイ</t>
    </rPh>
    <rPh sb="103" eb="105">
      <t>ザンダカ</t>
    </rPh>
    <rPh sb="105" eb="106">
      <t>タイ</t>
    </rPh>
    <rPh sb="106" eb="108">
      <t>ジギョウ</t>
    </rPh>
    <rPh sb="108" eb="110">
      <t>キボ</t>
    </rPh>
    <rPh sb="110" eb="112">
      <t>ヒリツ</t>
    </rPh>
    <rPh sb="114" eb="116">
      <t>ヘイセイ</t>
    </rPh>
    <rPh sb="118" eb="120">
      <t>ネンド</t>
    </rPh>
    <rPh sb="130" eb="132">
      <t>コウシン</t>
    </rPh>
    <rPh sb="132" eb="134">
      <t>コウジ</t>
    </rPh>
    <rPh sb="135" eb="137">
      <t>チャクシュ</t>
    </rPh>
    <rPh sb="143" eb="145">
      <t>キサイ</t>
    </rPh>
    <rPh sb="146" eb="148">
      <t>カリイレ</t>
    </rPh>
    <rPh sb="149" eb="151">
      <t>サイカイ</t>
    </rPh>
    <rPh sb="157" eb="160">
      <t>ダイキボ</t>
    </rPh>
    <rPh sb="161" eb="163">
      <t>シンキ</t>
    </rPh>
    <rPh sb="163" eb="165">
      <t>カリイレ</t>
    </rPh>
    <rPh sb="176" eb="178">
      <t>カリイレ</t>
    </rPh>
    <rPh sb="178" eb="179">
      <t>ガク</t>
    </rPh>
    <rPh sb="181" eb="183">
      <t>キサイ</t>
    </rPh>
    <rPh sb="183" eb="185">
      <t>ショウカン</t>
    </rPh>
    <rPh sb="185" eb="186">
      <t>ガク</t>
    </rPh>
    <rPh sb="187" eb="188">
      <t>ホウ</t>
    </rPh>
    <rPh sb="189" eb="190">
      <t>オオ</t>
    </rPh>
    <rPh sb="195" eb="197">
      <t>ルイジ</t>
    </rPh>
    <rPh sb="197" eb="199">
      <t>ダンタイ</t>
    </rPh>
    <rPh sb="200" eb="202">
      <t>ヒカク</t>
    </rPh>
    <rPh sb="205" eb="208">
      <t>テイスイジュン</t>
    </rPh>
    <rPh sb="215" eb="217">
      <t>コンゴ</t>
    </rPh>
    <rPh sb="218" eb="219">
      <t>ホン</t>
    </rPh>
    <rPh sb="219" eb="221">
      <t>スイジュン</t>
    </rPh>
    <rPh sb="222" eb="224">
      <t>スイイ</t>
    </rPh>
    <rPh sb="227" eb="229">
      <t>ヨソウ</t>
    </rPh>
    <rPh sb="236" eb="238">
      <t>ケイヒ</t>
    </rPh>
    <rPh sb="238" eb="240">
      <t>カイシュウ</t>
    </rPh>
    <rPh sb="240" eb="241">
      <t>リツ</t>
    </rPh>
    <rPh sb="243" eb="246">
      <t>ゲスイドウ</t>
    </rPh>
    <rPh sb="246" eb="249">
      <t>シヨウリョウ</t>
    </rPh>
    <rPh sb="250" eb="252">
      <t>リョウキン</t>
    </rPh>
    <rPh sb="252" eb="254">
      <t>シュウニュウ</t>
    </rPh>
    <rPh sb="257" eb="259">
      <t>ヘンカ</t>
    </rPh>
    <rPh sb="263" eb="265">
      <t>オスイ</t>
    </rPh>
    <rPh sb="265" eb="267">
      <t>ショリ</t>
    </rPh>
    <rPh sb="267" eb="268">
      <t>ヒ</t>
    </rPh>
    <rPh sb="269" eb="271">
      <t>ドウヨウ</t>
    </rPh>
    <rPh sb="274" eb="276">
      <t>ヘンカ</t>
    </rPh>
    <rPh sb="284" eb="287">
      <t>ドウスイジュン</t>
    </rPh>
    <rPh sb="294" eb="296">
      <t>テキセイ</t>
    </rPh>
    <rPh sb="297" eb="299">
      <t>シヨウ</t>
    </rPh>
    <rPh sb="299" eb="301">
      <t>リョウキン</t>
    </rPh>
    <rPh sb="301" eb="303">
      <t>シュウニュウ</t>
    </rPh>
    <rPh sb="304" eb="306">
      <t>カクホ</t>
    </rPh>
    <rPh sb="307" eb="310">
      <t>ミシュウキン</t>
    </rPh>
    <rPh sb="310" eb="312">
      <t>タイサク</t>
    </rPh>
    <rPh sb="313" eb="315">
      <t>ジッシ</t>
    </rPh>
    <rPh sb="317" eb="319">
      <t>カイシュウ</t>
    </rPh>
    <rPh sb="319" eb="320">
      <t>リツ</t>
    </rPh>
    <rPh sb="321" eb="323">
      <t>ゾウカ</t>
    </rPh>
    <rPh sb="324" eb="325">
      <t>ハカ</t>
    </rPh>
    <rPh sb="326" eb="328">
      <t>ヒツヨウ</t>
    </rPh>
    <rPh sb="335" eb="338">
      <t>スイセンカ</t>
    </rPh>
    <rPh sb="338" eb="339">
      <t>リツ</t>
    </rPh>
    <rPh sb="357" eb="359">
      <t>ジンコウ</t>
    </rPh>
    <rPh sb="360" eb="362">
      <t>ゲンショウ</t>
    </rPh>
    <rPh sb="368" eb="370">
      <t>スイソク</t>
    </rPh>
    <rPh sb="374" eb="376">
      <t>ルイジ</t>
    </rPh>
    <rPh sb="376" eb="378">
      <t>ダンタイ</t>
    </rPh>
    <rPh sb="381" eb="384">
      <t>ドウテイド</t>
    </rPh>
    <rPh sb="392" eb="394">
      <t>コンゴ</t>
    </rPh>
    <rPh sb="395" eb="397">
      <t>ソクシン</t>
    </rPh>
    <rPh sb="398" eb="400">
      <t>トリクミ</t>
    </rPh>
    <rPh sb="401" eb="403">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</si>
</sst>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0.19</c:v>
                </c:pt>
                <c:pt idx="1">
                  <c:v>0.05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D68-43FB-ADCF-FE5E9C4336A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AD68-43FB-ADCF-FE5E9C4336A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92-4516-936B-62747C47498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7C92-4516-936B-62747C47498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79.400000000000006</c:v>
                </c:pt>
                <c:pt idx="1">
                  <c:v>82.61</c:v>
                </c:pt>
                <c:pt idx="2">
                  <c:v>83.2</c:v>
                </c:pt>
                <c:pt idx="3">
                  <c:v>84.56</c:v>
                </c:pt>
                <c:pt idx="4">
                  <c:v>83.99</c:v>
                </c:pt>
              </c:numCache>
            </c:numRef>
          </c:val>
          <c:extLst>
            <c:ext xmlns:c16="http://schemas.microsoft.com/office/drawing/2014/chart" uri="{C3380CC4-5D6E-409C-BE32-E72D297353CC}">
              <c16:uniqueId val="{00000000-6CC9-4939-AAF1-8D1ED541883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6CC9-4939-AAF1-8D1ED541883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85.92</c:v>
                </c:pt>
                <c:pt idx="1">
                  <c:v>92.36</c:v>
                </c:pt>
                <c:pt idx="2">
                  <c:v>91.6</c:v>
                </c:pt>
                <c:pt idx="3">
                  <c:v>92.08</c:v>
                </c:pt>
                <c:pt idx="4">
                  <c:v>94.04</c:v>
                </c:pt>
              </c:numCache>
            </c:numRef>
          </c:val>
          <c:extLst>
            <c:ext xmlns:c16="http://schemas.microsoft.com/office/drawing/2014/chart" uri="{C3380CC4-5D6E-409C-BE32-E72D297353CC}">
              <c16:uniqueId val="{00000000-E623-4A34-9389-46172B11C55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23-4A34-9389-46172B11C55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96-405B-B4D7-E1DD8CBC488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96-405B-B4D7-E1DD8CBC488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6A-4032-A4CF-FF80F5670C6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6A-4032-A4CF-FF80F5670C6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E1-4E1C-87B0-F333C2992A8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E1-4E1C-87B0-F333C2992A8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74-4CB6-9B92-C7DF00C5B45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74-4CB6-9B92-C7DF00C5B45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691.87</c:v>
                </c:pt>
                <c:pt idx="1">
                  <c:v>637.95000000000005</c:v>
                </c:pt>
                <c:pt idx="2">
                  <c:v>631.67999999999995</c:v>
                </c:pt>
                <c:pt idx="3">
                  <c:v>635.59</c:v>
                </c:pt>
                <c:pt idx="4">
                  <c:v>612.73</c:v>
                </c:pt>
              </c:numCache>
            </c:numRef>
          </c:val>
          <c:extLst>
            <c:ext xmlns:c16="http://schemas.microsoft.com/office/drawing/2014/chart" uri="{C3380CC4-5D6E-409C-BE32-E72D297353CC}">
              <c16:uniqueId val="{00000000-71D5-4C41-9829-089C956AB12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71D5-4C41-9829-089C956AB12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56.58</c:v>
                </c:pt>
                <c:pt idx="1">
                  <c:v>66.97</c:v>
                </c:pt>
                <c:pt idx="2">
                  <c:v>66.27</c:v>
                </c:pt>
                <c:pt idx="3">
                  <c:v>82.28</c:v>
                </c:pt>
                <c:pt idx="4">
                  <c:v>83.93</c:v>
                </c:pt>
              </c:numCache>
            </c:numRef>
          </c:val>
          <c:extLst>
            <c:ext xmlns:c16="http://schemas.microsoft.com/office/drawing/2014/chart" uri="{C3380CC4-5D6E-409C-BE32-E72D297353CC}">
              <c16:uniqueId val="{00000000-95E9-487C-98C4-18E186ED3D4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95E9-487C-98C4-18E186ED3D4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222.53</c:v>
                </c:pt>
                <c:pt idx="1">
                  <c:v>187.37</c:v>
                </c:pt>
                <c:pt idx="2">
                  <c:v>189</c:v>
                </c:pt>
                <c:pt idx="3">
                  <c:v>152.16999999999999</c:v>
                </c:pt>
                <c:pt idx="4">
                  <c:v>150.57</c:v>
                </c:pt>
              </c:numCache>
            </c:numRef>
          </c:val>
          <c:extLst>
            <c:ext xmlns:c16="http://schemas.microsoft.com/office/drawing/2014/chart" uri="{C3380CC4-5D6E-409C-BE32-E72D297353CC}">
              <c16:uniqueId val="{00000000-2D5A-4718-A863-E721DF04C5E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2D5A-4718-A863-E721DF04C5E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大郷町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7988</v>
      </c>
      <c r="AM8" s="69"/>
      <c r="AN8" s="69"/>
      <c r="AO8" s="69"/>
      <c r="AP8" s="69"/>
      <c r="AQ8" s="69"/>
      <c r="AR8" s="69"/>
      <c r="AS8" s="69"/>
      <c r="AT8" s="68">
        <f>データ!T6</f>
        <v>82.01</v>
      </c>
      <c r="AU8" s="68"/>
      <c r="AV8" s="68"/>
      <c r="AW8" s="68"/>
      <c r="AX8" s="68"/>
      <c r="AY8" s="68"/>
      <c r="AZ8" s="68"/>
      <c r="BA8" s="68"/>
      <c r="BB8" s="68">
        <f>データ!U6</f>
        <v>97.4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44.79</v>
      </c>
      <c r="Q10" s="68"/>
      <c r="R10" s="68"/>
      <c r="S10" s="68"/>
      <c r="T10" s="68"/>
      <c r="U10" s="68"/>
      <c r="V10" s="68"/>
      <c r="W10" s="68">
        <f>データ!Q6</f>
        <v>80.58</v>
      </c>
      <c r="X10" s="68"/>
      <c r="Y10" s="68"/>
      <c r="Z10" s="68"/>
      <c r="AA10" s="68"/>
      <c r="AB10" s="68"/>
      <c r="AC10" s="68"/>
      <c r="AD10" s="69">
        <f>データ!R6</f>
        <v>2255</v>
      </c>
      <c r="AE10" s="69"/>
      <c r="AF10" s="69"/>
      <c r="AG10" s="69"/>
      <c r="AH10" s="69"/>
      <c r="AI10" s="69"/>
      <c r="AJ10" s="69"/>
      <c r="AK10" s="2"/>
      <c r="AL10" s="69">
        <f>データ!V6</f>
        <v>3572</v>
      </c>
      <c r="AM10" s="69"/>
      <c r="AN10" s="69"/>
      <c r="AO10" s="69"/>
      <c r="AP10" s="69"/>
      <c r="AQ10" s="69"/>
      <c r="AR10" s="69"/>
      <c r="AS10" s="69"/>
      <c r="AT10" s="68">
        <f>データ!W6</f>
        <v>2.38</v>
      </c>
      <c r="AU10" s="68"/>
      <c r="AV10" s="68"/>
      <c r="AW10" s="68"/>
      <c r="AX10" s="68"/>
      <c r="AY10" s="68"/>
      <c r="AZ10" s="68"/>
      <c r="BA10" s="68"/>
      <c r="BB10" s="68">
        <f>データ!X6</f>
        <v>1500.84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45</v>
      </c>
      <c r="O86" s="26" t="str">
        <f>データ!EO6</f>
        <v>【0.28】</v>
      </c>
    </row>
  </sheetData>
  <sheetProtection algorithmName="SHA-512" hashValue="Xm1jE2W8kyitm32gDMRL6exs1GKuYejR744bqHXdjaRIRRdhHyIUe5n9KxDHhJpU9RiDlPfJSNVvqQlm1jY32Q==" saltValue="wRCrk5rgpsyrw5SAnBie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44229</v>
      </c>
      <c r="D6" s="33">
        <f t="shared" si="3"/>
        <v>47</v>
      </c>
      <c r="E6" s="33">
        <f t="shared" si="3"/>
        <v>17</v>
      </c>
      <c r="F6" s="33">
        <f t="shared" si="3"/>
        <v>4</v>
      </c>
      <c r="G6" s="33">
        <f t="shared" si="3"/>
        <v>0</v>
      </c>
      <c r="H6" s="33" t="str">
        <f t="shared" si="3"/>
        <v>宮城県　大郷町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44.79</v>
      </c>
      <c r="Q6" s="34">
        <f t="shared" si="3"/>
        <v>80.58</v>
      </c>
      <c r="R6" s="34">
        <f t="shared" si="3"/>
        <v>2255</v>
      </c>
      <c r="S6" s="34">
        <f t="shared" si="3"/>
        <v>7988</v>
      </c>
      <c r="T6" s="34">
        <f t="shared" si="3"/>
        <v>82.01</v>
      </c>
      <c r="U6" s="34">
        <f t="shared" si="3"/>
        <v>97.4</v>
      </c>
      <c r="V6" s="34">
        <f t="shared" si="3"/>
        <v>3572</v>
      </c>
      <c r="W6" s="34">
        <f t="shared" si="3"/>
        <v>2.38</v>
      </c>
      <c r="X6" s="34">
        <f t="shared" si="3"/>
        <v>1500.84</v>
      </c>
      <c r="Y6" s="35">
        <f>IF(Y7="",NA(),Y7)</f>
        <v>85.92</v>
      </c>
      <c r="Z6" s="35">
        <f t="shared" ref="Z6:AH6" si="4">IF(Z7="",NA(),Z7)</f>
        <v>92.36</v>
      </c>
      <c r="AA6" s="35">
        <f t="shared" si="4"/>
        <v>91.6</v>
      </c>
      <c r="AB6" s="35">
        <f t="shared" si="4"/>
        <v>92.08</v>
      </c>
      <c r="AC6" s="35">
        <f t="shared" si="4"/>
        <v>94.04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691.87</v>
      </c>
      <c r="BG6" s="35">
        <f t="shared" ref="BG6:BO6" si="7">IF(BG7="",NA(),BG7)</f>
        <v>637.95000000000005</v>
      </c>
      <c r="BH6" s="35">
        <f t="shared" si="7"/>
        <v>631.67999999999995</v>
      </c>
      <c r="BI6" s="35">
        <f t="shared" si="7"/>
        <v>635.59</v>
      </c>
      <c r="BJ6" s="35">
        <f t="shared" si="7"/>
        <v>612.73</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56.58</v>
      </c>
      <c r="BR6" s="35">
        <f t="shared" ref="BR6:BZ6" si="8">IF(BR7="",NA(),BR7)</f>
        <v>66.97</v>
      </c>
      <c r="BS6" s="35">
        <f t="shared" si="8"/>
        <v>66.27</v>
      </c>
      <c r="BT6" s="35">
        <f t="shared" si="8"/>
        <v>82.28</v>
      </c>
      <c r="BU6" s="35">
        <f t="shared" si="8"/>
        <v>83.93</v>
      </c>
      <c r="BV6" s="35">
        <f t="shared" si="8"/>
        <v>66.22</v>
      </c>
      <c r="BW6" s="35">
        <f t="shared" si="8"/>
        <v>69.87</v>
      </c>
      <c r="BX6" s="35">
        <f t="shared" si="8"/>
        <v>74.3</v>
      </c>
      <c r="BY6" s="35">
        <f t="shared" si="8"/>
        <v>72.260000000000005</v>
      </c>
      <c r="BZ6" s="35">
        <f t="shared" si="8"/>
        <v>71.84</v>
      </c>
      <c r="CA6" s="34" t="str">
        <f>IF(CA7="","",IF(CA7="-","【-】","【"&amp;SUBSTITUTE(TEXT(CA7,"#,##0.00"),"-","△")&amp;"】"))</f>
        <v>【74.17】</v>
      </c>
      <c r="CB6" s="35">
        <f>IF(CB7="",NA(),CB7)</f>
        <v>222.53</v>
      </c>
      <c r="CC6" s="35">
        <f t="shared" ref="CC6:CK6" si="9">IF(CC7="",NA(),CC7)</f>
        <v>187.37</v>
      </c>
      <c r="CD6" s="35">
        <f t="shared" si="9"/>
        <v>189</v>
      </c>
      <c r="CE6" s="35">
        <f t="shared" si="9"/>
        <v>152.16999999999999</v>
      </c>
      <c r="CF6" s="35">
        <f t="shared" si="9"/>
        <v>150.57</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79.400000000000006</v>
      </c>
      <c r="CY6" s="35">
        <f t="shared" ref="CY6:DG6" si="11">IF(CY7="",NA(),CY7)</f>
        <v>82.61</v>
      </c>
      <c r="CZ6" s="35">
        <f t="shared" si="11"/>
        <v>83.2</v>
      </c>
      <c r="DA6" s="35">
        <f t="shared" si="11"/>
        <v>84.56</v>
      </c>
      <c r="DB6" s="35">
        <f t="shared" si="11"/>
        <v>83.99</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0.19</v>
      </c>
      <c r="EF6" s="35">
        <f t="shared" ref="EF6:EN6" si="14">IF(EF7="",NA(),EF7)</f>
        <v>0.05</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44229</v>
      </c>
      <c r="D7" s="37">
        <v>47</v>
      </c>
      <c r="E7" s="37">
        <v>17</v>
      </c>
      <c r="F7" s="37">
        <v>4</v>
      </c>
      <c r="G7" s="37">
        <v>0</v>
      </c>
      <c r="H7" s="37" t="s">
        <v>99</v>
      </c>
      <c r="I7" s="37" t="s">
        <v>100</v>
      </c>
      <c r="J7" s="37" t="s">
        <v>101</v>
      </c>
      <c r="K7" s="37" t="s">
        <v>102</v>
      </c>
      <c r="L7" s="37" t="s">
        <v>103</v>
      </c>
      <c r="M7" s="37" t="s">
        <v>104</v>
      </c>
      <c r="N7" s="38" t="s">
        <v>105</v>
      </c>
      <c r="O7" s="38" t="s">
        <v>106</v>
      </c>
      <c r="P7" s="38">
        <v>44.79</v>
      </c>
      <c r="Q7" s="38">
        <v>80.58</v>
      </c>
      <c r="R7" s="38">
        <v>2255</v>
      </c>
      <c r="S7" s="38">
        <v>7988</v>
      </c>
      <c r="T7" s="38">
        <v>82.01</v>
      </c>
      <c r="U7" s="38">
        <v>97.4</v>
      </c>
      <c r="V7" s="38">
        <v>3572</v>
      </c>
      <c r="W7" s="38">
        <v>2.38</v>
      </c>
      <c r="X7" s="38">
        <v>1500.84</v>
      </c>
      <c r="Y7" s="38">
        <v>85.92</v>
      </c>
      <c r="Z7" s="38">
        <v>92.36</v>
      </c>
      <c r="AA7" s="38">
        <v>91.6</v>
      </c>
      <c r="AB7" s="38">
        <v>92.08</v>
      </c>
      <c r="AC7" s="38">
        <v>94.04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691.87</v>
      </c>
      <c r="BG7" s="38">
        <v>637.95000000000005</v>
      </c>
      <c r="BH7" s="38">
        <v>631.67999999999995</v>
      </c>
      <c r="BI7" s="38">
        <v>635.59</v>
      </c>
      <c r="BJ7" s="38">
        <v>612.73</v>
      </c>
      <c r="BK7" s="38">
        <v>1434.89</v>
      </c>
      <c r="BL7" s="38">
        <v>1298.9100000000001</v>
      </c>
      <c r="BM7" s="38">
        <v>1243.71</v>
      </c>
      <c r="BN7" s="38">
        <v>1194.1500000000001</v>
      </c>
      <c r="BO7" s="38">
        <v>1206.79</v>
      </c>
      <c r="BP7" s="38">
        <v>1218.7</v>
      </c>
      <c r="BQ7" s="38">
        <v>56.58</v>
      </c>
      <c r="BR7" s="38">
        <v>66.97</v>
      </c>
      <c r="BS7" s="38">
        <v>66.27</v>
      </c>
      <c r="BT7" s="38">
        <v>82.28</v>
      </c>
      <c r="BU7" s="38">
        <v>83.93</v>
      </c>
      <c r="BV7" s="38">
        <v>66.22</v>
      </c>
      <c r="BW7" s="38">
        <v>69.87</v>
      </c>
      <c r="BX7" s="38">
        <v>74.3</v>
      </c>
      <c r="BY7" s="38">
        <v>72.260000000000005</v>
      </c>
      <c r="BZ7" s="38">
        <v>71.84</v>
      </c>
      <c r="CA7" s="38">
        <v>74.17</v>
      </c>
      <c r="CB7" s="38">
        <v>222.53</v>
      </c>
      <c r="CC7" s="38">
        <v>187.37</v>
      </c>
      <c r="CD7" s="38">
        <v>189</v>
      </c>
      <c r="CE7" s="38">
        <v>152.16999999999999</v>
      </c>
      <c r="CF7" s="38">
        <v>150.57</v>
      </c>
      <c r="CG7" s="38">
        <v>246.72</v>
      </c>
      <c r="CH7" s="38">
        <v>234.96</v>
      </c>
      <c r="CI7" s="38">
        <v>221.81</v>
      </c>
      <c r="CJ7" s="38">
        <v>230.02</v>
      </c>
      <c r="CK7" s="38">
        <v>228.47</v>
      </c>
      <c r="CL7" s="38">
        <v>218.56</v>
      </c>
      <c r="CM7" s="38" t="s">
        <v>105</v>
      </c>
      <c r="CN7" s="38" t="s">
        <v>105</v>
      </c>
      <c r="CO7" s="38" t="s">
        <v>105</v>
      </c>
      <c r="CP7" s="38" t="s">
        <v>105</v>
      </c>
      <c r="CQ7" s="38" t="s">
        <v>105</v>
      </c>
      <c r="CR7" s="38">
        <v>41.35</v>
      </c>
      <c r="CS7" s="38">
        <v>42.9</v>
      </c>
      <c r="CT7" s="38">
        <v>43.36</v>
      </c>
      <c r="CU7" s="38">
        <v>42.56</v>
      </c>
      <c r="CV7" s="38">
        <v>42.47</v>
      </c>
      <c r="CW7" s="38">
        <v>42.86</v>
      </c>
      <c r="CX7" s="38">
        <v>79.400000000000006</v>
      </c>
      <c r="CY7" s="38">
        <v>82.61</v>
      </c>
      <c r="CZ7" s="38">
        <v>83.2</v>
      </c>
      <c r="DA7" s="38">
        <v>84.56</v>
      </c>
      <c r="DB7" s="38">
        <v>83.99</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0.19</v>
      </c>
      <c r="EF7" s="38">
        <v>0.05</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2021-02-16T06:54:28Z</cp:lastPrinted>
  <dcterms:created xsi:type="dcterms:W3CDTF">2020-12-04T02:52:47Z</dcterms:created>
  <dcterms:modified xsi:type="dcterms:W3CDTF">2021-02-16T06:58:35Z</dcterms:modified>
  <cp:category/>
</cp:coreProperties>
</file>