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ryota_sakurai\Desktop\経営比較分析表\水道事業\"/>
    </mc:Choice>
  </mc:AlternateContent>
  <xr:revisionPtr revIDLastSave="0" documentId="13_ncr:1_{ACB70B6E-8E61-4317-AD63-094878CD9601}" xr6:coauthVersionLast="36" xr6:coauthVersionMax="36" xr10:uidLastSave="{00000000-0000-0000-0000-000000000000}"/>
  <workbookProtection workbookAlgorithmName="SHA-512" workbookHashValue="zs+xB1x2zc+BHTDcn2lj4oHMrN8ktizUZSzjAG13wArnMDpI4nnnrEqPEmWlLSE4Fxnz8w5KZQ6zhio2XVbm4w==" workbookSaltValue="Nz7IDdySaNnkyy5arJSaIw==" workbookSpinCount="100000" lockStructure="1"/>
  <bookViews>
    <workbookView xWindow="0" yWindow="0" windowWidth="20490" windowHeight="72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L10" i="4"/>
  <c r="I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<sst xmlns="http://schemas.openxmlformats.org/spreadsheetml/2006/main" count="228" uniqueCount="114">
  <si>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</si>
  <si>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</si>
  <si>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</si>
  <si>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</si>
  <si>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</si>
  <si>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</si>
  <si>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</si>
  <si>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</si>
  <si>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</si>
  <si>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</si>
  <si>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</si>
  <si>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</si>
  <si>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</si>
  <si>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</si>
  <si>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</si>
  <si>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</si>
  <si>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</si>
  <si>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</si>
  <si>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</si>
  <si>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</si>
  <si>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</si>
  <si>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</si>
  <si>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</si>
  <si>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</si>
  <si>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</si>
  <si>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</si>
  <si>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</si>
  <si>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</si>
  <si>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</si>
  <si>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</si>
  <si>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</si>
  <si>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</si>
  <si>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</si>
  <si>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</si>
  <si>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</si>
  <si>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</si>
  <si>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</si>
  <si>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</si>
  <si>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</si>
  <si>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</si>
  <si>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</si>
  <si>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</si>
  <si>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</si>
  <si>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</si>
  <si>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</si>
  <si>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</si>
  <si>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</si>
  <si>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</si>
  <si>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</si>
  <si>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</si>
  <si>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</si>
  <si>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</si>
  <si>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</si>
  <si>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</si>
  <si>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</si>
  <si>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</si>
  <si>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</si>
  <si>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</si>
  <si>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</si>
  <si>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</si>
  <si>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</si>
  <si>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</si>
  <si>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</si>
  <si>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</si>
  <si>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</si>
  <si>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</si>
  <si>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</si>
  <si>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</si>
  <si>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</si>
  <si>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</si>
  <si>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</si>
  <si>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</si>
  <si>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</si>
  <si>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</si>
  <si>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</si>
  <si>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</si>
  <si>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</si>
  <si>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</si>
  <si>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</si>
  <si>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</si>
  <si>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</si>
  <si>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</si>
  <si>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</si>
  <si>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</si>
  <si>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</si>
  <si>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</si>
  <si>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</si>
  <si>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</si>
  <si>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</si>
  <si>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</si>
  <si>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</si>
  <si>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</si>
  <si>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</si>
  <si>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</si>
  <si>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</si>
  <si>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</si>
  <si>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</si>
  <si>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</si>
  <si>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</si>
  <si>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</si>
  <si>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</si>
  <si>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</si>
  <si>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</si>
  <si>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</si>
  <si>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</si>
  <si>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</si>
  <si>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</si>
  <si>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</si>
  <si>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</si>
  <si>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</si>
  <si>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</si>
  <si>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経常収支比率、料金回収率ともに100％を超えているため、経営状況としては安定していると思われる。料金回収率が100％を超えた理由としては、未納者への通知等の対応と委託費の減によるものである。
　集落の点在により、配水池に対する給水戸数の割合が低いこと、配水施設が6箇所あること等から、類似団体よりも給水原価が高くなっている、今後配水施設の統廃合等適切な投資の検討が必要になる。
　有収率は昨年度と比べ増加した。理由としては老朽化した石綿管等からの漏水の修繕等が考えられる。今後も漏水調査を継続し実施していく。
　累積欠損金はなく、流動比率も類似団体より高いことから資金繰りの安定と健全運営ができている。</t>
    <rPh sb="1" eb="3">
      <t>ケイジョウ</t>
    </rPh>
    <rPh sb="3" eb="5">
      <t>シュウシ</t>
    </rPh>
    <rPh sb="5" eb="7">
      <t>ヒリツ</t>
    </rPh>
    <rPh sb="8" eb="10">
      <t>リョウキン</t>
    </rPh>
    <rPh sb="10" eb="12">
      <t>カイシュウ</t>
    </rPh>
    <rPh sb="12" eb="13">
      <t>リツ</t>
    </rPh>
    <rPh sb="21" eb="22">
      <t>コ</t>
    </rPh>
    <rPh sb="29" eb="31">
      <t>ケイエイ</t>
    </rPh>
    <rPh sb="31" eb="33">
      <t>ジョウキョウ</t>
    </rPh>
    <rPh sb="37" eb="39">
      <t>アンテイ</t>
    </rPh>
    <rPh sb="44" eb="45">
      <t>オモ</t>
    </rPh>
    <rPh sb="49" eb="51">
      <t>リョウキン</t>
    </rPh>
    <rPh sb="51" eb="53">
      <t>カイシュウ</t>
    </rPh>
    <rPh sb="53" eb="54">
      <t>リツ</t>
    </rPh>
    <rPh sb="60" eb="61">
      <t>コ</t>
    </rPh>
    <rPh sb="63" eb="65">
      <t>リユウ</t>
    </rPh>
    <rPh sb="70" eb="73">
      <t>ミノウシャ</t>
    </rPh>
    <rPh sb="75" eb="77">
      <t>ツウチ</t>
    </rPh>
    <rPh sb="77" eb="78">
      <t>ナド</t>
    </rPh>
    <rPh sb="79" eb="81">
      <t>タイオウ</t>
    </rPh>
    <rPh sb="82" eb="84">
      <t>イタク</t>
    </rPh>
    <rPh sb="84" eb="85">
      <t>ヒ</t>
    </rPh>
    <rPh sb="86" eb="87">
      <t>ゲン</t>
    </rPh>
    <rPh sb="98" eb="100">
      <t>シュウラク</t>
    </rPh>
    <rPh sb="101" eb="103">
      <t>テンザイ</t>
    </rPh>
    <rPh sb="107" eb="110">
      <t>ハイスイチ</t>
    </rPh>
    <rPh sb="111" eb="112">
      <t>タイ</t>
    </rPh>
    <rPh sb="114" eb="116">
      <t>キュウスイ</t>
    </rPh>
    <rPh sb="116" eb="117">
      <t>ト</t>
    </rPh>
    <rPh sb="117" eb="118">
      <t>スウ</t>
    </rPh>
    <rPh sb="119" eb="121">
      <t>ワリアイ</t>
    </rPh>
    <rPh sb="122" eb="123">
      <t>ヒク</t>
    </rPh>
    <rPh sb="191" eb="194">
      <t>ユウシュウリツ</t>
    </rPh>
    <rPh sb="195" eb="198">
      <t>サクネンド</t>
    </rPh>
    <rPh sb="199" eb="200">
      <t>クラ</t>
    </rPh>
    <rPh sb="201" eb="203">
      <t>ゾウカ</t>
    </rPh>
    <rPh sb="206" eb="208">
      <t>リユウ</t>
    </rPh>
    <rPh sb="212" eb="215">
      <t>ロウキュウカ</t>
    </rPh>
    <rPh sb="217" eb="219">
      <t>イシワタ</t>
    </rPh>
    <rPh sb="219" eb="220">
      <t>カン</t>
    </rPh>
    <rPh sb="220" eb="221">
      <t>ナド</t>
    </rPh>
    <rPh sb="224" eb="226">
      <t>ロウスイ</t>
    </rPh>
    <rPh sb="227" eb="229">
      <t>シュウゼン</t>
    </rPh>
    <rPh sb="229" eb="230">
      <t>ナド</t>
    </rPh>
    <rPh sb="231" eb="232">
      <t>カンガ</t>
    </rPh>
    <rPh sb="237" eb="239">
      <t>コンゴ</t>
    </rPh>
    <rPh sb="240" eb="242">
      <t>ロウスイ</t>
    </rPh>
    <rPh sb="242" eb="244">
      <t>チョウサ</t>
    </rPh>
    <rPh sb="245" eb="247">
      <t>ケイゾク</t>
    </rPh>
    <rPh sb="248" eb="250">
      <t>ジッシ</t>
    </rPh>
    <rPh sb="257" eb="259">
      <t>ルイセキ</t>
    </rPh>
    <rPh sb="259" eb="261">
      <t>ケッソン</t>
    </rPh>
    <rPh sb="261" eb="262">
      <t>キン</t>
    </rPh>
    <rPh sb="266" eb="268">
      <t>リュウドウ</t>
    </rPh>
    <rPh sb="268" eb="270">
      <t>ヒリツ</t>
    </rPh>
    <rPh sb="271" eb="273">
      <t>ルイジ</t>
    </rPh>
    <rPh sb="273" eb="275">
      <t>ダンタイ</t>
    </rPh>
    <rPh sb="277" eb="278">
      <t>タカ</t>
    </rPh>
    <rPh sb="283" eb="286">
      <t>シキンク</t>
    </rPh>
    <rPh sb="288" eb="290">
      <t>アンテイ</t>
    </rPh>
    <rPh sb="291" eb="293">
      <t>ケンゼン</t>
    </rPh>
    <rPh sb="293" eb="295">
      <t>ウンエイ</t>
    </rPh>
    <phoneticPr fontId="4"/>
  </si>
  <si>
    <t>　管路更新率の向上を図るため引き続き老朽管の著しい管路からの更新を行っている。未だ法定耐用年数を超えた管路を多く保有しているが、平成29年度策定した経営戦略により平準化して効率的に更新を行っていく。しかし、管路老朽化による計画以外の緊急更新の増加も喫緊の課題である。更新率を類似団体と同程度になるよう、補助や企業債等の財源による更新を実施していく。</t>
    <rPh sb="1" eb="3">
      <t>カンロ</t>
    </rPh>
    <rPh sb="3" eb="5">
      <t>コウシン</t>
    </rPh>
    <rPh sb="5" eb="6">
      <t>リツ</t>
    </rPh>
    <rPh sb="7" eb="9">
      <t>コウジョウ</t>
    </rPh>
    <rPh sb="10" eb="11">
      <t>ハカ</t>
    </rPh>
    <rPh sb="14" eb="15">
      <t>ヒ</t>
    </rPh>
    <rPh sb="16" eb="17">
      <t>ツヅ</t>
    </rPh>
    <rPh sb="18" eb="20">
      <t>ロウキュウ</t>
    </rPh>
    <rPh sb="20" eb="21">
      <t>カン</t>
    </rPh>
    <rPh sb="22" eb="23">
      <t>イチジル</t>
    </rPh>
    <rPh sb="25" eb="27">
      <t>カンロ</t>
    </rPh>
    <rPh sb="30" eb="32">
      <t>コウシン</t>
    </rPh>
    <rPh sb="33" eb="34">
      <t>オコナ</t>
    </rPh>
    <rPh sb="39" eb="40">
      <t>イマ</t>
    </rPh>
    <rPh sb="41" eb="43">
      <t>ホウテイ</t>
    </rPh>
    <rPh sb="43" eb="45">
      <t>タイヨウ</t>
    </rPh>
    <rPh sb="45" eb="47">
      <t>ネンスウ</t>
    </rPh>
    <rPh sb="48" eb="49">
      <t>コ</t>
    </rPh>
    <rPh sb="51" eb="52">
      <t>カン</t>
    </rPh>
    <rPh sb="52" eb="53">
      <t>ロ</t>
    </rPh>
    <rPh sb="54" eb="55">
      <t>オオ</t>
    </rPh>
    <rPh sb="56" eb="58">
      <t>ホユウ</t>
    </rPh>
    <rPh sb="64" eb="66">
      <t>ヘイセイ</t>
    </rPh>
    <rPh sb="68" eb="69">
      <t>ネン</t>
    </rPh>
    <rPh sb="69" eb="70">
      <t>ド</t>
    </rPh>
    <rPh sb="70" eb="72">
      <t>サクテイ</t>
    </rPh>
    <rPh sb="74" eb="76">
      <t>ケイエイ</t>
    </rPh>
    <rPh sb="76" eb="78">
      <t>センリャク</t>
    </rPh>
    <rPh sb="81" eb="84">
      <t>ヘイジュンカ</t>
    </rPh>
    <rPh sb="86" eb="89">
      <t>コウリツテキ</t>
    </rPh>
    <rPh sb="90" eb="92">
      <t>コウシン</t>
    </rPh>
    <rPh sb="93" eb="94">
      <t>オコナ</t>
    </rPh>
    <rPh sb="103" eb="105">
      <t>カンロ</t>
    </rPh>
    <rPh sb="105" eb="108">
      <t>ロウキュウカ</t>
    </rPh>
    <rPh sb="111" eb="113">
      <t>ケイカク</t>
    </rPh>
    <rPh sb="113" eb="115">
      <t>イガイ</t>
    </rPh>
    <rPh sb="116" eb="118">
      <t>キンキュウ</t>
    </rPh>
    <rPh sb="118" eb="120">
      <t>コウシン</t>
    </rPh>
    <rPh sb="121" eb="123">
      <t>ゾウカ</t>
    </rPh>
    <rPh sb="124" eb="126">
      <t>キッキン</t>
    </rPh>
    <rPh sb="127" eb="129">
      <t>カダイ</t>
    </rPh>
    <rPh sb="133" eb="135">
      <t>コウシン</t>
    </rPh>
    <rPh sb="135" eb="136">
      <t>リツ</t>
    </rPh>
    <rPh sb="137" eb="139">
      <t>ルイジ</t>
    </rPh>
    <rPh sb="139" eb="141">
      <t>ダンタイ</t>
    </rPh>
    <rPh sb="142" eb="145">
      <t>ドウテイド</t>
    </rPh>
    <rPh sb="151" eb="153">
      <t>ホジョ</t>
    </rPh>
    <rPh sb="154" eb="156">
      <t>キギョウ</t>
    </rPh>
    <rPh sb="156" eb="157">
      <t>サイ</t>
    </rPh>
    <rPh sb="157" eb="158">
      <t>ナド</t>
    </rPh>
    <rPh sb="159" eb="161">
      <t>ザイゲン</t>
    </rPh>
    <rPh sb="164" eb="166">
      <t>コウシン</t>
    </rPh>
    <rPh sb="167" eb="169">
      <t>ジッシ</t>
    </rPh>
    <phoneticPr fontId="4"/>
  </si>
  <si>
    <t>　平成29年度策定した経営戦略により、石綿セメント管については企業債、その他管路については当該する補助事業により管路更新を引き続き実施していく。現実的には年々増加する突発的な漏水等が発生しており管路の漏水調査については引き続き実施し、漏水への早期対応により修繕費を抑えていく。平成30年度実施した管路解析の結果、一部配水施設の統廃合の検討をしている。</t>
    <rPh sb="1" eb="3">
      <t>ヘイセイ</t>
    </rPh>
    <rPh sb="5" eb="6">
      <t>ネン</t>
    </rPh>
    <rPh sb="6" eb="7">
      <t>ド</t>
    </rPh>
    <rPh sb="7" eb="9">
      <t>サクテイ</t>
    </rPh>
    <rPh sb="11" eb="13">
      <t>ケイエイ</t>
    </rPh>
    <rPh sb="13" eb="15">
      <t>センリャク</t>
    </rPh>
    <rPh sb="19" eb="21">
      <t>イシワタ</t>
    </rPh>
    <rPh sb="25" eb="26">
      <t>カン</t>
    </rPh>
    <rPh sb="31" eb="33">
      <t>キギョウ</t>
    </rPh>
    <rPh sb="33" eb="34">
      <t>サイ</t>
    </rPh>
    <rPh sb="37" eb="38">
      <t>タ</t>
    </rPh>
    <rPh sb="38" eb="40">
      <t>カンロ</t>
    </rPh>
    <rPh sb="45" eb="47">
      <t>トウガイ</t>
    </rPh>
    <rPh sb="49" eb="51">
      <t>ホジョ</t>
    </rPh>
    <rPh sb="51" eb="53">
      <t>ジギョウ</t>
    </rPh>
    <rPh sb="56" eb="58">
      <t>カンロ</t>
    </rPh>
    <rPh sb="58" eb="60">
      <t>コウシン</t>
    </rPh>
    <rPh sb="61" eb="62">
      <t>ヒ</t>
    </rPh>
    <rPh sb="63" eb="64">
      <t>ツヅ</t>
    </rPh>
    <rPh sb="65" eb="67">
      <t>ジッシ</t>
    </rPh>
    <rPh sb="72" eb="75">
      <t>ゲンジツテキ</t>
    </rPh>
    <rPh sb="77" eb="79">
      <t>ネンネン</t>
    </rPh>
    <rPh sb="79" eb="81">
      <t>ゾウカ</t>
    </rPh>
    <rPh sb="83" eb="86">
      <t>トッパツテキ</t>
    </rPh>
    <rPh sb="87" eb="89">
      <t>ロウスイ</t>
    </rPh>
    <rPh sb="89" eb="90">
      <t>ナド</t>
    </rPh>
    <rPh sb="91" eb="93">
      <t>ハッセイ</t>
    </rPh>
    <rPh sb="97" eb="99">
      <t>カンロ</t>
    </rPh>
    <rPh sb="100" eb="102">
      <t>ロウスイ</t>
    </rPh>
    <rPh sb="102" eb="104">
      <t>チョウサ</t>
    </rPh>
    <rPh sb="109" eb="110">
      <t>ヒ</t>
    </rPh>
    <rPh sb="111" eb="112">
      <t>ツヅ</t>
    </rPh>
    <rPh sb="113" eb="115">
      <t>ジッシ</t>
    </rPh>
    <rPh sb="117" eb="119">
      <t>ロウスイ</t>
    </rPh>
    <rPh sb="121" eb="123">
      <t>ソウキ</t>
    </rPh>
    <rPh sb="123" eb="125">
      <t>タイオウ</t>
    </rPh>
    <rPh sb="128" eb="131">
      <t>シュウゼンヒ</t>
    </rPh>
    <rPh sb="132" eb="133">
      <t>オサ</t>
    </rPh>
    <rPh sb="138" eb="140">
      <t>ヘイセイ</t>
    </rPh>
    <rPh sb="142" eb="143">
      <t>ネン</t>
    </rPh>
    <rPh sb="143" eb="144">
      <t>ド</t>
    </rPh>
    <rPh sb="144" eb="146">
      <t>ジッシ</t>
    </rPh>
    <rPh sb="148" eb="150">
      <t>カンロ</t>
    </rPh>
    <rPh sb="150" eb="152">
      <t>カイセキ</t>
    </rPh>
    <rPh sb="153" eb="155">
      <t>ケッカ</t>
    </rPh>
    <rPh sb="156" eb="158">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</si>
</sst>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0.35</c:v>
                </c:pt>
                <c:pt idx="1">
                  <c:v>0.25</c:v>
                </c:pt>
                <c:pt idx="2">
                  <c:v>0.37</c:v>
                </c:pt>
                <c:pt idx="3">
                  <c:v>0.41</c:v>
                </c:pt>
                <c:pt idx="4">
                  <c:v>0.14000000000000001</c:v>
                </c:pt>
              </c:numCache>
            </c:numRef>
          </c:val>
          <c:extLst>
            <c:ext xmlns:c16="http://schemas.microsoft.com/office/drawing/2014/chart" uri="{C3380CC4-5D6E-409C-BE32-E72D297353CC}">
              <c16:uniqueId val="{00000000-D747-4D38-A558-503E2BACD2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747-4D38-A558-503E2BACD2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50.34</c:v>
                </c:pt>
                <c:pt idx="1">
                  <c:v>51.72</c:v>
                </c:pt>
                <c:pt idx="2">
                  <c:v>53.02</c:v>
                </c:pt>
                <c:pt idx="3">
                  <c:v>53.13</c:v>
                </c:pt>
                <c:pt idx="4">
                  <c:v>48.91</c:v>
                </c:pt>
              </c:numCache>
            </c:numRef>
          </c:val>
          <c:extLst>
            <c:ext xmlns:c16="http://schemas.microsoft.com/office/drawing/2014/chart" uri="{C3380CC4-5D6E-409C-BE32-E72D297353CC}">
              <c16:uniqueId val="{00000000-DF66-4FD1-BECC-3DD34CC8C4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DF66-4FD1-BECC-3DD34CC8C4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80.2</c:v>
                </c:pt>
                <c:pt idx="1">
                  <c:v>78.739999999999995</c:v>
                </c:pt>
                <c:pt idx="2">
                  <c:v>76.510000000000005</c:v>
                </c:pt>
                <c:pt idx="3">
                  <c:v>76.22</c:v>
                </c:pt>
                <c:pt idx="4">
                  <c:v>81.489999999999995</c:v>
                </c:pt>
              </c:numCache>
            </c:numRef>
          </c:val>
          <c:extLst>
            <c:ext xmlns:c16="http://schemas.microsoft.com/office/drawing/2014/chart" uri="{C3380CC4-5D6E-409C-BE32-E72D297353CC}">
              <c16:uniqueId val="{00000000-9FA2-438C-82DA-60DED84FAD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FA2-438C-82DA-60DED84FAD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112.2</c:v>
                </c:pt>
                <c:pt idx="1">
                  <c:v>107.39</c:v>
                </c:pt>
                <c:pt idx="2">
                  <c:v>102.26</c:v>
                </c:pt>
                <c:pt idx="3">
                  <c:v>109.6</c:v>
                </c:pt>
                <c:pt idx="4">
                  <c:v>114.16</c:v>
                </c:pt>
              </c:numCache>
            </c:numRef>
          </c:val>
          <c:extLst>
            <c:ext xmlns:c16="http://schemas.microsoft.com/office/drawing/2014/chart" uri="{C3380CC4-5D6E-409C-BE32-E72D297353CC}">
              <c16:uniqueId val="{00000000-FA38-46B8-A019-527BDDCC7E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FA38-46B8-A019-527BDDCC7E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49.15</c:v>
                </c:pt>
                <c:pt idx="1">
                  <c:v>50.38</c:v>
                </c:pt>
                <c:pt idx="2">
                  <c:v>51.39</c:v>
                </c:pt>
                <c:pt idx="3">
                  <c:v>51.65</c:v>
                </c:pt>
                <c:pt idx="4">
                  <c:v>53.12</c:v>
                </c:pt>
              </c:numCache>
            </c:numRef>
          </c:val>
          <c:extLst>
            <c:ext xmlns:c16="http://schemas.microsoft.com/office/drawing/2014/chart" uri="{C3380CC4-5D6E-409C-BE32-E72D297353CC}">
              <c16:uniqueId val="{00000000-7A42-4DBE-9062-30BA785B53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7A42-4DBE-9062-30BA785B53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11.34</c:v>
                </c:pt>
                <c:pt idx="1">
                  <c:v>11.08</c:v>
                </c:pt>
                <c:pt idx="2">
                  <c:v>10.68</c:v>
                </c:pt>
                <c:pt idx="3">
                  <c:v>10.16</c:v>
                </c:pt>
                <c:pt idx="4">
                  <c:v>10.92</c:v>
                </c:pt>
              </c:numCache>
            </c:numRef>
          </c:val>
          <c:extLst>
            <c:ext xmlns:c16="http://schemas.microsoft.com/office/drawing/2014/chart" uri="{C3380CC4-5D6E-409C-BE32-E72D297353CC}">
              <c16:uniqueId val="{00000000-1D66-4742-A036-0C35DAAA2D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1D66-4742-A036-0C35DAAA2D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4-434F-A4AD-57CC380EFC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9D34-434F-A4AD-57CC380EFC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640.45000000000005</c:v>
                </c:pt>
                <c:pt idx="1">
                  <c:v>644.47</c:v>
                </c:pt>
                <c:pt idx="2">
                  <c:v>614.62</c:v>
                </c:pt>
                <c:pt idx="3">
                  <c:v>583.55999999999995</c:v>
                </c:pt>
                <c:pt idx="4">
                  <c:v>593.27</c:v>
                </c:pt>
              </c:numCache>
            </c:numRef>
          </c:val>
          <c:extLst>
            <c:ext xmlns:c16="http://schemas.microsoft.com/office/drawing/2014/chart" uri="{C3380CC4-5D6E-409C-BE32-E72D297353CC}">
              <c16:uniqueId val="{00000000-3963-4B10-95B5-C17E5716D2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3963-4B10-95B5-C17E5716D2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348.38</c:v>
                </c:pt>
                <c:pt idx="1">
                  <c:v>338.21</c:v>
                </c:pt>
                <c:pt idx="2">
                  <c:v>328.43</c:v>
                </c:pt>
                <c:pt idx="3">
                  <c:v>318.31</c:v>
                </c:pt>
                <c:pt idx="4">
                  <c:v>313.54000000000002</c:v>
                </c:pt>
              </c:numCache>
            </c:numRef>
          </c:val>
          <c:extLst>
            <c:ext xmlns:c16="http://schemas.microsoft.com/office/drawing/2014/chart" uri="{C3380CC4-5D6E-409C-BE32-E72D297353CC}">
              <c16:uniqueId val="{00000000-DBAA-447B-A173-B8CB1D14A7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DBAA-447B-A173-B8CB1D14A7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107.86</c:v>
                </c:pt>
                <c:pt idx="1">
                  <c:v>104.7</c:v>
                </c:pt>
                <c:pt idx="2">
                  <c:v>96.89</c:v>
                </c:pt>
                <c:pt idx="3">
                  <c:v>103.08</c:v>
                </c:pt>
                <c:pt idx="4">
                  <c:v>109.6</c:v>
                </c:pt>
              </c:numCache>
            </c:numRef>
          </c:val>
          <c:extLst>
            <c:ext xmlns:c16="http://schemas.microsoft.com/office/drawing/2014/chart" uri="{C3380CC4-5D6E-409C-BE32-E72D297353CC}">
              <c16:uniqueId val="{00000000-91F1-4883-8231-3C15A41400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91F1-4883-8231-3C15A41400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264.24</c:v>
                </c:pt>
                <c:pt idx="1">
                  <c:v>272.63</c:v>
                </c:pt>
                <c:pt idx="2">
                  <c:v>298.04000000000002</c:v>
                </c:pt>
                <c:pt idx="3">
                  <c:v>280.7</c:v>
                </c:pt>
                <c:pt idx="4">
                  <c:v>265.83999999999997</c:v>
                </c:pt>
              </c:numCache>
            </c:numRef>
          </c:val>
          <c:extLst>
            <c:ext xmlns:c16="http://schemas.microsoft.com/office/drawing/2014/chart" uri="{C3380CC4-5D6E-409C-BE32-E72D297353CC}">
              <c16:uniqueId val="{00000000-9D86-4EAD-AAA2-F40F6DC3D6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9D86-4EAD-AAA2-F40F6DC3D6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J59" sqref="BJ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大郷町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7988</v>
      </c>
      <c r="AM8" s="71"/>
      <c r="AN8" s="71"/>
      <c r="AO8" s="71"/>
      <c r="AP8" s="71"/>
      <c r="AQ8" s="71"/>
      <c r="AR8" s="71"/>
      <c r="AS8" s="71"/>
      <c r="AT8" s="67">
        <f>データ!$S$6</f>
        <v>82.01</v>
      </c>
      <c r="AU8" s="68"/>
      <c r="AV8" s="68"/>
      <c r="AW8" s="68"/>
      <c r="AX8" s="68"/>
      <c r="AY8" s="68"/>
      <c r="AZ8" s="68"/>
      <c r="BA8" s="68"/>
      <c r="BB8" s="70">
        <f>データ!$T$6</f>
        <v>97.4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67.239999999999995</v>
      </c>
      <c r="J10" s="68"/>
      <c r="K10" s="68"/>
      <c r="L10" s="68"/>
      <c r="M10" s="68"/>
      <c r="N10" s="68"/>
      <c r="O10" s="69"/>
      <c r="P10" s="70">
        <f>データ!$P$6</f>
        <v>94.36</v>
      </c>
      <c r="Q10" s="70"/>
      <c r="R10" s="70"/>
      <c r="S10" s="70"/>
      <c r="T10" s="70"/>
      <c r="U10" s="70"/>
      <c r="V10" s="70"/>
      <c r="W10" s="71">
        <f>データ!$Q$6</f>
        <v>5280</v>
      </c>
      <c r="X10" s="71"/>
      <c r="Y10" s="71"/>
      <c r="Z10" s="71"/>
      <c r="AA10" s="71"/>
      <c r="AB10" s="71"/>
      <c r="AC10" s="71"/>
      <c r="AD10" s="2"/>
      <c r="AE10" s="2"/>
      <c r="AF10" s="2"/>
      <c r="AG10" s="2"/>
      <c r="AH10" s="4"/>
      <c r="AI10" s="4"/>
      <c r="AJ10" s="4"/>
      <c r="AK10" s="4"/>
      <c r="AL10" s="71">
        <f>データ!$U$6</f>
        <v>7560</v>
      </c>
      <c r="AM10" s="71"/>
      <c r="AN10" s="71"/>
      <c r="AO10" s="71"/>
      <c r="AP10" s="71"/>
      <c r="AQ10" s="71"/>
      <c r="AR10" s="71"/>
      <c r="AS10" s="71"/>
      <c r="AT10" s="67">
        <f>データ!$V$6</f>
        <v>42.24</v>
      </c>
      <c r="AU10" s="68"/>
      <c r="AV10" s="68"/>
      <c r="AW10" s="68"/>
      <c r="AX10" s="68"/>
      <c r="AY10" s="68"/>
      <c r="AZ10" s="68"/>
      <c r="BA10" s="68"/>
      <c r="BB10" s="70">
        <f>データ!$W$6</f>
        <v>178.98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McHGDuLj782Slinj/hzXs5m6r0CHdHTqIkYB1b2RxmJ9l1jXqN3YTE/Zh6DM9o+zgDEAPT5tqu0M6d5pmd3Vw==" saltValue="F1gIe0ounNOX/nhaVA/K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44229</v>
      </c>
      <c r="D6" s="34">
        <f t="shared" si="3"/>
        <v>46</v>
      </c>
      <c r="E6" s="34">
        <f t="shared" si="3"/>
        <v>1</v>
      </c>
      <c r="F6" s="34">
        <f t="shared" si="3"/>
        <v>0</v>
      </c>
      <c r="G6" s="34">
        <f t="shared" si="3"/>
        <v>1</v>
      </c>
      <c r="H6" s="34" t="str">
        <f t="shared" si="3"/>
        <v>宮城県　大郷町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67.239999999999995</v>
      </c>
      <c r="P6" s="35">
        <f t="shared" si="3"/>
        <v>94.36</v>
      </c>
      <c r="Q6" s="35">
        <f t="shared" si="3"/>
        <v>5280</v>
      </c>
      <c r="R6" s="35">
        <f t="shared" si="3"/>
        <v>7988</v>
      </c>
      <c r="S6" s="35">
        <f t="shared" si="3"/>
        <v>82.01</v>
      </c>
      <c r="T6" s="35">
        <f t="shared" si="3"/>
        <v>97.4</v>
      </c>
      <c r="U6" s="35">
        <f t="shared" si="3"/>
        <v>7560</v>
      </c>
      <c r="V6" s="35">
        <f t="shared" si="3"/>
        <v>42.24</v>
      </c>
      <c r="W6" s="35">
        <f t="shared" si="3"/>
        <v>178.98</v>
      </c>
      <c r="X6" s="36">
        <f>IF(X7="",NA(),X7)</f>
        <v>112.2</v>
      </c>
      <c r="Y6" s="36">
        <f t="shared" ref="Y6:AG6" si="4">IF(Y7="",NA(),Y7)</f>
        <v>107.39</v>
      </c>
      <c r="Z6" s="36">
        <f t="shared" si="4"/>
        <v>102.26</v>
      </c>
      <c r="AA6" s="36">
        <f t="shared" si="4"/>
        <v>109.6</v>
      </c>
      <c r="AB6" s="36">
        <f t="shared" si="4"/>
        <v>114.16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640.45000000000005</v>
      </c>
      <c r="AU6" s="36">
        <f t="shared" ref="AU6:BC6" si="6">IF(AU7="",NA(),AU7)</f>
        <v>644.47</v>
      </c>
      <c r="AV6" s="36">
        <f t="shared" si="6"/>
        <v>614.62</v>
      </c>
      <c r="AW6" s="36">
        <f t="shared" si="6"/>
        <v>583.55999999999995</v>
      </c>
      <c r="AX6" s="36">
        <f t="shared" si="6"/>
        <v>593.27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348.38</v>
      </c>
      <c r="BF6" s="36">
        <f t="shared" ref="BF6:BN6" si="7">IF(BF7="",NA(),BF7)</f>
        <v>338.21</v>
      </c>
      <c r="BG6" s="36">
        <f t="shared" si="7"/>
        <v>328.43</v>
      </c>
      <c r="BH6" s="36">
        <f t="shared" si="7"/>
        <v>318.31</v>
      </c>
      <c r="BI6" s="36">
        <f t="shared" si="7"/>
        <v>313.54000000000002</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107.86</v>
      </c>
      <c r="BQ6" s="36">
        <f t="shared" ref="BQ6:BY6" si="8">IF(BQ7="",NA(),BQ7)</f>
        <v>104.7</v>
      </c>
      <c r="BR6" s="36">
        <f t="shared" si="8"/>
        <v>96.89</v>
      </c>
      <c r="BS6" s="36">
        <f t="shared" si="8"/>
        <v>103.08</v>
      </c>
      <c r="BT6" s="36">
        <f t="shared" si="8"/>
        <v>109.6</v>
      </c>
      <c r="BU6" s="36">
        <f t="shared" si="8"/>
        <v>92.76</v>
      </c>
      <c r="BV6" s="36">
        <f t="shared" si="8"/>
        <v>93.28</v>
      </c>
      <c r="BW6" s="36">
        <f t="shared" si="8"/>
        <v>87.51</v>
      </c>
      <c r="BX6" s="36">
        <f t="shared" si="8"/>
        <v>84.77</v>
      </c>
      <c r="BY6" s="36">
        <f t="shared" si="8"/>
        <v>87.11</v>
      </c>
      <c r="BZ6" s="35" t="str">
        <f>IF(BZ7="","",IF(BZ7="-","【-】","【"&amp;SUBSTITUTE(TEXT(BZ7,"#,##0.00"),"-","△")&amp;"】"))</f>
        <v>【103.24】</v>
      </c>
      <c r="CA6" s="36">
        <f>IF(CA7="",NA(),CA7)</f>
        <v>264.24</v>
      </c>
      <c r="CB6" s="36">
        <f t="shared" ref="CB6:CJ6" si="9">IF(CB7="",NA(),CB7)</f>
        <v>272.63</v>
      </c>
      <c r="CC6" s="36">
        <f t="shared" si="9"/>
        <v>298.04000000000002</v>
      </c>
      <c r="CD6" s="36">
        <f t="shared" si="9"/>
        <v>280.7</v>
      </c>
      <c r="CE6" s="36">
        <f t="shared" si="9"/>
        <v>265.83999999999997</v>
      </c>
      <c r="CF6" s="36">
        <f t="shared" si="9"/>
        <v>208.67</v>
      </c>
      <c r="CG6" s="36">
        <f t="shared" si="9"/>
        <v>208.29</v>
      </c>
      <c r="CH6" s="36">
        <f t="shared" si="9"/>
        <v>218.42</v>
      </c>
      <c r="CI6" s="36">
        <f t="shared" si="9"/>
        <v>227.27</v>
      </c>
      <c r="CJ6" s="36">
        <f t="shared" si="9"/>
        <v>223.98</v>
      </c>
      <c r="CK6" s="35" t="str">
        <f>IF(CK7="","",IF(CK7="-","【-】","【"&amp;SUBSTITUTE(TEXT(CK7,"#,##0.00"),"-","△")&amp;"】"))</f>
        <v>【168.38】</v>
      </c>
      <c r="CL6" s="36">
        <f>IF(CL7="",NA(),CL7)</f>
        <v>50.34</v>
      </c>
      <c r="CM6" s="36">
        <f t="shared" ref="CM6:CU6" si="10">IF(CM7="",NA(),CM7)</f>
        <v>51.72</v>
      </c>
      <c r="CN6" s="36">
        <f t="shared" si="10"/>
        <v>53.02</v>
      </c>
      <c r="CO6" s="36">
        <f t="shared" si="10"/>
        <v>53.13</v>
      </c>
      <c r="CP6" s="36">
        <f t="shared" si="10"/>
        <v>48.91</v>
      </c>
      <c r="CQ6" s="36">
        <f t="shared" si="10"/>
        <v>49.08</v>
      </c>
      <c r="CR6" s="36">
        <f t="shared" si="10"/>
        <v>49.32</v>
      </c>
      <c r="CS6" s="36">
        <f t="shared" si="10"/>
        <v>50.24</v>
      </c>
      <c r="CT6" s="36">
        <f t="shared" si="10"/>
        <v>50.29</v>
      </c>
      <c r="CU6" s="36">
        <f t="shared" si="10"/>
        <v>49.64</v>
      </c>
      <c r="CV6" s="35" t="str">
        <f>IF(CV7="","",IF(CV7="-","【-】","【"&amp;SUBSTITUTE(TEXT(CV7,"#,##0.00"),"-","△")&amp;"】"))</f>
        <v>【60.00】</v>
      </c>
      <c r="CW6" s="36">
        <f>IF(CW7="",NA(),CW7)</f>
        <v>80.2</v>
      </c>
      <c r="CX6" s="36">
        <f t="shared" ref="CX6:DF6" si="11">IF(CX7="",NA(),CX7)</f>
        <v>78.739999999999995</v>
      </c>
      <c r="CY6" s="36">
        <f t="shared" si="11"/>
        <v>76.510000000000005</v>
      </c>
      <c r="CZ6" s="36">
        <f t="shared" si="11"/>
        <v>76.22</v>
      </c>
      <c r="DA6" s="36">
        <f t="shared" si="11"/>
        <v>81.489999999999995</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49.15</v>
      </c>
      <c r="DI6" s="36">
        <f t="shared" ref="DI6:DQ6" si="12">IF(DI7="",NA(),DI7)</f>
        <v>50.38</v>
      </c>
      <c r="DJ6" s="36">
        <f t="shared" si="12"/>
        <v>51.39</v>
      </c>
      <c r="DK6" s="36">
        <f t="shared" si="12"/>
        <v>51.65</v>
      </c>
      <c r="DL6" s="36">
        <f t="shared" si="12"/>
        <v>53.12</v>
      </c>
      <c r="DM6" s="36">
        <f t="shared" si="12"/>
        <v>47.44</v>
      </c>
      <c r="DN6" s="36">
        <f t="shared" si="12"/>
        <v>48.3</v>
      </c>
      <c r="DO6" s="36">
        <f t="shared" si="12"/>
        <v>45.14</v>
      </c>
      <c r="DP6" s="36">
        <f t="shared" si="12"/>
        <v>45.85</v>
      </c>
      <c r="DQ6" s="36">
        <f t="shared" si="12"/>
        <v>47.31</v>
      </c>
      <c r="DR6" s="35" t="str">
        <f>IF(DR7="","",IF(DR7="-","【-】","【"&amp;SUBSTITUTE(TEXT(DR7,"#,##0.00"),"-","△")&amp;"】"))</f>
        <v>【49.59】</v>
      </c>
      <c r="DS6" s="36">
        <f>IF(DS7="",NA(),DS7)</f>
        <v>11.34</v>
      </c>
      <c r="DT6" s="36">
        <f t="shared" ref="DT6:EB6" si="13">IF(DT7="",NA(),DT7)</f>
        <v>11.08</v>
      </c>
      <c r="DU6" s="36">
        <f t="shared" si="13"/>
        <v>10.68</v>
      </c>
      <c r="DV6" s="36">
        <f t="shared" si="13"/>
        <v>10.16</v>
      </c>
      <c r="DW6" s="36">
        <f t="shared" si="13"/>
        <v>10.92</v>
      </c>
      <c r="DX6" s="36">
        <f t="shared" si="13"/>
        <v>11.16</v>
      </c>
      <c r="DY6" s="36">
        <f t="shared" si="13"/>
        <v>12.43</v>
      </c>
      <c r="DZ6" s="36">
        <f t="shared" si="13"/>
        <v>13.58</v>
      </c>
      <c r="EA6" s="36">
        <f t="shared" si="13"/>
        <v>14.13</v>
      </c>
      <c r="EB6" s="36">
        <f t="shared" si="13"/>
        <v>16.77</v>
      </c>
      <c r="EC6" s="35" t="str">
        <f>IF(EC7="","",IF(EC7="-","【-】","【"&amp;SUBSTITUTE(TEXT(EC7,"#,##0.00"),"-","△")&amp;"】"))</f>
        <v>【19.44】</v>
      </c>
      <c r="ED6" s="36">
        <f>IF(ED7="",NA(),ED7)</f>
        <v>0.35</v>
      </c>
      <c r="EE6" s="36">
        <f t="shared" ref="EE6:EM6" si="14">IF(EE7="",NA(),EE7)</f>
        <v>0.25</v>
      </c>
      <c r="EF6" s="36">
        <f t="shared" si="14"/>
        <v>0.37</v>
      </c>
      <c r="EG6" s="36">
        <f t="shared" si="14"/>
        <v>0.41</v>
      </c>
      <c r="EH6" s="36">
        <f t="shared" si="14"/>
        <v>0.14000000000000001</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44229</v>
      </c>
      <c r="D7" s="38">
        <v>46</v>
      </c>
      <c r="E7" s="38">
        <v>1</v>
      </c>
      <c r="F7" s="38">
        <v>0</v>
      </c>
      <c r="G7" s="38">
        <v>1</v>
      </c>
      <c r="H7" s="38" t="s">
        <v>93</v>
      </c>
      <c r="I7" s="38" t="s">
        <v>94</v>
      </c>
      <c r="J7" s="38" t="s">
        <v>95</v>
      </c>
      <c r="K7" s="38" t="s">
        <v>96</v>
      </c>
      <c r="L7" s="38" t="s">
        <v>97</v>
      </c>
      <c r="M7" s="38" t="s">
        <v>98</v>
      </c>
      <c r="N7" s="39" t="s">
        <v>99</v>
      </c>
      <c r="O7" s="39">
        <v>67.239999999999995</v>
      </c>
      <c r="P7" s="39">
        <v>94.36</v>
      </c>
      <c r="Q7" s="39">
        <v>5280</v>
      </c>
      <c r="R7" s="39">
        <v>7988</v>
      </c>
      <c r="S7" s="39">
        <v>82.01</v>
      </c>
      <c r="T7" s="39">
        <v>97.4</v>
      </c>
      <c r="U7" s="39">
        <v>7560</v>
      </c>
      <c r="V7" s="39">
        <v>42.24</v>
      </c>
      <c r="W7" s="39">
        <v>178.98</v>
      </c>
      <c r="X7" s="39">
        <v>112.2</v>
      </c>
      <c r="Y7" s="39">
        <v>107.39</v>
      </c>
      <c r="Z7" s="39">
        <v>102.26</v>
      </c>
      <c r="AA7" s="39">
        <v>109.6</v>
      </c>
      <c r="AB7" s="39">
        <v>114.16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640.45000000000005</v>
      </c>
      <c r="AU7" s="39">
        <v>644.47</v>
      </c>
      <c r="AV7" s="39">
        <v>614.62</v>
      </c>
      <c r="AW7" s="39">
        <v>583.55999999999995</v>
      </c>
      <c r="AX7" s="39">
        <v>593.27</v>
      </c>
      <c r="AY7" s="39">
        <v>416.14</v>
      </c>
      <c r="AZ7" s="39">
        <v>371.89</v>
      </c>
      <c r="BA7" s="39">
        <v>293.23</v>
      </c>
      <c r="BB7" s="39">
        <v>300.14</v>
      </c>
      <c r="BC7" s="39">
        <v>301.04000000000002</v>
      </c>
      <c r="BD7" s="39">
        <v>264.97000000000003</v>
      </c>
      <c r="BE7" s="39">
        <v>348.38</v>
      </c>
      <c r="BF7" s="39">
        <v>338.21</v>
      </c>
      <c r="BG7" s="39">
        <v>328.43</v>
      </c>
      <c r="BH7" s="39">
        <v>318.31</v>
      </c>
      <c r="BI7" s="39">
        <v>313.54000000000002</v>
      </c>
      <c r="BJ7" s="39">
        <v>487.22</v>
      </c>
      <c r="BK7" s="39">
        <v>483.11</v>
      </c>
      <c r="BL7" s="39">
        <v>542.29999999999995</v>
      </c>
      <c r="BM7" s="39">
        <v>566.65</v>
      </c>
      <c r="BN7" s="39">
        <v>551.62</v>
      </c>
      <c r="BO7" s="39">
        <v>266.61</v>
      </c>
      <c r="BP7" s="39">
        <v>107.86</v>
      </c>
      <c r="BQ7" s="39">
        <v>104.7</v>
      </c>
      <c r="BR7" s="39">
        <v>96.89</v>
      </c>
      <c r="BS7" s="39">
        <v>103.08</v>
      </c>
      <c r="BT7" s="39">
        <v>109.6</v>
      </c>
      <c r="BU7" s="39">
        <v>92.76</v>
      </c>
      <c r="BV7" s="39">
        <v>93.28</v>
      </c>
      <c r="BW7" s="39">
        <v>87.51</v>
      </c>
      <c r="BX7" s="39">
        <v>84.77</v>
      </c>
      <c r="BY7" s="39">
        <v>87.11</v>
      </c>
      <c r="BZ7" s="39">
        <v>103.24</v>
      </c>
      <c r="CA7" s="39">
        <v>264.24</v>
      </c>
      <c r="CB7" s="39">
        <v>272.63</v>
      </c>
      <c r="CC7" s="39">
        <v>298.04000000000002</v>
      </c>
      <c r="CD7" s="39">
        <v>280.7</v>
      </c>
      <c r="CE7" s="39">
        <v>265.83999999999997</v>
      </c>
      <c r="CF7" s="39">
        <v>208.67</v>
      </c>
      <c r="CG7" s="39">
        <v>208.29</v>
      </c>
      <c r="CH7" s="39">
        <v>218.42</v>
      </c>
      <c r="CI7" s="39">
        <v>227.27</v>
      </c>
      <c r="CJ7" s="39">
        <v>223.98</v>
      </c>
      <c r="CK7" s="39">
        <v>168.38</v>
      </c>
      <c r="CL7" s="39">
        <v>50.34</v>
      </c>
      <c r="CM7" s="39">
        <v>51.72</v>
      </c>
      <c r="CN7" s="39">
        <v>53.02</v>
      </c>
      <c r="CO7" s="39">
        <v>53.13</v>
      </c>
      <c r="CP7" s="39">
        <v>48.91</v>
      </c>
      <c r="CQ7" s="39">
        <v>49.08</v>
      </c>
      <c r="CR7" s="39">
        <v>49.32</v>
      </c>
      <c r="CS7" s="39">
        <v>50.24</v>
      </c>
      <c r="CT7" s="39">
        <v>50.29</v>
      </c>
      <c r="CU7" s="39">
        <v>49.64</v>
      </c>
      <c r="CV7" s="39">
        <v>60</v>
      </c>
      <c r="CW7" s="39">
        <v>80.2</v>
      </c>
      <c r="CX7" s="39">
        <v>78.739999999999995</v>
      </c>
      <c r="CY7" s="39">
        <v>76.510000000000005</v>
      </c>
      <c r="CZ7" s="39">
        <v>76.22</v>
      </c>
      <c r="DA7" s="39">
        <v>81.489999999999995</v>
      </c>
      <c r="DB7" s="39">
        <v>79.3</v>
      </c>
      <c r="DC7" s="39">
        <v>79.34</v>
      </c>
      <c r="DD7" s="39">
        <v>78.650000000000006</v>
      </c>
      <c r="DE7" s="39">
        <v>77.73</v>
      </c>
      <c r="DF7" s="39">
        <v>78.09</v>
      </c>
      <c r="DG7" s="39">
        <v>89.8</v>
      </c>
      <c r="DH7" s="39">
        <v>49.15</v>
      </c>
      <c r="DI7" s="39">
        <v>50.38</v>
      </c>
      <c r="DJ7" s="39">
        <v>51.39</v>
      </c>
      <c r="DK7" s="39">
        <v>51.65</v>
      </c>
      <c r="DL7" s="39">
        <v>53.12</v>
      </c>
      <c r="DM7" s="39">
        <v>47.44</v>
      </c>
      <c r="DN7" s="39">
        <v>48.3</v>
      </c>
      <c r="DO7" s="39">
        <v>45.14</v>
      </c>
      <c r="DP7" s="39">
        <v>45.85</v>
      </c>
      <c r="DQ7" s="39">
        <v>47.31</v>
      </c>
      <c r="DR7" s="39">
        <v>49.59</v>
      </c>
      <c r="DS7" s="39">
        <v>11.34</v>
      </c>
      <c r="DT7" s="39">
        <v>11.08</v>
      </c>
      <c r="DU7" s="39">
        <v>10.68</v>
      </c>
      <c r="DV7" s="39">
        <v>10.16</v>
      </c>
      <c r="DW7" s="39">
        <v>10.92</v>
      </c>
      <c r="DX7" s="39">
        <v>11.16</v>
      </c>
      <c r="DY7" s="39">
        <v>12.43</v>
      </c>
      <c r="DZ7" s="39">
        <v>13.58</v>
      </c>
      <c r="EA7" s="39">
        <v>14.13</v>
      </c>
      <c r="EB7" s="39">
        <v>16.77</v>
      </c>
      <c r="EC7" s="39">
        <v>19.440000000000001</v>
      </c>
      <c r="ED7" s="39">
        <v>0.35</v>
      </c>
      <c r="EE7" s="39">
        <v>0.25</v>
      </c>
      <c r="EF7" s="39">
        <v>0.37</v>
      </c>
      <c r="EG7" s="39">
        <v>0.41</v>
      </c>
      <c r="EH7" s="39">
        <v>0.14000000000000001</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2020-12-04T02:03:24Z</dcterms:created>
  <dcterms:modified xsi:type="dcterms:W3CDTF">2021-01-29T04:24:17Z</dcterms:modified>
  <cp:category/>
</cp:coreProperties>
</file>