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上下水道課\B総務\⑫照会応答\庁内用\財政課\R02\R030113公営企業に係る経営比較分析表の分析\27 大和町\【経営比較分析表】2019_044211_47_1718\"/>
    </mc:Choice>
  </mc:AlternateContent>
  <workbookProtection workbookAlgorithmName="SHA-512" workbookHashValue="lXvJ83aqlCaUp87Ws4dksLjaGfNm4PAXHCR4utha0b5/pOVA2592rHMDYBApBU6quzq4XOZHc2bKAPrH1GVCEw==" workbookSaltValue="vq+GbMTtloPtKwxmi99N0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<sst xmlns="http://schemas.openxmlformats.org/spreadsheetml/2006/main" count="236" uniqueCount="119">
  <si>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</si>
  <si>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</si>
  <si>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</si>
  <si>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</si>
  <si>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</si>
  <si>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</si>
  <si>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</si>
  <si>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</si>
  <si>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</si>
  <si>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</si>
  <si>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</si>
  <si>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</si>
  <si>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</si>
  <si>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</si>
  <si>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</si>
  <si>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</si>
  <si>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</si>
  <si>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</si>
  <si>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</si>
  <si>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</si>
  <si>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</si>
  <si>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</si>
  <si>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</si>
  <si>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</si>
  <si>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</si>
  <si>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</si>
  <si>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</si>
  <si>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</si>
  <si>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</si>
  <si>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</si>
  <si>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</si>
  <si>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</si>
  <si>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</si>
  <si>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</si>
  <si>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</si>
  <si>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</si>
  <si>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</si>
  <si>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</si>
  <si>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</si>
  <si>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</si>
  <si>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</si>
  <si>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</si>
  <si>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</si>
  <si>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</si>
  <si>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</si>
  <si>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</si>
  <si>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</si>
  <si>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</si>
  <si>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</si>
  <si>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</si>
  <si>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</si>
  <si>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</si>
  <si>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</si>
  <si>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</si>
  <si>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</si>
  <si>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</si>
  <si>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</si>
  <si>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</si>
  <si>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</si>
  <si>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</si>
  <si>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</si>
  <si>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</si>
  <si>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</si>
  <si>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</si>
  <si>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</si>
  <si>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</si>
  <si>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</si>
  <si>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</si>
  <si>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</si>
  <si>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</si>
  <si>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</si>
  <si>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</si>
  <si>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</si>
  <si>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</si>
  <si>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</si>
  <si>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</si>
  <si>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</si>
  <si>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</si>
  <si>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</si>
  <si>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</si>
  <si>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</si>
  <si>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</si>
  <si>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</si>
  <si>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</si>
  <si>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</si>
  <si>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</si>
  <si>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</si>
  <si>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</si>
  <si>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</si>
  <si>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</si>
  <si>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</si>
  <si>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</si>
  <si>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</si>
  <si>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</si>
  <si>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</si>
  <si>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</si>
  <si>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</si>
  <si>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</si>
  <si>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大和町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</si>
  <si>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</si>
  <si>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</si>
  <si>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</si>
  <si>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</si>
  <si>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</si>
  <si>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</si>
  <si>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</si>
  <si>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</si>
  <si>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</si>
  <si>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</si>
  <si>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</si>
  <si>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</si>
  <si>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</si>
  <si>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</si>
  <si>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</si>
  <si>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</si>
  <si>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</si>
  <si>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農業集落排水事業は、法非適用のため、①有形固定資産減価償却率、②管渠老朽化率は該当数値がない状況である。
　当事業は、平成18年度から供用を開始し、まだ年数の経過が少ないことから、当面は、管渠の更新は発生しない見込である。</t>
    <phoneticPr fontId="4"/>
  </si>
  <si>
    <t>　農業集落排水事業について、収支においては、一般会計繰入金の割合が非常に大きくなっており、管理費に対する使用料収入の占める割合が低いため、今後においても厳しい収支状況が見込まれることから、収支状況を明確に把握するため、令和4年度から法適用へ移行する予定としており、令和7年度までに公共下水道事業との統合を検討している。</t>
    <phoneticPr fontId="4"/>
  </si>
  <si>
    <t>　①収益的収支比率については、ほぼ100％で推移しており、平成30年度と比較して令和元年度は微増となっているが、使用料収入のほか一般会計繰入金等を財源としている状況である。
　④企業債残高は、分流式下水道に要する経費により、全額一般会計繰入金（基準内繰入）を財源としている。なお、平成26年度までは、農業集落排水整備推進交付金も充当してたが、平成27年度からなくなっている。
　類似団体と比べ、⑥汚水処理原価は低くなっており、⑤経費回収率については、平均を上回っている。汚水処理経費について、下水道使用料で賄えるように、収入増加やコスト削減に努める必要がある。
　⑦施設利用率及び⑧水洗化率は、類似団体よりも高く、これは、整備が完了し、水洗化が進んでいる為であり、今後も維持向上を図っていく。</t>
    <rPh sb="40" eb="42">
      <t>レイワ</t>
    </rPh>
    <rPh sb="46" eb="48">
      <t>ビゾウ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</si>
</sst>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14-4005-A9A7-11D1162FA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577568"/>
        <c:axId val="56657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>
                  <c:v>0.04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14-4005-A9A7-11D1162FA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577568"/>
        <c:axId val="566578352"/>
      </c:lineChart>
      <c:dateAx>
        <c:axId val="566577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6578352"/>
        <c:crosses val="autoZero"/>
        <c:auto val="1"/>
        <c:lblOffset val="100"/>
        <c:baseTimeUnit val="years"/>
      </c:dateAx>
      <c:valAx>
        <c:axId val="56657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657756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66.38</c:v>
                </c:pt>
                <c:pt idx="1">
                  <c:v>65.81</c:v>
                </c:pt>
                <c:pt idx="2">
                  <c:v>66.38</c:v>
                </c:pt>
                <c:pt idx="3">
                  <c:v>64.39</c:v>
                </c:pt>
                <c:pt idx="4">
                  <c:v>70.94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28-4A2E-8748-C1135C9C6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28728"/>
        <c:axId val="57032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42.84</c:v>
                </c:pt>
                <c:pt idx="2">
                  <c:v>40.93</c:v>
                </c:pt>
                <c:pt idx="3">
                  <c:v>43.38</c:v>
                </c:pt>
                <c:pt idx="4">
                  <c:v>42.33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28-4A2E-8748-C1135C9C6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28728"/>
        <c:axId val="570329120"/>
      </c:lineChart>
      <c:dateAx>
        <c:axId val="570328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329120"/>
        <c:crosses val="autoZero"/>
        <c:auto val="1"/>
        <c:lblOffset val="100"/>
        <c:baseTimeUnit val="years"/>
      </c:dateAx>
      <c:valAx>
        <c:axId val="57032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328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81.8</c:v>
                </c:pt>
                <c:pt idx="1">
                  <c:v>82.15</c:v>
                </c:pt>
                <c:pt idx="2">
                  <c:v>80.88</c:v>
                </c:pt>
                <c:pt idx="3">
                  <c:v>81</c:v>
                </c:pt>
                <c:pt idx="4">
                  <c:v>82.03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06-4C85-93DB-4E102EA79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37352"/>
        <c:axId val="57033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66.3</c:v>
                </c:pt>
                <c:pt idx="2">
                  <c:v>62.73</c:v>
                </c:pt>
                <c:pt idx="3">
                  <c:v>62.02</c:v>
                </c:pt>
                <c:pt idx="4">
                  <c:v>62.5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06-4C85-93DB-4E102EA79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37352"/>
        <c:axId val="570330296"/>
      </c:lineChart>
      <c:dateAx>
        <c:axId val="570337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330296"/>
        <c:crosses val="autoZero"/>
        <c:auto val="1"/>
        <c:lblOffset val="100"/>
        <c:baseTimeUnit val="years"/>
      </c:dateAx>
      <c:valAx>
        <c:axId val="57033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337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101.29</c:v>
                </c:pt>
                <c:pt idx="1">
                  <c:v>99.68</c:v>
                </c:pt>
                <c:pt idx="2">
                  <c:v>99.88</c:v>
                </c:pt>
                <c:pt idx="3">
                  <c:v>99.29</c:v>
                </c:pt>
                <c:pt idx="4">
                  <c:v>99.48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46-4E03-997E-19578FDC9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577960"/>
        <c:axId val="56657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46-4E03-997E-19578FDC9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577960"/>
        <c:axId val="566579920"/>
      </c:lineChart>
      <c:dateAx>
        <c:axId val="566577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6579920"/>
        <c:crosses val="autoZero"/>
        <c:auto val="1"/>
        <c:lblOffset val="100"/>
        <c:baseTimeUnit val="years"/>
      </c:dateAx>
      <c:valAx>
        <c:axId val="56657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6577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47-45DF-967F-12CA79177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581096"/>
        <c:axId val="56658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47-45DF-967F-12CA79177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581096"/>
        <c:axId val="566582272"/>
      </c:lineChart>
      <c:dateAx>
        <c:axId val="566581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6582272"/>
        <c:crosses val="autoZero"/>
        <c:auto val="1"/>
        <c:lblOffset val="100"/>
        <c:baseTimeUnit val="years"/>
      </c:dateAx>
      <c:valAx>
        <c:axId val="56658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6581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E2-4A9C-ADF0-16773F6B7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580704"/>
        <c:axId val="566580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E2-4A9C-ADF0-16773F6B7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580704"/>
        <c:axId val="566580312"/>
      </c:lineChart>
      <c:dateAx>
        <c:axId val="566580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6580312"/>
        <c:crosses val="autoZero"/>
        <c:auto val="1"/>
        <c:lblOffset val="100"/>
        <c:baseTimeUnit val="years"/>
      </c:dateAx>
      <c:valAx>
        <c:axId val="566580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658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64-463A-85D3-263D42AAB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309032"/>
        <c:axId val="36273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64-463A-85D3-263D42AAB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309032"/>
        <c:axId val="362731120"/>
      </c:lineChart>
      <c:dateAx>
        <c:axId val="563309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2731120"/>
        <c:crosses val="autoZero"/>
        <c:auto val="1"/>
        <c:lblOffset val="100"/>
        <c:baseTimeUnit val="years"/>
      </c:dateAx>
      <c:valAx>
        <c:axId val="36273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3309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60-461F-BEFF-84FEEC596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33824"/>
        <c:axId val="57032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60-461F-BEFF-84FEEC596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33824"/>
        <c:axId val="570326768"/>
      </c:lineChart>
      <c:dateAx>
        <c:axId val="570333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326768"/>
        <c:crosses val="autoZero"/>
        <c:auto val="1"/>
        <c:lblOffset val="100"/>
        <c:baseTimeUnit val="years"/>
      </c:dateAx>
      <c:valAx>
        <c:axId val="57032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33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51-4B90-A2D9-70FE86F29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27552"/>
        <c:axId val="570334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1051.43</c:v>
                </c:pt>
                <c:pt idx="2">
                  <c:v>982.29</c:v>
                </c:pt>
                <c:pt idx="3">
                  <c:v>713.28</c:v>
                </c:pt>
                <c:pt idx="4">
                  <c:v>673.08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51-4B90-A2D9-70FE86F29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27552"/>
        <c:axId val="570334216"/>
      </c:lineChart>
      <c:dateAx>
        <c:axId val="570327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334216"/>
        <c:crosses val="autoZero"/>
        <c:auto val="1"/>
        <c:lblOffset val="100"/>
        <c:baseTimeUnit val="years"/>
      </c:dateAx>
      <c:valAx>
        <c:axId val="570334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32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51.64</c:v>
                </c:pt>
                <c:pt idx="1">
                  <c:v>54.71</c:v>
                </c:pt>
                <c:pt idx="2">
                  <c:v>53.92</c:v>
                </c:pt>
                <c:pt idx="3">
                  <c:v>54.61</c:v>
                </c:pt>
                <c:pt idx="4">
                  <c:v>51.77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7A-4949-A4A6-B09B63447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27944"/>
        <c:axId val="57033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40.06</c:v>
                </c:pt>
                <c:pt idx="2">
                  <c:v>41.25</c:v>
                </c:pt>
                <c:pt idx="3">
                  <c:v>40.75</c:v>
                </c:pt>
                <c:pt idx="4">
                  <c:v>42.44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7A-4949-A4A6-B09B63447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27944"/>
        <c:axId val="570335392"/>
      </c:lineChart>
      <c:dateAx>
        <c:axId val="570327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335392"/>
        <c:crosses val="autoZero"/>
        <c:auto val="1"/>
        <c:lblOffset val="100"/>
        <c:baseTimeUnit val="years"/>
      </c:dateAx>
      <c:valAx>
        <c:axId val="57033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327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248.42</c:v>
                </c:pt>
                <c:pt idx="1">
                  <c:v>228.65</c:v>
                </c:pt>
                <c:pt idx="2">
                  <c:v>229.09</c:v>
                </c:pt>
                <c:pt idx="3">
                  <c:v>229.95</c:v>
                </c:pt>
                <c:pt idx="4">
                  <c:v>242.27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76-49F1-8499-B3314894D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25984"/>
        <c:axId val="57032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355.22</c:v>
                </c:pt>
                <c:pt idx="2">
                  <c:v>334.48</c:v>
                </c:pt>
                <c:pt idx="3">
                  <c:v>311.70999999999998</c:v>
                </c:pt>
                <c:pt idx="4">
                  <c:v>284.54000000000002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76-49F1-8499-B3314894D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25984"/>
        <c:axId val="570328336"/>
      </c:lineChart>
      <c:dateAx>
        <c:axId val="570325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328336"/>
        <c:crosses val="autoZero"/>
        <c:auto val="1"/>
        <c:lblOffset val="100"/>
        <c:baseTimeUnit val="years"/>
      </c:dateAx>
      <c:valAx>
        <c:axId val="57032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32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49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宮城県　大和町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28598</v>
      </c>
      <c r="AM8" s="51"/>
      <c r="AN8" s="51"/>
      <c r="AO8" s="51"/>
      <c r="AP8" s="51"/>
      <c r="AQ8" s="51"/>
      <c r="AR8" s="51"/>
      <c r="AS8" s="51"/>
      <c r="AT8" s="46">
        <f>データ!T6</f>
        <v>225.49</v>
      </c>
      <c r="AU8" s="46"/>
      <c r="AV8" s="46"/>
      <c r="AW8" s="46"/>
      <c r="AX8" s="46"/>
      <c r="AY8" s="46"/>
      <c r="AZ8" s="46"/>
      <c r="BA8" s="46"/>
      <c r="BB8" s="46">
        <f>データ!U6</f>
        <v>126.83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3.25</v>
      </c>
      <c r="Q10" s="46"/>
      <c r="R10" s="46"/>
      <c r="S10" s="46"/>
      <c r="T10" s="46"/>
      <c r="U10" s="46"/>
      <c r="V10" s="46"/>
      <c r="W10" s="46">
        <f>データ!Q6</f>
        <v>78.23</v>
      </c>
      <c r="X10" s="46"/>
      <c r="Y10" s="46"/>
      <c r="Z10" s="46"/>
      <c r="AA10" s="46"/>
      <c r="AB10" s="46"/>
      <c r="AC10" s="46"/>
      <c r="AD10" s="51">
        <f>データ!R6</f>
        <v>2255</v>
      </c>
      <c r="AE10" s="51"/>
      <c r="AF10" s="51"/>
      <c r="AG10" s="51"/>
      <c r="AH10" s="51"/>
      <c r="AI10" s="51"/>
      <c r="AJ10" s="51"/>
      <c r="AK10" s="2"/>
      <c r="AL10" s="51">
        <f>データ!V6</f>
        <v>924</v>
      </c>
      <c r="AM10" s="51"/>
      <c r="AN10" s="51"/>
      <c r="AO10" s="51"/>
      <c r="AP10" s="51"/>
      <c r="AQ10" s="51"/>
      <c r="AR10" s="51"/>
      <c r="AS10" s="51"/>
      <c r="AT10" s="46">
        <f>データ!W6</f>
        <v>1.65</v>
      </c>
      <c r="AU10" s="46"/>
      <c r="AV10" s="46"/>
      <c r="AW10" s="46"/>
      <c r="AX10" s="46"/>
      <c r="AY10" s="46"/>
      <c r="AZ10" s="46"/>
      <c r="BA10" s="46"/>
      <c r="BB10" s="46">
        <f>データ!X6</f>
        <v>560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GxCfg0TeQpXg7+lbcN7NlEG/+jMEqVUukMKjnSYa/L4Xmm+VY/sf0FD1LDhbg6zbXA3G/GgOeTlqE4capBjoRg==" saltValue="pX2T/Y2wRYpNY93QoYK+v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44211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宮城県　大和町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3.25</v>
      </c>
      <c r="Q6" s="34">
        <f t="shared" si="3"/>
        <v>78.23</v>
      </c>
      <c r="R6" s="34">
        <f t="shared" si="3"/>
        <v>2255</v>
      </c>
      <c r="S6" s="34">
        <f t="shared" si="3"/>
        <v>28598</v>
      </c>
      <c r="T6" s="34">
        <f t="shared" si="3"/>
        <v>225.49</v>
      </c>
      <c r="U6" s="34">
        <f t="shared" si="3"/>
        <v>126.83</v>
      </c>
      <c r="V6" s="34">
        <f t="shared" si="3"/>
        <v>924</v>
      </c>
      <c r="W6" s="34">
        <f t="shared" si="3"/>
        <v>1.65</v>
      </c>
      <c r="X6" s="34">
        <f t="shared" si="3"/>
        <v>560</v>
      </c>
      <c r="Y6" s="35">
        <f>IF(Y7="",NA(),Y7)</f>
        <v>101.29</v>
      </c>
      <c r="Z6" s="35">
        <f t="shared" ref="Z6:AH6" si="4">IF(Z7="",NA(),Z7)</f>
        <v>99.68</v>
      </c>
      <c r="AA6" s="35">
        <f t="shared" si="4"/>
        <v>99.88</v>
      </c>
      <c r="AB6" s="35">
        <f t="shared" si="4"/>
        <v>99.29</v>
      </c>
      <c r="AC6" s="35">
        <f t="shared" si="4"/>
        <v>99.48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979.89</v>
      </c>
      <c r="BL6" s="35">
        <f t="shared" si="7"/>
        <v>1051.43</v>
      </c>
      <c r="BM6" s="35">
        <f t="shared" si="7"/>
        <v>982.29</v>
      </c>
      <c r="BN6" s="35">
        <f t="shared" si="7"/>
        <v>713.28</v>
      </c>
      <c r="BO6" s="35">
        <f t="shared" si="7"/>
        <v>673.08</v>
      </c>
      <c r="BP6" s="34" t="str">
        <f>IF(BP7="","",IF(BP7="-","【-】","【"&amp;SUBSTITUTE(TEXT(BP7,"#,##0.00"),"-","△")&amp;"】"))</f>
        <v>【765.47】</v>
      </c>
      <c r="BQ6" s="35">
        <f>IF(BQ7="",NA(),BQ7)</f>
        <v>51.64</v>
      </c>
      <c r="BR6" s="35">
        <f t="shared" ref="BR6:BZ6" si="8">IF(BR7="",NA(),BR7)</f>
        <v>54.71</v>
      </c>
      <c r="BS6" s="35">
        <f t="shared" si="8"/>
        <v>53.92</v>
      </c>
      <c r="BT6" s="35">
        <f t="shared" si="8"/>
        <v>54.61</v>
      </c>
      <c r="BU6" s="35">
        <f t="shared" si="8"/>
        <v>51.77</v>
      </c>
      <c r="BV6" s="35">
        <f t="shared" si="8"/>
        <v>41.34</v>
      </c>
      <c r="BW6" s="35">
        <f t="shared" si="8"/>
        <v>40.06</v>
      </c>
      <c r="BX6" s="35">
        <f t="shared" si="8"/>
        <v>41.25</v>
      </c>
      <c r="BY6" s="35">
        <f t="shared" si="8"/>
        <v>40.75</v>
      </c>
      <c r="BZ6" s="35">
        <f t="shared" si="8"/>
        <v>42.44</v>
      </c>
      <c r="CA6" s="34" t="str">
        <f>IF(CA7="","",IF(CA7="-","【-】","【"&amp;SUBSTITUTE(TEXT(CA7,"#,##0.00"),"-","△")&amp;"】"))</f>
        <v>【59.59】</v>
      </c>
      <c r="CB6" s="35">
        <f>IF(CB7="",NA(),CB7)</f>
        <v>248.42</v>
      </c>
      <c r="CC6" s="35">
        <f t="shared" ref="CC6:CK6" si="9">IF(CC7="",NA(),CC7)</f>
        <v>228.65</v>
      </c>
      <c r="CD6" s="35">
        <f t="shared" si="9"/>
        <v>229.09</v>
      </c>
      <c r="CE6" s="35">
        <f t="shared" si="9"/>
        <v>229.95</v>
      </c>
      <c r="CF6" s="35">
        <f t="shared" si="9"/>
        <v>242.27</v>
      </c>
      <c r="CG6" s="35">
        <f t="shared" si="9"/>
        <v>357.49</v>
      </c>
      <c r="CH6" s="35">
        <f t="shared" si="9"/>
        <v>355.22</v>
      </c>
      <c r="CI6" s="35">
        <f t="shared" si="9"/>
        <v>334.48</v>
      </c>
      <c r="CJ6" s="35">
        <f t="shared" si="9"/>
        <v>311.70999999999998</v>
      </c>
      <c r="CK6" s="35">
        <f t="shared" si="9"/>
        <v>284.54000000000002</v>
      </c>
      <c r="CL6" s="34" t="str">
        <f>IF(CL7="","",IF(CL7="-","【-】","【"&amp;SUBSTITUTE(TEXT(CL7,"#,##0.00"),"-","△")&amp;"】"))</f>
        <v>【257.86】</v>
      </c>
      <c r="CM6" s="35">
        <f>IF(CM7="",NA(),CM7)</f>
        <v>66.38</v>
      </c>
      <c r="CN6" s="35">
        <f t="shared" ref="CN6:CV6" si="10">IF(CN7="",NA(),CN7)</f>
        <v>65.81</v>
      </c>
      <c r="CO6" s="35">
        <f t="shared" si="10"/>
        <v>66.38</v>
      </c>
      <c r="CP6" s="35">
        <f t="shared" si="10"/>
        <v>64.39</v>
      </c>
      <c r="CQ6" s="35">
        <f t="shared" si="10"/>
        <v>70.94</v>
      </c>
      <c r="CR6" s="35">
        <f t="shared" si="10"/>
        <v>44.69</v>
      </c>
      <c r="CS6" s="35">
        <f t="shared" si="10"/>
        <v>42.84</v>
      </c>
      <c r="CT6" s="35">
        <f t="shared" si="10"/>
        <v>40.93</v>
      </c>
      <c r="CU6" s="35">
        <f t="shared" si="10"/>
        <v>43.38</v>
      </c>
      <c r="CV6" s="35">
        <f t="shared" si="10"/>
        <v>42.33</v>
      </c>
      <c r="CW6" s="34" t="str">
        <f>IF(CW7="","",IF(CW7="-","【-】","【"&amp;SUBSTITUTE(TEXT(CW7,"#,##0.00"),"-","△")&amp;"】"))</f>
        <v>【51.30】</v>
      </c>
      <c r="CX6" s="35">
        <f>IF(CX7="",NA(),CX7)</f>
        <v>81.8</v>
      </c>
      <c r="CY6" s="35">
        <f t="shared" ref="CY6:DG6" si="11">IF(CY7="",NA(),CY7)</f>
        <v>82.15</v>
      </c>
      <c r="CZ6" s="35">
        <f t="shared" si="11"/>
        <v>80.88</v>
      </c>
      <c r="DA6" s="35">
        <f t="shared" si="11"/>
        <v>81</v>
      </c>
      <c r="DB6" s="35">
        <f t="shared" si="11"/>
        <v>82.03</v>
      </c>
      <c r="DC6" s="35">
        <f t="shared" si="11"/>
        <v>69.67</v>
      </c>
      <c r="DD6" s="35">
        <f t="shared" si="11"/>
        <v>66.3</v>
      </c>
      <c r="DE6" s="35">
        <f t="shared" si="11"/>
        <v>62.73</v>
      </c>
      <c r="DF6" s="35">
        <f t="shared" si="11"/>
        <v>62.02</v>
      </c>
      <c r="DG6" s="35">
        <f t="shared" si="11"/>
        <v>62.5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0.03</v>
      </c>
      <c r="EL6" s="34">
        <f t="shared" si="14"/>
        <v>0</v>
      </c>
      <c r="EM6" s="35">
        <f t="shared" si="14"/>
        <v>0.04</v>
      </c>
      <c r="EN6" s="34">
        <f t="shared" si="14"/>
        <v>0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44211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3.25</v>
      </c>
      <c r="Q7" s="38">
        <v>78.23</v>
      </c>
      <c r="R7" s="38">
        <v>2255</v>
      </c>
      <c r="S7" s="38">
        <v>28598</v>
      </c>
      <c r="T7" s="38">
        <v>225.49</v>
      </c>
      <c r="U7" s="38">
        <v>126.83</v>
      </c>
      <c r="V7" s="38">
        <v>924</v>
      </c>
      <c r="W7" s="38">
        <v>1.65</v>
      </c>
      <c r="X7" s="38">
        <v>560</v>
      </c>
      <c r="Y7" s="38">
        <v>101.29</v>
      </c>
      <c r="Z7" s="38">
        <v>99.68</v>
      </c>
      <c r="AA7" s="38">
        <v>99.88</v>
      </c>
      <c r="AB7" s="38">
        <v>99.29</v>
      </c>
      <c r="AC7" s="38">
        <v>99.48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979.89</v>
      </c>
      <c r="BL7" s="38">
        <v>1051.43</v>
      </c>
      <c r="BM7" s="38">
        <v>982.29</v>
      </c>
      <c r="BN7" s="38">
        <v>713.28</v>
      </c>
      <c r="BO7" s="38">
        <v>673.08</v>
      </c>
      <c r="BP7" s="38">
        <v>765.47</v>
      </c>
      <c r="BQ7" s="38">
        <v>51.64</v>
      </c>
      <c r="BR7" s="38">
        <v>54.71</v>
      </c>
      <c r="BS7" s="38">
        <v>53.92</v>
      </c>
      <c r="BT7" s="38">
        <v>54.61</v>
      </c>
      <c r="BU7" s="38">
        <v>51.77</v>
      </c>
      <c r="BV7" s="38">
        <v>41.34</v>
      </c>
      <c r="BW7" s="38">
        <v>40.06</v>
      </c>
      <c r="BX7" s="38">
        <v>41.25</v>
      </c>
      <c r="BY7" s="38">
        <v>40.75</v>
      </c>
      <c r="BZ7" s="38">
        <v>42.44</v>
      </c>
      <c r="CA7" s="38">
        <v>59.59</v>
      </c>
      <c r="CB7" s="38">
        <v>248.42</v>
      </c>
      <c r="CC7" s="38">
        <v>228.65</v>
      </c>
      <c r="CD7" s="38">
        <v>229.09</v>
      </c>
      <c r="CE7" s="38">
        <v>229.95</v>
      </c>
      <c r="CF7" s="38">
        <v>242.27</v>
      </c>
      <c r="CG7" s="38">
        <v>357.49</v>
      </c>
      <c r="CH7" s="38">
        <v>355.22</v>
      </c>
      <c r="CI7" s="38">
        <v>334.48</v>
      </c>
      <c r="CJ7" s="38">
        <v>311.70999999999998</v>
      </c>
      <c r="CK7" s="38">
        <v>284.54000000000002</v>
      </c>
      <c r="CL7" s="38">
        <v>257.86</v>
      </c>
      <c r="CM7" s="38">
        <v>66.38</v>
      </c>
      <c r="CN7" s="38">
        <v>65.81</v>
      </c>
      <c r="CO7" s="38">
        <v>66.38</v>
      </c>
      <c r="CP7" s="38">
        <v>64.39</v>
      </c>
      <c r="CQ7" s="38">
        <v>70.94</v>
      </c>
      <c r="CR7" s="38">
        <v>44.69</v>
      </c>
      <c r="CS7" s="38">
        <v>42.84</v>
      </c>
      <c r="CT7" s="38">
        <v>40.93</v>
      </c>
      <c r="CU7" s="38">
        <v>43.38</v>
      </c>
      <c r="CV7" s="38">
        <v>42.33</v>
      </c>
      <c r="CW7" s="38">
        <v>51.3</v>
      </c>
      <c r="CX7" s="38">
        <v>81.8</v>
      </c>
      <c r="CY7" s="38">
        <v>82.15</v>
      </c>
      <c r="CZ7" s="38">
        <v>80.88</v>
      </c>
      <c r="DA7" s="38">
        <v>81</v>
      </c>
      <c r="DB7" s="38">
        <v>82.03</v>
      </c>
      <c r="DC7" s="38">
        <v>69.67</v>
      </c>
      <c r="DD7" s="38">
        <v>66.3</v>
      </c>
      <c r="DE7" s="38">
        <v>62.73</v>
      </c>
      <c r="DF7" s="38">
        <v>62.02</v>
      </c>
      <c r="DG7" s="38">
        <v>62.5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0.03</v>
      </c>
      <c r="EL7" s="38">
        <v>0</v>
      </c>
      <c r="EM7" s="38">
        <v>0.04</v>
      </c>
      <c r="EN7" s="38">
        <v>0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 きみえ</cp:lastModifiedBy>
  <cp:lastPrinted>2021-02-01T14:48:25Z</cp:lastPrinted>
  <dcterms:created xsi:type="dcterms:W3CDTF">2020-12-04T02:59:56Z</dcterms:created>
  <dcterms:modified xsi:type="dcterms:W3CDTF">2021-02-01T14:48:33Z</dcterms:modified>
  <cp:category/>
</cp:coreProperties>
</file>