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6 利府町★☆\"/>
    </mc:Choice>
  </mc:AlternateContent>
  <workbookProtection workbookAlgorithmName="SHA-512" workbookHashValue="TQE7c/Re78Dl8/Eyrwb6ThRaBmbsJLkkvgs7xjjqGB1XlZuB6mBM6YXozxbE0w8SJjLLQYm3PSvnTYlQiK2egg==" workbookSaltValue="lqrwq+x4GItwzo2BUgSzrA==" workbookSpinCount="100000" lockStructure="1"/>
  <bookViews>
    <workbookView xWindow="0" yWindow="0" windowWidth="28800" windowHeight="120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<sst xmlns="http://schemas.openxmlformats.org/spreadsheetml/2006/main" count="228" uniqueCount="113">
  <si>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</si>
  <si>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</si>
  <si>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</si>
  <si>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</si>
  <si>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</si>
  <si>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</si>
  <si>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</si>
  <si>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</si>
  <si>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</si>
  <si>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</si>
  <si>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</si>
  <si>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</si>
  <si>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</si>
  <si>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</si>
  <si>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</si>
  <si>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</si>
  <si>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</si>
  <si>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</si>
  <si>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</si>
  <si>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</si>
  <si>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</si>
  <si>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</si>
  <si>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</si>
  <si>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</si>
  <si>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</si>
  <si>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</si>
  <si>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</si>
  <si>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</si>
  <si>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</si>
  <si>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</si>
  <si>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</si>
  <si>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</si>
  <si>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</si>
  <si>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</si>
  <si>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</si>
  <si>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</si>
  <si>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</si>
  <si>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</si>
  <si>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</si>
  <si>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</si>
  <si>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</si>
  <si>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</si>
  <si>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</si>
  <si>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</si>
  <si>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</si>
  <si>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</si>
  <si>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</si>
  <si>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</si>
  <si>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</si>
  <si>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</si>
  <si>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</si>
  <si>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</si>
  <si>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</si>
  <si>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</si>
  <si>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</si>
  <si>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</si>
  <si>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</si>
  <si>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</si>
  <si>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</si>
  <si>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</si>
  <si>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</si>
  <si>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</si>
  <si>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</si>
  <si>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</si>
  <si>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</si>
  <si>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</si>
  <si>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</si>
  <si>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</si>
  <si>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</si>
  <si>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</si>
  <si>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</si>
  <si>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</si>
  <si>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</si>
  <si>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</si>
  <si>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</si>
  <si>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</si>
  <si>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</si>
  <si>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</si>
  <si>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</si>
  <si>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</si>
  <si>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</si>
  <si>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</si>
  <si>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</si>
  <si>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</si>
  <si>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</si>
  <si>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</si>
  <si>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</si>
  <si>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</si>
  <si>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</si>
  <si>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</si>
  <si>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</si>
  <si>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</si>
  <si>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</si>
  <si>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</si>
  <si>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</si>
  <si>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</si>
  <si>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</si>
  <si>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</si>
  <si>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</si>
  <si>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</si>
  <si>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</si>
  <si>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</si>
  <si>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</si>
  <si>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</si>
  <si>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</si>
  <si>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</si>
  <si>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</si>
  <si>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</si>
  <si>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</si>
  <si>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</si>
  <si>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概ね平均的な水準ではあるものの、類似団体平均数値を若干上回り、老朽化が進んでいることがわかります。施設の年数経過により今後も数値は上昇傾向となることが見込まれるため、資産の長寿命化を図りながら計画的に施設更新を行ってまいります。
　管路経年化率は類似団体平均とほぼ同様の数値ですが、今後も上昇が見込まれます。また、管路更新率は、配水管布設替工事の一部が翌年度へ繰越となったことから、低い水準にありますが、今後もアセットマネジメントに基づき計画的な更新に努めてまいります。</t>
    <phoneticPr fontId="4"/>
  </si>
  <si>
    <t>　現在の経営状態は概ね健全な状態であると言えます。
　しかし、給水人口の減少や節水型機器の普及による水需要の減少により、給水収益の大幅な伸びは見込めない状況にある中で、町の発展に合わせ整備してきた水道施設の老朽化に伴い、計画的な更新が必要となってきています。
　そのため、今後は事業収入による経営が厳しさを増すものと予想されることから、将来を見通した「アセットマネジメント」、「水道ビジョン」の適切な運用、定期的な見直しによって、事務事業の改善や経費の削減に努め、着実な事業推進を図ることにより、経営基盤を強化し、将来にわたり安全でおいしい水の安定供給に努めます。</t>
    <phoneticPr fontId="4"/>
  </si>
  <si>
    <t xml:space="preserve">　経常収支比率、流動比率、料金回収率は必要とされる100％を超えており、経営の健全性、効率性は確保されているといえます。
　施設更新に伴う企業債借入により企業債残高対給水収益比率や給水原価は上昇傾向にありますが、これは経常費用が増加したことによるものであり、計画的に経費の削減を図り給水原価の抑制に努めてまいります。
　有収率は類似団体平均より高い水準にあるものの低下傾向にあり、計画的な老朽管の更新や漏水調査などの実施による漏水防止対策を講じ、有収率の向上に努めます。
　また、施設利用率は、類似団体平均値より低い水準となっており、商業施設の建設等により配水量は増加傾向にあるものの、引き続き水需要動向を注視していく必要があるといえます。
　今後も継続して利益を計上するため、さらなる経費の削減と、業務の合理化と効率化を推進してまいります。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</si>
</sst>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0.12</c:v>
                </c:pt>
                <c:pt idx="2">
                  <c:v>0.04</c:v>
                </c:pt>
                <c:pt idx="3">
                  <c:v>0.43</c:v>
                </c:pt>
                <c:pt idx="4">
                  <c:v>7.0000000000000007E-2</c:v>
                </c:pt>
              </c:numCache>
            </c:numRef>
          </c:val>
          <c:extLst>
            <c:ext xmlns:c16="http://schemas.microsoft.com/office/drawing/2014/chart" uri="{C3380CC4-5D6E-409C-BE32-E72D297353CC}">
              <c16:uniqueId val="{00000000-2721-4A82-BC3D-C87DAD1FCA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2721-4A82-BC3D-C87DAD1FCA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61.46</c:v>
                </c:pt>
                <c:pt idx="1">
                  <c:v>60.77</c:v>
                </c:pt>
                <c:pt idx="2">
                  <c:v>59.84</c:v>
                </c:pt>
                <c:pt idx="3">
                  <c:v>50.01</c:v>
                </c:pt>
                <c:pt idx="4">
                  <c:v>51.74</c:v>
                </c:pt>
              </c:numCache>
            </c:numRef>
          </c:val>
          <c:extLst>
            <c:ext xmlns:c16="http://schemas.microsoft.com/office/drawing/2014/chart" uri="{C3380CC4-5D6E-409C-BE32-E72D297353CC}">
              <c16:uniqueId val="{00000000-2318-40F9-8707-9507384451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318-40F9-8707-9507384451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91.54</c:v>
                </c:pt>
                <c:pt idx="1">
                  <c:v>93.16</c:v>
                </c:pt>
                <c:pt idx="2">
                  <c:v>94.94</c:v>
                </c:pt>
                <c:pt idx="3">
                  <c:v>92.51</c:v>
                </c:pt>
                <c:pt idx="4">
                  <c:v>89</c:v>
                </c:pt>
              </c:numCache>
            </c:numRef>
          </c:val>
          <c:extLst>
            <c:ext xmlns:c16="http://schemas.microsoft.com/office/drawing/2014/chart" uri="{C3380CC4-5D6E-409C-BE32-E72D297353CC}">
              <c16:uniqueId val="{00000000-3B05-4A4F-9E6C-25738DC56C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3B05-4A4F-9E6C-25738DC56C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120.39</c:v>
                </c:pt>
                <c:pt idx="1">
                  <c:v>114.84</c:v>
                </c:pt>
                <c:pt idx="2">
                  <c:v>116.59</c:v>
                </c:pt>
                <c:pt idx="3">
                  <c:v>113.55</c:v>
                </c:pt>
                <c:pt idx="4">
                  <c:v>112.68</c:v>
                </c:pt>
              </c:numCache>
            </c:numRef>
          </c:val>
          <c:extLst>
            <c:ext xmlns:c16="http://schemas.microsoft.com/office/drawing/2014/chart" uri="{C3380CC4-5D6E-409C-BE32-E72D297353CC}">
              <c16:uniqueId val="{00000000-C294-4F88-BE4E-B87CE27DEA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C294-4F88-BE4E-B87CE27DEA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46.77</c:v>
                </c:pt>
                <c:pt idx="1">
                  <c:v>48.46</c:v>
                </c:pt>
                <c:pt idx="2">
                  <c:v>50.35</c:v>
                </c:pt>
                <c:pt idx="3">
                  <c:v>50.81</c:v>
                </c:pt>
                <c:pt idx="4">
                  <c:v>48.92</c:v>
                </c:pt>
              </c:numCache>
            </c:numRef>
          </c:val>
          <c:extLst>
            <c:ext xmlns:c16="http://schemas.microsoft.com/office/drawing/2014/chart" uri="{C3380CC4-5D6E-409C-BE32-E72D297353CC}">
              <c16:uniqueId val="{00000000-8D36-4D08-9F2A-779E36B3FF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8D36-4D08-9F2A-779E36B3FF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11.85</c:v>
                </c:pt>
                <c:pt idx="1">
                  <c:v>11.7</c:v>
                </c:pt>
                <c:pt idx="2">
                  <c:v>12.65</c:v>
                </c:pt>
                <c:pt idx="3">
                  <c:v>12.4</c:v>
                </c:pt>
                <c:pt idx="4">
                  <c:v>15.59</c:v>
                </c:pt>
              </c:numCache>
            </c:numRef>
          </c:val>
          <c:extLst>
            <c:ext xmlns:c16="http://schemas.microsoft.com/office/drawing/2014/chart" uri="{C3380CC4-5D6E-409C-BE32-E72D297353CC}">
              <c16:uniqueId val="{00000000-D765-403E-A558-CE490F3D81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D765-403E-A558-CE490F3D81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76-46E1-85B8-C87C1AF935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2476-46E1-85B8-C87C1AF935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275.85000000000002</c:v>
                </c:pt>
                <c:pt idx="1">
                  <c:v>483.11</c:v>
                </c:pt>
                <c:pt idx="2">
                  <c:v>676.18</c:v>
                </c:pt>
                <c:pt idx="3">
                  <c:v>667.07</c:v>
                </c:pt>
                <c:pt idx="4">
                  <c:v>689.8</c:v>
                </c:pt>
              </c:numCache>
            </c:numRef>
          </c:val>
          <c:extLst>
            <c:ext xmlns:c16="http://schemas.microsoft.com/office/drawing/2014/chart" uri="{C3380CC4-5D6E-409C-BE32-E72D297353CC}">
              <c16:uniqueId val="{00000000-1BE9-4050-B9B3-875A61FB1D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BE9-4050-B9B3-875A61FB1D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144.5</c:v>
                </c:pt>
                <c:pt idx="1">
                  <c:v>132.65</c:v>
                </c:pt>
                <c:pt idx="2">
                  <c:v>135.05000000000001</c:v>
                </c:pt>
                <c:pt idx="3">
                  <c:v>176.77</c:v>
                </c:pt>
                <c:pt idx="4">
                  <c:v>215.85</c:v>
                </c:pt>
              </c:numCache>
            </c:numRef>
          </c:val>
          <c:extLst>
            <c:ext xmlns:c16="http://schemas.microsoft.com/office/drawing/2014/chart" uri="{C3380CC4-5D6E-409C-BE32-E72D297353CC}">
              <c16:uniqueId val="{00000000-76A9-4378-92B0-C0D869B751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6A9-4378-92B0-C0D869B751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116.59</c:v>
                </c:pt>
                <c:pt idx="1">
                  <c:v>111.46</c:v>
                </c:pt>
                <c:pt idx="2">
                  <c:v>112.04</c:v>
                </c:pt>
                <c:pt idx="3">
                  <c:v>108.43</c:v>
                </c:pt>
                <c:pt idx="4">
                  <c:v>106.41</c:v>
                </c:pt>
              </c:numCache>
            </c:numRef>
          </c:val>
          <c:extLst>
            <c:ext xmlns:c16="http://schemas.microsoft.com/office/drawing/2014/chart" uri="{C3380CC4-5D6E-409C-BE32-E72D297353CC}">
              <c16:uniqueId val="{00000000-FB08-43B4-AB3E-3ACCF3BFC4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B08-43B4-AB3E-3ACCF3BFC4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197.11</c:v>
                </c:pt>
                <c:pt idx="1">
                  <c:v>205.26</c:v>
                </c:pt>
                <c:pt idx="2">
                  <c:v>204.96</c:v>
                </c:pt>
                <c:pt idx="3">
                  <c:v>211.39</c:v>
                </c:pt>
                <c:pt idx="4">
                  <c:v>215.74</c:v>
                </c:pt>
              </c:numCache>
            </c:numRef>
          </c:val>
          <c:extLst>
            <c:ext xmlns:c16="http://schemas.microsoft.com/office/drawing/2014/chart" uri="{C3380CC4-5D6E-409C-BE32-E72D297353CC}">
              <c16:uniqueId val="{00000000-5765-44FB-8DE9-9A5321D1A4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765-44FB-8DE9-9A5321D1A4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利府町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36090</v>
      </c>
      <c r="AM8" s="61"/>
      <c r="AN8" s="61"/>
      <c r="AO8" s="61"/>
      <c r="AP8" s="61"/>
      <c r="AQ8" s="61"/>
      <c r="AR8" s="61"/>
      <c r="AS8" s="61"/>
      <c r="AT8" s="52">
        <f>データ!$S$6</f>
        <v>44.89</v>
      </c>
      <c r="AU8" s="53"/>
      <c r="AV8" s="53"/>
      <c r="AW8" s="53"/>
      <c r="AX8" s="53"/>
      <c r="AY8" s="53"/>
      <c r="AZ8" s="53"/>
      <c r="BA8" s="53"/>
      <c r="BB8" s="54">
        <f>データ!$T$6</f>
        <v>803.97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80.94</v>
      </c>
      <c r="J10" s="53"/>
      <c r="K10" s="53"/>
      <c r="L10" s="53"/>
      <c r="M10" s="53"/>
      <c r="N10" s="53"/>
      <c r="O10" s="64"/>
      <c r="P10" s="54">
        <f>データ!$P$6</f>
        <v>100</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35980</v>
      </c>
      <c r="AM10" s="61"/>
      <c r="AN10" s="61"/>
      <c r="AO10" s="61"/>
      <c r="AP10" s="61"/>
      <c r="AQ10" s="61"/>
      <c r="AR10" s="61"/>
      <c r="AS10" s="61"/>
      <c r="AT10" s="52">
        <f>データ!$V$6</f>
        <v>44.89</v>
      </c>
      <c r="AU10" s="53"/>
      <c r="AV10" s="53"/>
      <c r="AW10" s="53"/>
      <c r="AX10" s="53"/>
      <c r="AY10" s="53"/>
      <c r="AZ10" s="53"/>
      <c r="BA10" s="53"/>
      <c r="BB10" s="54">
        <f>データ!$W$6</f>
        <v>801.51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pcHO42ucrMyQe3xnFp1cv7tynnvUE+43l+M2vR6TwBIaTIgjC5SupYj8I00fwCxQM2KGF4J6qZzJdImlWdsgQ==" saltValue="A9WpDjQgSs5FsT1ECMu/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44067</v>
      </c>
      <c r="D6" s="34">
        <f t="shared" si="3"/>
        <v>46</v>
      </c>
      <c r="E6" s="34">
        <f t="shared" si="3"/>
        <v>1</v>
      </c>
      <c r="F6" s="34">
        <f t="shared" si="3"/>
        <v>0</v>
      </c>
      <c r="G6" s="34">
        <f t="shared" si="3"/>
        <v>1</v>
      </c>
      <c r="H6" s="34" t="str">
        <f t="shared" si="3"/>
        <v>宮城県　利府町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80.94</v>
      </c>
      <c r="P6" s="35">
        <f t="shared" si="3"/>
        <v>100</v>
      </c>
      <c r="Q6" s="35">
        <f t="shared" si="3"/>
        <v>4070</v>
      </c>
      <c r="R6" s="35">
        <f t="shared" si="3"/>
        <v>36090</v>
      </c>
      <c r="S6" s="35">
        <f t="shared" si="3"/>
        <v>44.89</v>
      </c>
      <c r="T6" s="35">
        <f t="shared" si="3"/>
        <v>803.97</v>
      </c>
      <c r="U6" s="35">
        <f t="shared" si="3"/>
        <v>35980</v>
      </c>
      <c r="V6" s="35">
        <f t="shared" si="3"/>
        <v>44.89</v>
      </c>
      <c r="W6" s="35">
        <f t="shared" si="3"/>
        <v>801.51</v>
      </c>
      <c r="X6" s="36">
        <f>IF(X7="",NA(),X7)</f>
        <v>120.39</v>
      </c>
      <c r="Y6" s="36">
        <f t="shared" ref="Y6:AG6" si="4">IF(Y7="",NA(),Y7)</f>
        <v>114.84</v>
      </c>
      <c r="Z6" s="36">
        <f t="shared" si="4"/>
        <v>116.59</v>
      </c>
      <c r="AA6" s="36">
        <f t="shared" si="4"/>
        <v>113.55</v>
      </c>
      <c r="AB6" s="36">
        <f t="shared" si="4"/>
        <v>112.68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275.85000000000002</v>
      </c>
      <c r="AU6" s="36">
        <f t="shared" ref="AU6:BC6" si="6">IF(AU7="",NA(),AU7)</f>
        <v>483.11</v>
      </c>
      <c r="AV6" s="36">
        <f t="shared" si="6"/>
        <v>676.18</v>
      </c>
      <c r="AW6" s="36">
        <f t="shared" si="6"/>
        <v>667.07</v>
      </c>
      <c r="AX6" s="36">
        <f t="shared" si="6"/>
        <v>689.8</v>
      </c>
      <c r="AY6" s="36">
        <f t="shared" si="6"/>
        <v>371.31</v>
      </c>
      <c r="AZ6" s="36">
        <f t="shared" si="6"/>
        <v>377.63</v>
      </c>
      <c r="BA6" s="36">
        <f t="shared" si="6"/>
        <v>357.34</v>
      </c>
      <c r="BB6" s="36">
        <f t="shared" si="6"/>
        <v>366.03</v>
      </c>
      <c r="BC6" s="36">
        <f t="shared" si="6"/>
        <v>365.18</v>
      </c>
      <c r="BD6" s="35" t="str">
        <f>IF(BD7="","",IF(BD7="-","【-】","【"&amp;SUBSTITUTE(TEXT(BD7,"#,##0.00"),"-","△")&amp;"】"))</f>
        <v>【264.97】</v>
      </c>
      <c r="BE6" s="36">
        <f>IF(BE7="",NA(),BE7)</f>
        <v>144.5</v>
      </c>
      <c r="BF6" s="36">
        <f t="shared" ref="BF6:BN6" si="7">IF(BF7="",NA(),BF7)</f>
        <v>132.65</v>
      </c>
      <c r="BG6" s="36">
        <f t="shared" si="7"/>
        <v>135.05000000000001</v>
      </c>
      <c r="BH6" s="36">
        <f t="shared" si="7"/>
        <v>176.77</v>
      </c>
      <c r="BI6" s="36">
        <f t="shared" si="7"/>
        <v>215.85</v>
      </c>
      <c r="BJ6" s="36">
        <f t="shared" si="7"/>
        <v>373.09</v>
      </c>
      <c r="BK6" s="36">
        <f t="shared" si="7"/>
        <v>364.71</v>
      </c>
      <c r="BL6" s="36">
        <f t="shared" si="7"/>
        <v>373.69</v>
      </c>
      <c r="BM6" s="36">
        <f t="shared" si="7"/>
        <v>370.12</v>
      </c>
      <c r="BN6" s="36">
        <f t="shared" si="7"/>
        <v>371.65</v>
      </c>
      <c r="BO6" s="35" t="str">
        <f>IF(BO7="","",IF(BO7="-","【-】","【"&amp;SUBSTITUTE(TEXT(BO7,"#,##0.00"),"-","△")&amp;"】"))</f>
        <v>【266.61】</v>
      </c>
      <c r="BP6" s="36">
        <f>IF(BP7="",NA(),BP7)</f>
        <v>116.59</v>
      </c>
      <c r="BQ6" s="36">
        <f t="shared" ref="BQ6:BY6" si="8">IF(BQ7="",NA(),BQ7)</f>
        <v>111.46</v>
      </c>
      <c r="BR6" s="36">
        <f t="shared" si="8"/>
        <v>112.04</v>
      </c>
      <c r="BS6" s="36">
        <f t="shared" si="8"/>
        <v>108.43</v>
      </c>
      <c r="BT6" s="36">
        <f t="shared" si="8"/>
        <v>106.41</v>
      </c>
      <c r="BU6" s="36">
        <f t="shared" si="8"/>
        <v>99.99</v>
      </c>
      <c r="BV6" s="36">
        <f t="shared" si="8"/>
        <v>100.65</v>
      </c>
      <c r="BW6" s="36">
        <f t="shared" si="8"/>
        <v>99.87</v>
      </c>
      <c r="BX6" s="36">
        <f t="shared" si="8"/>
        <v>100.42</v>
      </c>
      <c r="BY6" s="36">
        <f t="shared" si="8"/>
        <v>98.77</v>
      </c>
      <c r="BZ6" s="35" t="str">
        <f>IF(BZ7="","",IF(BZ7="-","【-】","【"&amp;SUBSTITUTE(TEXT(BZ7,"#,##0.00"),"-","△")&amp;"】"))</f>
        <v>【103.24】</v>
      </c>
      <c r="CA6" s="36">
        <f>IF(CA7="",NA(),CA7)</f>
        <v>197.11</v>
      </c>
      <c r="CB6" s="36">
        <f t="shared" ref="CB6:CJ6" si="9">IF(CB7="",NA(),CB7)</f>
        <v>205.26</v>
      </c>
      <c r="CC6" s="36">
        <f t="shared" si="9"/>
        <v>204.96</v>
      </c>
      <c r="CD6" s="36">
        <f t="shared" si="9"/>
        <v>211.39</v>
      </c>
      <c r="CE6" s="36">
        <f t="shared" si="9"/>
        <v>215.74</v>
      </c>
      <c r="CF6" s="36">
        <f t="shared" si="9"/>
        <v>171.15</v>
      </c>
      <c r="CG6" s="36">
        <f t="shared" si="9"/>
        <v>170.19</v>
      </c>
      <c r="CH6" s="36">
        <f t="shared" si="9"/>
        <v>171.81</v>
      </c>
      <c r="CI6" s="36">
        <f t="shared" si="9"/>
        <v>171.67</v>
      </c>
      <c r="CJ6" s="36">
        <f t="shared" si="9"/>
        <v>173.67</v>
      </c>
      <c r="CK6" s="35" t="str">
        <f>IF(CK7="","",IF(CK7="-","【-】","【"&amp;SUBSTITUTE(TEXT(CK7,"#,##0.00"),"-","△")&amp;"】"))</f>
        <v>【168.38】</v>
      </c>
      <c r="CL6" s="36">
        <f>IF(CL7="",NA(),CL7)</f>
        <v>61.46</v>
      </c>
      <c r="CM6" s="36">
        <f t="shared" ref="CM6:CU6" si="10">IF(CM7="",NA(),CM7)</f>
        <v>60.77</v>
      </c>
      <c r="CN6" s="36">
        <f t="shared" si="10"/>
        <v>59.84</v>
      </c>
      <c r="CO6" s="36">
        <f t="shared" si="10"/>
        <v>50.01</v>
      </c>
      <c r="CP6" s="36">
        <f t="shared" si="10"/>
        <v>51.74</v>
      </c>
      <c r="CQ6" s="36">
        <f t="shared" si="10"/>
        <v>58.53</v>
      </c>
      <c r="CR6" s="36">
        <f t="shared" si="10"/>
        <v>59.01</v>
      </c>
      <c r="CS6" s="36">
        <f t="shared" si="10"/>
        <v>60.03</v>
      </c>
      <c r="CT6" s="36">
        <f t="shared" si="10"/>
        <v>59.74</v>
      </c>
      <c r="CU6" s="36">
        <f t="shared" si="10"/>
        <v>59.67</v>
      </c>
      <c r="CV6" s="35" t="str">
        <f>IF(CV7="","",IF(CV7="-","【-】","【"&amp;SUBSTITUTE(TEXT(CV7,"#,##0.00"),"-","△")&amp;"】"))</f>
        <v>【60.00】</v>
      </c>
      <c r="CW6" s="36">
        <f>IF(CW7="",NA(),CW7)</f>
        <v>91.54</v>
      </c>
      <c r="CX6" s="36">
        <f t="shared" ref="CX6:DF6" si="11">IF(CX7="",NA(),CX7)</f>
        <v>93.16</v>
      </c>
      <c r="CY6" s="36">
        <f t="shared" si="11"/>
        <v>94.94</v>
      </c>
      <c r="CZ6" s="36">
        <f t="shared" si="11"/>
        <v>92.51</v>
      </c>
      <c r="DA6" s="36">
        <f t="shared" si="11"/>
        <v>89</v>
      </c>
      <c r="DB6" s="36">
        <f t="shared" si="11"/>
        <v>85.26</v>
      </c>
      <c r="DC6" s="36">
        <f t="shared" si="11"/>
        <v>85.37</v>
      </c>
      <c r="DD6" s="36">
        <f t="shared" si="11"/>
        <v>84.81</v>
      </c>
      <c r="DE6" s="36">
        <f t="shared" si="11"/>
        <v>84.8</v>
      </c>
      <c r="DF6" s="36">
        <f t="shared" si="11"/>
        <v>84.6</v>
      </c>
      <c r="DG6" s="35" t="str">
        <f>IF(DG7="","",IF(DG7="-","【-】","【"&amp;SUBSTITUTE(TEXT(DG7,"#,##0.00"),"-","△")&amp;"】"))</f>
        <v>【89.80】</v>
      </c>
      <c r="DH6" s="36">
        <f>IF(DH7="",NA(),DH7)</f>
        <v>46.77</v>
      </c>
      <c r="DI6" s="36">
        <f t="shared" ref="DI6:DQ6" si="12">IF(DI7="",NA(),DI7)</f>
        <v>48.46</v>
      </c>
      <c r="DJ6" s="36">
        <f t="shared" si="12"/>
        <v>50.35</v>
      </c>
      <c r="DK6" s="36">
        <f t="shared" si="12"/>
        <v>50.81</v>
      </c>
      <c r="DL6" s="36">
        <f t="shared" si="12"/>
        <v>48.92</v>
      </c>
      <c r="DM6" s="36">
        <f t="shared" si="12"/>
        <v>45.75</v>
      </c>
      <c r="DN6" s="36">
        <f t="shared" si="12"/>
        <v>46.9</v>
      </c>
      <c r="DO6" s="36">
        <f t="shared" si="12"/>
        <v>47.28</v>
      </c>
      <c r="DP6" s="36">
        <f t="shared" si="12"/>
        <v>47.66</v>
      </c>
      <c r="DQ6" s="36">
        <f t="shared" si="12"/>
        <v>48.17</v>
      </c>
      <c r="DR6" s="35" t="str">
        <f>IF(DR7="","",IF(DR7="-","【-】","【"&amp;SUBSTITUTE(TEXT(DR7,"#,##0.00"),"-","△")&amp;"】"))</f>
        <v>【49.59】</v>
      </c>
      <c r="DS6" s="36">
        <f>IF(DS7="",NA(),DS7)</f>
        <v>11.85</v>
      </c>
      <c r="DT6" s="36">
        <f t="shared" ref="DT6:EB6" si="13">IF(DT7="",NA(),DT7)</f>
        <v>11.7</v>
      </c>
      <c r="DU6" s="36">
        <f t="shared" si="13"/>
        <v>12.65</v>
      </c>
      <c r="DV6" s="36">
        <f t="shared" si="13"/>
        <v>12.4</v>
      </c>
      <c r="DW6" s="36">
        <f t="shared" si="13"/>
        <v>15.59</v>
      </c>
      <c r="DX6" s="36">
        <f t="shared" si="13"/>
        <v>10.54</v>
      </c>
      <c r="DY6" s="36">
        <f t="shared" si="13"/>
        <v>12.03</v>
      </c>
      <c r="DZ6" s="36">
        <f t="shared" si="13"/>
        <v>12.19</v>
      </c>
      <c r="EA6" s="36">
        <f t="shared" si="13"/>
        <v>15.1</v>
      </c>
      <c r="EB6" s="36">
        <f t="shared" si="13"/>
        <v>17.12</v>
      </c>
      <c r="EC6" s="35" t="str">
        <f>IF(EC7="","",IF(EC7="-","【-】","【"&amp;SUBSTITUTE(TEXT(EC7,"#,##0.00"),"-","△")&amp;"】"))</f>
        <v>【19.44】</v>
      </c>
      <c r="ED6" s="36">
        <f>IF(ED7="",NA(),ED7)</f>
        <v>0.2</v>
      </c>
      <c r="EE6" s="36">
        <f t="shared" ref="EE6:EM6" si="14">IF(EE7="",NA(),EE7)</f>
        <v>0.12</v>
      </c>
      <c r="EF6" s="36">
        <f t="shared" si="14"/>
        <v>0.04</v>
      </c>
      <c r="EG6" s="36">
        <f t="shared" si="14"/>
        <v>0.43</v>
      </c>
      <c r="EH6" s="36">
        <f t="shared" si="14"/>
        <v>7.0000000000000007E-2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44067</v>
      </c>
      <c r="D7" s="38">
        <v>46</v>
      </c>
      <c r="E7" s="38">
        <v>1</v>
      </c>
      <c r="F7" s="38">
        <v>0</v>
      </c>
      <c r="G7" s="38">
        <v>1</v>
      </c>
      <c r="H7" s="38" t="s">
        <v>92</v>
      </c>
      <c r="I7" s="38" t="s">
        <v>93</v>
      </c>
      <c r="J7" s="38" t="s">
        <v>94</v>
      </c>
      <c r="K7" s="38" t="s">
        <v>95</v>
      </c>
      <c r="L7" s="38" t="s">
        <v>96</v>
      </c>
      <c r="M7" s="38" t="s">
        <v>97</v>
      </c>
      <c r="N7" s="39" t="s">
        <v>98</v>
      </c>
      <c r="O7" s="39">
        <v>80.94</v>
      </c>
      <c r="P7" s="39">
        <v>100</v>
      </c>
      <c r="Q7" s="39">
        <v>4070</v>
      </c>
      <c r="R7" s="39">
        <v>36090</v>
      </c>
      <c r="S7" s="39">
        <v>44.89</v>
      </c>
      <c r="T7" s="39">
        <v>803.97</v>
      </c>
      <c r="U7" s="39">
        <v>35980</v>
      </c>
      <c r="V7" s="39">
        <v>44.89</v>
      </c>
      <c r="W7" s="39">
        <v>801.51</v>
      </c>
      <c r="X7" s="39">
        <v>120.39</v>
      </c>
      <c r="Y7" s="39">
        <v>114.84</v>
      </c>
      <c r="Z7" s="39">
        <v>116.59</v>
      </c>
      <c r="AA7" s="39">
        <v>113.55</v>
      </c>
      <c r="AB7" s="39">
        <v>112.68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275.85000000000002</v>
      </c>
      <c r="AU7" s="39">
        <v>483.11</v>
      </c>
      <c r="AV7" s="39">
        <v>676.18</v>
      </c>
      <c r="AW7" s="39">
        <v>667.07</v>
      </c>
      <c r="AX7" s="39">
        <v>689.8</v>
      </c>
      <c r="AY7" s="39">
        <v>371.31</v>
      </c>
      <c r="AZ7" s="39">
        <v>377.63</v>
      </c>
      <c r="BA7" s="39">
        <v>357.34</v>
      </c>
      <c r="BB7" s="39">
        <v>366.03</v>
      </c>
      <c r="BC7" s="39">
        <v>365.18</v>
      </c>
      <c r="BD7" s="39">
        <v>264.97000000000003</v>
      </c>
      <c r="BE7" s="39">
        <v>144.5</v>
      </c>
      <c r="BF7" s="39">
        <v>132.65</v>
      </c>
      <c r="BG7" s="39">
        <v>135.05000000000001</v>
      </c>
      <c r="BH7" s="39">
        <v>176.77</v>
      </c>
      <c r="BI7" s="39">
        <v>215.85</v>
      </c>
      <c r="BJ7" s="39">
        <v>373.09</v>
      </c>
      <c r="BK7" s="39">
        <v>364.71</v>
      </c>
      <c r="BL7" s="39">
        <v>373.69</v>
      </c>
      <c r="BM7" s="39">
        <v>370.12</v>
      </c>
      <c r="BN7" s="39">
        <v>371.65</v>
      </c>
      <c r="BO7" s="39">
        <v>266.61</v>
      </c>
      <c r="BP7" s="39">
        <v>116.59</v>
      </c>
      <c r="BQ7" s="39">
        <v>111.46</v>
      </c>
      <c r="BR7" s="39">
        <v>112.04</v>
      </c>
      <c r="BS7" s="39">
        <v>108.43</v>
      </c>
      <c r="BT7" s="39">
        <v>106.41</v>
      </c>
      <c r="BU7" s="39">
        <v>99.99</v>
      </c>
      <c r="BV7" s="39">
        <v>100.65</v>
      </c>
      <c r="BW7" s="39">
        <v>99.87</v>
      </c>
      <c r="BX7" s="39">
        <v>100.42</v>
      </c>
      <c r="BY7" s="39">
        <v>98.77</v>
      </c>
      <c r="BZ7" s="39">
        <v>103.24</v>
      </c>
      <c r="CA7" s="39">
        <v>197.11</v>
      </c>
      <c r="CB7" s="39">
        <v>205.26</v>
      </c>
      <c r="CC7" s="39">
        <v>204.96</v>
      </c>
      <c r="CD7" s="39">
        <v>211.39</v>
      </c>
      <c r="CE7" s="39">
        <v>215.74</v>
      </c>
      <c r="CF7" s="39">
        <v>171.15</v>
      </c>
      <c r="CG7" s="39">
        <v>170.19</v>
      </c>
      <c r="CH7" s="39">
        <v>171.81</v>
      </c>
      <c r="CI7" s="39">
        <v>171.67</v>
      </c>
      <c r="CJ7" s="39">
        <v>173.67</v>
      </c>
      <c r="CK7" s="39">
        <v>168.38</v>
      </c>
      <c r="CL7" s="39">
        <v>61.46</v>
      </c>
      <c r="CM7" s="39">
        <v>60.77</v>
      </c>
      <c r="CN7" s="39">
        <v>59.84</v>
      </c>
      <c r="CO7" s="39">
        <v>50.01</v>
      </c>
      <c r="CP7" s="39">
        <v>51.74</v>
      </c>
      <c r="CQ7" s="39">
        <v>58.53</v>
      </c>
      <c r="CR7" s="39">
        <v>59.01</v>
      </c>
      <c r="CS7" s="39">
        <v>60.03</v>
      </c>
      <c r="CT7" s="39">
        <v>59.74</v>
      </c>
      <c r="CU7" s="39">
        <v>59.67</v>
      </c>
      <c r="CV7" s="39">
        <v>60</v>
      </c>
      <c r="CW7" s="39">
        <v>91.54</v>
      </c>
      <c r="CX7" s="39">
        <v>93.16</v>
      </c>
      <c r="CY7" s="39">
        <v>94.94</v>
      </c>
      <c r="CZ7" s="39">
        <v>92.51</v>
      </c>
      <c r="DA7" s="39">
        <v>89</v>
      </c>
      <c r="DB7" s="39">
        <v>85.26</v>
      </c>
      <c r="DC7" s="39">
        <v>85.37</v>
      </c>
      <c r="DD7" s="39">
        <v>84.81</v>
      </c>
      <c r="DE7" s="39">
        <v>84.8</v>
      </c>
      <c r="DF7" s="39">
        <v>84.6</v>
      </c>
      <c r="DG7" s="39">
        <v>89.8</v>
      </c>
      <c r="DH7" s="39">
        <v>46.77</v>
      </c>
      <c r="DI7" s="39">
        <v>48.46</v>
      </c>
      <c r="DJ7" s="39">
        <v>50.35</v>
      </c>
      <c r="DK7" s="39">
        <v>50.81</v>
      </c>
      <c r="DL7" s="39">
        <v>48.92</v>
      </c>
      <c r="DM7" s="39">
        <v>45.75</v>
      </c>
      <c r="DN7" s="39">
        <v>46.9</v>
      </c>
      <c r="DO7" s="39">
        <v>47.28</v>
      </c>
      <c r="DP7" s="39">
        <v>47.66</v>
      </c>
      <c r="DQ7" s="39">
        <v>48.17</v>
      </c>
      <c r="DR7" s="39">
        <v>49.59</v>
      </c>
      <c r="DS7" s="39">
        <v>11.85</v>
      </c>
      <c r="DT7" s="39">
        <v>11.7</v>
      </c>
      <c r="DU7" s="39">
        <v>12.65</v>
      </c>
      <c r="DV7" s="39">
        <v>12.4</v>
      </c>
      <c r="DW7" s="39">
        <v>15.59</v>
      </c>
      <c r="DX7" s="39">
        <v>10.54</v>
      </c>
      <c r="DY7" s="39">
        <v>12.03</v>
      </c>
      <c r="DZ7" s="39">
        <v>12.19</v>
      </c>
      <c r="EA7" s="39">
        <v>15.1</v>
      </c>
      <c r="EB7" s="39">
        <v>17.12</v>
      </c>
      <c r="EC7" s="39">
        <v>19.440000000000001</v>
      </c>
      <c r="ED7" s="39">
        <v>0.2</v>
      </c>
      <c r="EE7" s="39">
        <v>0.12</v>
      </c>
      <c r="EF7" s="39">
        <v>0.04</v>
      </c>
      <c r="EG7" s="39">
        <v>0.43</v>
      </c>
      <c r="EH7" s="39">
        <v>7.0000000000000007E-2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2021-02-15T08:33:31Z</cp:lastPrinted>
  <dcterms:created xsi:type="dcterms:W3CDTF">2020-12-04T02:03:23Z</dcterms:created>
  <dcterms:modified xsi:type="dcterms:W3CDTF">2021-02-15T08:33:34Z</dcterms:modified>
  <cp:category/>
</cp:coreProperties>
</file>