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上水道係\(10)  営業の企画及び統計\経営比較分析表\R1年度決算\"/>
    </mc:Choice>
  </mc:AlternateContent>
  <workbookProtection workbookAlgorithmName="SHA-512" workbookHashValue="5V1OvaG+GLy19jL/useqb1qAx870FVdWOUWJ/3iHtZuBs/vHKBJfqNL81BkzcoBkPml6WoYWO0aPAhik4S+4zw==" workbookSaltValue="UkQNXKcGPWVZSU4j4jhV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<sst xmlns="http://schemas.openxmlformats.org/spreadsheetml/2006/main" count="228" uniqueCount="113">
  <si>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</si>
  <si>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</si>
  <si>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</si>
  <si>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</si>
  <si>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</si>
  <si>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</si>
  <si>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</si>
  <si>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</si>
  <si>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</si>
  <si>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</si>
  <si>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</si>
  <si>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</si>
  <si>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</si>
  <si>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</si>
  <si>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</si>
  <si>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</si>
  <si>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</si>
  <si>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</si>
  <si>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</si>
  <si>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</si>
  <si>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</si>
  <si>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</si>
  <si>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</si>
  <si>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</si>
  <si>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</si>
  <si>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</si>
  <si>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</si>
  <si>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</si>
  <si>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</si>
  <si>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</si>
  <si>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</si>
  <si>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</si>
  <si>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</si>
  <si>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</si>
  <si>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</si>
  <si>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</si>
  <si>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</si>
  <si>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</si>
  <si>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</si>
  <si>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</si>
  <si>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</si>
  <si>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</si>
  <si>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</si>
  <si>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</si>
  <si>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</si>
  <si>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</si>
  <si>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</si>
  <si>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</si>
  <si>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</si>
  <si>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</si>
  <si>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</si>
  <si>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</si>
  <si>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</si>
  <si>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</si>
  <si>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</si>
  <si>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</si>
  <si>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</si>
  <si>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</si>
  <si>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</si>
  <si>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</si>
  <si>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</si>
  <si>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</si>
  <si>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</si>
  <si>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</si>
  <si>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</si>
  <si>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</si>
  <si>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</si>
  <si>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</si>
  <si>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</si>
  <si>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</si>
  <si>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</si>
  <si>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</si>
  <si>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</si>
  <si>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</si>
  <si>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</si>
  <si>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</si>
  <si>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</si>
  <si>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</si>
  <si>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</si>
  <si>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</si>
  <si>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</si>
  <si>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</si>
  <si>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</si>
  <si>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</si>
  <si>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</si>
  <si>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</si>
  <si>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</si>
  <si>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</si>
  <si>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</si>
  <si>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</si>
  <si>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</si>
  <si>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</si>
  <si>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</si>
  <si>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</si>
  <si>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</si>
  <si>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</si>
  <si>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</si>
  <si>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</si>
  <si>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</si>
  <si>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</si>
  <si>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</si>
  <si>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</si>
  <si>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</si>
  <si>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</si>
  <si>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</si>
  <si>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</si>
  <si>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</si>
  <si>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</si>
  <si>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</si>
  <si>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</si>
  <si>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東日本大震災からの復旧・復興事業が本年度で完了した。今後も「小さなまちに大きな安心を　くらしを支える水道」を基本理念とし、町民や事業者等に丁寧に説明しながら、事業を進めたいと考えている。</t>
    <rPh sb="18" eb="21">
      <t>ホンネンド</t>
    </rPh>
    <rPh sb="22" eb="24">
      <t>カンリョウ</t>
    </rPh>
    <rPh sb="27" eb="29">
      <t>コンゴ</t>
    </rPh>
    <phoneticPr fontId="4"/>
  </si>
  <si>
    <t xml:space="preserve">① 有形固定資産減価償却率は、類似団体平均値と比較して0.8ポイント高い。また、②路経年化率は、類似団体平均値と比較して3.43ポイント高い。これは、本町の給水面積が13.19㎢と東北一小さな町であることで、上水道の普及が早かったことによる。今後は、令和元年9月に策定した「施設更新計画」や「水道ビジョン」により、長寿命化や被害のなかった施設の耐震化などを継続し実施したいと考えている。
③ 管路更新率は、類似団体平均値と比較して0.52ポイント低い。老朽化の状況については、施設、管路ともに進んでいることは認識している。東日本大震災からの復旧・復興事業が完了していることから、今後は耐震化などの施設の更新を進めたいと考えている。
</t>
    <rPh sb="178" eb="180">
      <t>ケイゾク</t>
    </rPh>
    <rPh sb="181" eb="183">
      <t>ジッシ</t>
    </rPh>
    <rPh sb="278" eb="280">
      <t>カンリョウ</t>
    </rPh>
    <rPh sb="292" eb="295">
      <t>タイシンカ</t>
    </rPh>
    <phoneticPr fontId="4"/>
  </si>
  <si>
    <t xml:space="preserve">① 経常収支比率は、平成30年度と比較し10.89ポイント下降した。全国平均と比較すると14.19ポイント低く、類似団体平均と比較すると10.79ポイント低い。下降の要因は、分母が減少したが分子も大幅に減少したことによるもので次のとおりである。分母では、経常費用のうち「水道ビジョン」や「施設更新計画」の策定業務や災害復旧事業の完了に伴い委託料や資産減耗費が減少したため36,187千円の減額となった。分子では、経常収益のうち営業収益において新規の住宅着工が落ち着いてきたことから給水収益や加入金などが減少し22,623千円の減額となった。営業外収益では、高料金対策補助金などが減少し68,946千円の減額となった結果、分子全体で91,569千円の減額となった。経営改善に向けた取組みとしては収入面では全国的な推移と同様に給水人口の減少により給水収益の増加は見込めないが、冬場の海苔生産が好調な場合は若干の増加が見込める特色がある。また、高料金対策補助金が収入面に大きく影響する現況であるため、安定経営に向けた料金見直しが必要か検討をしていく。費用面では窓口業務の包括委託により効率化や人件費など費用縮減の実現が可能か検討し経営向上に努めていく。
② 累積欠損比率は、未処理欠損金が発生していないため算定されなかった。
③ 流動比率は、平成30年度と比較し881.48ポイント上昇し1939.07％となった。類似団体平均や全国平均と比較しても高い比率であり、その主な要因は、東日本大震災以後、災害復旧・復興事業の完了や単費を投じての建設事業費用が減少したことによるものである。
④ 企業債残高対給水収益比率は、平成30年度と比較し3.89ポイント下降した。類似団体平均や全国平均と比較しても低い比率である。要因は、新規の借入がなく着実に償還が進んでいることから比率が下降した。今後、人口減少が進み給水収益が減る中で、老朽施設等の更新に着手し、企業債を起こすことになった場合、比率の上昇は避けられない。
⑤ 料金回収率は、平成30年度と比較し0.66ポイント上昇したが類似団体平均や全国平均と比較すると低い比率である。また、⑥給水原価は、平成30年度と比較し3.82円安くなったが類似団体平均と比較した場合は、97.04円高くなっている。要因は、経常費用が減少したことによる。また、本町では、自己水源が無く100%受水であり受水費に占める資本費が高い現況である。今後の水道料金については、「水道料金改定業務の手引き」を参考に検討したい。
⑦ 施設利用率は、平成30年度と比較して1.97ポイント下降した。類似団体平均や全国平均と比較すると下回っている。主な要因は、震災による人口の減少と給水設備が節水型になっているためと考えられる。
⑧ 有収率は、平成30年度と比較し0.09ポイント下降した。類似団体平均と比較した場合は、17.93ポイント高くなっており、十分収益に結びついていると考えられる。
</t>
    <rPh sb="90" eb="92">
      <t>ゲンショウ</t>
    </rPh>
    <rPh sb="98" eb="100">
      <t>オオハバ</t>
    </rPh>
    <rPh sb="101" eb="103">
      <t>ゲンショウ</t>
    </rPh>
    <rPh sb="157" eb="159">
      <t>サイガイ</t>
    </rPh>
    <rPh sb="159" eb="161">
      <t>フッキュウ</t>
    </rPh>
    <rPh sb="161" eb="163">
      <t>ジギョウ</t>
    </rPh>
    <rPh sb="164" eb="166">
      <t>カンリョウ</t>
    </rPh>
    <rPh sb="167" eb="168">
      <t>トモナ</t>
    </rPh>
    <rPh sb="169" eb="172">
      <t>イタクリョウ</t>
    </rPh>
    <rPh sb="173" eb="175">
      <t>シサン</t>
    </rPh>
    <rPh sb="175" eb="177">
      <t>ゲンモウ</t>
    </rPh>
    <rPh sb="177" eb="178">
      <t>ヒ</t>
    </rPh>
    <rPh sb="179" eb="181">
      <t>ゲンショウ</t>
    </rPh>
    <rPh sb="194" eb="196">
      <t>ゲンガク</t>
    </rPh>
    <rPh sb="251" eb="253">
      <t>ゲンショウ</t>
    </rPh>
    <rPh sb="263" eb="265">
      <t>ゲンガク</t>
    </rPh>
    <rPh sb="289" eb="291">
      <t>ゲンショウ</t>
    </rPh>
    <rPh sb="301" eb="303">
      <t>ゲンガク</t>
    </rPh>
    <rPh sb="312" eb="314">
      <t>ゼンタイ</t>
    </rPh>
    <rPh sb="324" eb="326">
      <t>ゲンガク</t>
    </rPh>
    <rPh sb="331" eb="333">
      <t>ケイエイ</t>
    </rPh>
    <rPh sb="333" eb="335">
      <t>カイゼン</t>
    </rPh>
    <rPh sb="336" eb="337">
      <t>ム</t>
    </rPh>
    <rPh sb="339" eb="341">
      <t>トリクミ</t>
    </rPh>
    <rPh sb="346" eb="349">
      <t>シュウニュウメン</t>
    </rPh>
    <rPh sb="351" eb="354">
      <t>ゼンコクテキ</t>
    </rPh>
    <rPh sb="355" eb="357">
      <t>スイイ</t>
    </rPh>
    <rPh sb="358" eb="360">
      <t>ドウヨウ</t>
    </rPh>
    <rPh sb="361" eb="363">
      <t>キュウスイ</t>
    </rPh>
    <rPh sb="363" eb="365">
      <t>ジンコウ</t>
    </rPh>
    <rPh sb="366" eb="368">
      <t>ゲンショウ</t>
    </rPh>
    <rPh sb="371" eb="373">
      <t>キュウスイ</t>
    </rPh>
    <rPh sb="373" eb="375">
      <t>シュウエキ</t>
    </rPh>
    <rPh sb="376" eb="378">
      <t>ゾウカ</t>
    </rPh>
    <rPh sb="379" eb="381">
      <t>ミコ</t>
    </rPh>
    <rPh sb="386" eb="388">
      <t>フユバ</t>
    </rPh>
    <rPh sb="389" eb="391">
      <t>ノリ</t>
    </rPh>
    <rPh sb="391" eb="393">
      <t>セイサン</t>
    </rPh>
    <rPh sb="394" eb="396">
      <t>コウチョウ</t>
    </rPh>
    <rPh sb="397" eb="399">
      <t>バアイ</t>
    </rPh>
    <rPh sb="400" eb="402">
      <t>ジャッカン</t>
    </rPh>
    <rPh sb="403" eb="405">
      <t>ゾウカ</t>
    </rPh>
    <rPh sb="406" eb="408">
      <t>ミコ</t>
    </rPh>
    <rPh sb="410" eb="412">
      <t>トクショク</t>
    </rPh>
    <rPh sb="419" eb="422">
      <t>コウリョウキン</t>
    </rPh>
    <rPh sb="422" eb="424">
      <t>タイサク</t>
    </rPh>
    <rPh sb="424" eb="427">
      <t>ホジョキン</t>
    </rPh>
    <rPh sb="430" eb="431">
      <t>メン</t>
    </rPh>
    <rPh sb="432" eb="433">
      <t>オオ</t>
    </rPh>
    <rPh sb="435" eb="437">
      <t>エイキョウ</t>
    </rPh>
    <rPh sb="439" eb="441">
      <t>ゲンキョウ</t>
    </rPh>
    <rPh sb="447" eb="449">
      <t>アンテイ</t>
    </rPh>
    <rPh sb="449" eb="451">
      <t>ケイエイ</t>
    </rPh>
    <rPh sb="452" eb="453">
      <t>ム</t>
    </rPh>
    <rPh sb="455" eb="457">
      <t>リョウキン</t>
    </rPh>
    <rPh sb="457" eb="459">
      <t>ミナオ</t>
    </rPh>
    <rPh sb="461" eb="463">
      <t>ヒツヨウ</t>
    </rPh>
    <rPh sb="464" eb="466">
      <t>ケントウ</t>
    </rPh>
    <rPh sb="472" eb="475">
      <t>ヒヨウメン</t>
    </rPh>
    <rPh sb="477" eb="479">
      <t>マドグチ</t>
    </rPh>
    <rPh sb="479" eb="481">
      <t>ギョウム</t>
    </rPh>
    <rPh sb="482" eb="484">
      <t>ホウカツ</t>
    </rPh>
    <rPh sb="484" eb="486">
      <t>イタク</t>
    </rPh>
    <rPh sb="489" eb="492">
      <t>コウリツカ</t>
    </rPh>
    <rPh sb="493" eb="495">
      <t>ジンケン</t>
    </rPh>
    <rPh sb="500" eb="502">
      <t>シュクゲン</t>
    </rPh>
    <rPh sb="588" eb="590">
      <t>ジョウショウ</t>
    </rPh>
    <rPh sb="656" eb="658">
      <t>カンリョウ</t>
    </rPh>
    <rPh sb="670" eb="672">
      <t>ヒヨウ</t>
    </rPh>
    <rPh sb="673" eb="675">
      <t>ゲンショウ</t>
    </rPh>
    <rPh sb="878" eb="880">
      <t>ジョウショウ</t>
    </rPh>
    <rPh sb="933" eb="934">
      <t>ヤス</t>
    </rPh>
    <rPh sb="977" eb="979">
      <t>ゲンショウ</t>
    </rPh>
    <rPh sb="1024" eb="1026">
      <t>ゲンキョウ</t>
    </rPh>
    <rPh sb="1061" eb="1063">
      <t>ケントウ</t>
    </rPh>
    <rPh sb="1191" eb="1193">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</si>
</sst>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0.02</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A8-45C1-8CB5-EDCC29DC6E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9A8-45C1-8CB5-EDCC29DC6E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50.81</c:v>
                </c:pt>
                <c:pt idx="1">
                  <c:v>51.01</c:v>
                </c:pt>
                <c:pt idx="2">
                  <c:v>51.02</c:v>
                </c:pt>
                <c:pt idx="3">
                  <c:v>50.5</c:v>
                </c:pt>
                <c:pt idx="4">
                  <c:v>48.53</c:v>
                </c:pt>
              </c:numCache>
            </c:numRef>
          </c:val>
          <c:extLst>
            <c:ext xmlns:c16="http://schemas.microsoft.com/office/drawing/2014/chart" uri="{C3380CC4-5D6E-409C-BE32-E72D297353CC}">
              <c16:uniqueId val="{00000000-68E9-44AE-A2D4-953B69CD28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68E9-44AE-A2D4-953B69CD28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99.72</c:v>
                </c:pt>
                <c:pt idx="1">
                  <c:v>99.99</c:v>
                </c:pt>
                <c:pt idx="2">
                  <c:v>99.34</c:v>
                </c:pt>
                <c:pt idx="3">
                  <c:v>99.41</c:v>
                </c:pt>
                <c:pt idx="4">
                  <c:v>99.32</c:v>
                </c:pt>
              </c:numCache>
            </c:numRef>
          </c:val>
          <c:extLst>
            <c:ext xmlns:c16="http://schemas.microsoft.com/office/drawing/2014/chart" uri="{C3380CC4-5D6E-409C-BE32-E72D297353CC}">
              <c16:uniqueId val="{00000000-E9FC-484A-BFE1-7C494EA1D0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E9FC-484A-BFE1-7C494EA1D0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120.05</c:v>
                </c:pt>
                <c:pt idx="1">
                  <c:v>109.23</c:v>
                </c:pt>
                <c:pt idx="2">
                  <c:v>111.44</c:v>
                </c:pt>
                <c:pt idx="3">
                  <c:v>108.71</c:v>
                </c:pt>
                <c:pt idx="4">
                  <c:v>97.82</c:v>
                </c:pt>
              </c:numCache>
            </c:numRef>
          </c:val>
          <c:extLst>
            <c:ext xmlns:c16="http://schemas.microsoft.com/office/drawing/2014/chart" uri="{C3380CC4-5D6E-409C-BE32-E72D297353CC}">
              <c16:uniqueId val="{00000000-CB0E-46F6-9C83-9798701774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B0E-46F6-9C83-9798701774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48.31</c:v>
                </c:pt>
                <c:pt idx="1">
                  <c:v>48.54</c:v>
                </c:pt>
                <c:pt idx="2">
                  <c:v>49.41</c:v>
                </c:pt>
                <c:pt idx="3">
                  <c:v>48.92</c:v>
                </c:pt>
                <c:pt idx="4">
                  <c:v>50.72</c:v>
                </c:pt>
              </c:numCache>
            </c:numRef>
          </c:val>
          <c:extLst>
            <c:ext xmlns:c16="http://schemas.microsoft.com/office/drawing/2014/chart" uri="{C3380CC4-5D6E-409C-BE32-E72D297353CC}">
              <c16:uniqueId val="{00000000-69A8-4059-9048-5847E1AEE5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9A8-4059-9048-5847E1AEE5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8.9</c:v>
                </c:pt>
                <c:pt idx="1">
                  <c:v>9.06</c:v>
                </c:pt>
                <c:pt idx="2">
                  <c:v>9.11</c:v>
                </c:pt>
                <c:pt idx="3">
                  <c:v>19.95</c:v>
                </c:pt>
                <c:pt idx="4">
                  <c:v>20.309999999999999</c:v>
                </c:pt>
              </c:numCache>
            </c:numRef>
          </c:val>
          <c:extLst>
            <c:ext xmlns:c16="http://schemas.microsoft.com/office/drawing/2014/chart" uri="{C3380CC4-5D6E-409C-BE32-E72D297353CC}">
              <c16:uniqueId val="{00000000-8E1F-4BDE-90E4-B74212C727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E1F-4BDE-90E4-B74212C727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27-4AF2-BF23-ADA4CB1683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B27-4AF2-BF23-ADA4CB1683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1056.9000000000001</c:v>
                </c:pt>
                <c:pt idx="1">
                  <c:v>1583.66</c:v>
                </c:pt>
                <c:pt idx="2">
                  <c:v>1841.63</c:v>
                </c:pt>
                <c:pt idx="3">
                  <c:v>1057.5899999999999</c:v>
                </c:pt>
                <c:pt idx="4">
                  <c:v>1939.07</c:v>
                </c:pt>
              </c:numCache>
            </c:numRef>
          </c:val>
          <c:extLst>
            <c:ext xmlns:c16="http://schemas.microsoft.com/office/drawing/2014/chart" uri="{C3380CC4-5D6E-409C-BE32-E72D297353CC}">
              <c16:uniqueId val="{00000000-6D2D-483F-BF6F-2657C52E31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D2D-483F-BF6F-2657C52E31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35.47</c:v>
                </c:pt>
                <c:pt idx="1">
                  <c:v>31.21</c:v>
                </c:pt>
                <c:pt idx="2">
                  <c:v>27.07</c:v>
                </c:pt>
                <c:pt idx="3">
                  <c:v>22.86</c:v>
                </c:pt>
                <c:pt idx="4">
                  <c:v>18.97</c:v>
                </c:pt>
              </c:numCache>
            </c:numRef>
          </c:val>
          <c:extLst>
            <c:ext xmlns:c16="http://schemas.microsoft.com/office/drawing/2014/chart" uri="{C3380CC4-5D6E-409C-BE32-E72D297353CC}">
              <c16:uniqueId val="{00000000-88FD-4B64-B437-549A4BE5C8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8FD-4B64-B437-549A4BE5C8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92.69</c:v>
                </c:pt>
                <c:pt idx="1">
                  <c:v>88.49</c:v>
                </c:pt>
                <c:pt idx="2">
                  <c:v>94.96</c:v>
                </c:pt>
                <c:pt idx="3">
                  <c:v>88.81</c:v>
                </c:pt>
                <c:pt idx="4">
                  <c:v>89.47</c:v>
                </c:pt>
              </c:numCache>
            </c:numRef>
          </c:val>
          <c:extLst>
            <c:ext xmlns:c16="http://schemas.microsoft.com/office/drawing/2014/chart" uri="{C3380CC4-5D6E-409C-BE32-E72D297353CC}">
              <c16:uniqueId val="{00000000-CE4B-4C89-8CED-08619D7715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E4B-4C89-8CED-08619D7715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268.75</c:v>
                </c:pt>
                <c:pt idx="1">
                  <c:v>281.39</c:v>
                </c:pt>
                <c:pt idx="2">
                  <c:v>262.39999999999998</c:v>
                </c:pt>
                <c:pt idx="3">
                  <c:v>279.77999999999997</c:v>
                </c:pt>
                <c:pt idx="4">
                  <c:v>275.95999999999998</c:v>
                </c:pt>
              </c:numCache>
            </c:numRef>
          </c:val>
          <c:extLst>
            <c:ext xmlns:c16="http://schemas.microsoft.com/office/drawing/2014/chart" uri="{C3380CC4-5D6E-409C-BE32-E72D297353CC}">
              <c16:uniqueId val="{00000000-9880-42C1-BC3F-06EAD348F8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880-42C1-BC3F-06EAD348F8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50" zoomScaleNormal="150" workbookViewId="0">
      <selection activeCell="C1" sqref="C1"/>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宮城県　七ケ浜町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18716</v>
      </c>
      <c r="AM8" s="77"/>
      <c r="AN8" s="77"/>
      <c r="AO8" s="77"/>
      <c r="AP8" s="77"/>
      <c r="AQ8" s="77"/>
      <c r="AR8" s="77"/>
      <c r="AS8" s="77"/>
      <c r="AT8" s="73">
        <f>データ!$S$6</f>
        <v>13.19</v>
      </c>
      <c r="AU8" s="74"/>
      <c r="AV8" s="74"/>
      <c r="AW8" s="74"/>
      <c r="AX8" s="74"/>
      <c r="AY8" s="74"/>
      <c r="AZ8" s="74"/>
      <c r="BA8" s="74"/>
      <c r="BB8" s="76">
        <f>データ!$T$6</f>
        <v>1418.95</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96.8</v>
      </c>
      <c r="J10" s="74"/>
      <c r="K10" s="74"/>
      <c r="L10" s="74"/>
      <c r="M10" s="74"/>
      <c r="N10" s="74"/>
      <c r="O10" s="75"/>
      <c r="P10" s="76">
        <f>データ!$P$6</f>
        <v>100</v>
      </c>
      <c r="Q10" s="76"/>
      <c r="R10" s="76"/>
      <c r="S10" s="76"/>
      <c r="T10" s="76"/>
      <c r="U10" s="76"/>
      <c r="V10" s="76"/>
      <c r="W10" s="77">
        <f>データ!$Q$6</f>
        <v>4400</v>
      </c>
      <c r="X10" s="77"/>
      <c r="Y10" s="77"/>
      <c r="Z10" s="77"/>
      <c r="AA10" s="77"/>
      <c r="AB10" s="77"/>
      <c r="AC10" s="77"/>
      <c r="AD10" s="2"/>
      <c r="AE10" s="2"/>
      <c r="AF10" s="2"/>
      <c r="AG10" s="2"/>
      <c r="AH10" s="4"/>
      <c r="AI10" s="4"/>
      <c r="AJ10" s="4"/>
      <c r="AK10" s="4"/>
      <c r="AL10" s="77">
        <f>データ!$U$6</f>
        <v>18582</v>
      </c>
      <c r="AM10" s="77"/>
      <c r="AN10" s="77"/>
      <c r="AO10" s="77"/>
      <c r="AP10" s="77"/>
      <c r="AQ10" s="77"/>
      <c r="AR10" s="77"/>
      <c r="AS10" s="77"/>
      <c r="AT10" s="73">
        <f>データ!$V$6</f>
        <v>13.19</v>
      </c>
      <c r="AU10" s="74"/>
      <c r="AV10" s="74"/>
      <c r="AW10" s="74"/>
      <c r="AX10" s="74"/>
      <c r="AY10" s="74"/>
      <c r="AZ10" s="74"/>
      <c r="BA10" s="74"/>
      <c r="BB10" s="76">
        <f>データ!$W$6</f>
        <v>1408.79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06jMvebdm4zLpHBCXwDHrlNXVFfrpZLZD2Z+OD1/y8rwGWCI2JNPWLMTA1zttLcCjAVDLoyTxew71a1yiEkZA==" saltValue="KqCfdLslVcnBxjHqzfhd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44041</v>
      </c>
      <c r="D6" s="34">
        <f t="shared" si="3"/>
        <v>46</v>
      </c>
      <c r="E6" s="34">
        <f t="shared" si="3"/>
        <v>1</v>
      </c>
      <c r="F6" s="34">
        <f t="shared" si="3"/>
        <v>0</v>
      </c>
      <c r="G6" s="34">
        <f t="shared" si="3"/>
        <v>1</v>
      </c>
      <c r="H6" s="34" t="str">
        <f t="shared" si="3"/>
        <v>宮城県　七ケ浜町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96.8</v>
      </c>
      <c r="P6" s="35">
        <f t="shared" si="3"/>
        <v>100</v>
      </c>
      <c r="Q6" s="35">
        <f t="shared" si="3"/>
        <v>4400</v>
      </c>
      <c r="R6" s="35">
        <f t="shared" si="3"/>
        <v>18716</v>
      </c>
      <c r="S6" s="35">
        <f t="shared" si="3"/>
        <v>13.19</v>
      </c>
      <c r="T6" s="35">
        <f t="shared" si="3"/>
        <v>1418.95</v>
      </c>
      <c r="U6" s="35">
        <f t="shared" si="3"/>
        <v>18582</v>
      </c>
      <c r="V6" s="35">
        <f t="shared" si="3"/>
        <v>13.19</v>
      </c>
      <c r="W6" s="35">
        <f t="shared" si="3"/>
        <v>1408.79</v>
      </c>
      <c r="X6" s="36">
        <f>IF(X7="",NA(),X7)</f>
        <v>120.05</v>
      </c>
      <c r="Y6" s="36">
        <f t="shared" ref="Y6:AG6" si="4">IF(Y7="",NA(),Y7)</f>
        <v>109.23</v>
      </c>
      <c r="Z6" s="36">
        <f t="shared" si="4"/>
        <v>111.44</v>
      </c>
      <c r="AA6" s="36">
        <f t="shared" si="4"/>
        <v>108.71</v>
      </c>
      <c r="AB6" s="36">
        <f t="shared" si="4"/>
        <v>97.82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1056.9000000000001</v>
      </c>
      <c r="AU6" s="36">
        <f t="shared" ref="AU6:BC6" si="6">IF(AU7="",NA(),AU7)</f>
        <v>1583.66</v>
      </c>
      <c r="AV6" s="36">
        <f t="shared" si="6"/>
        <v>1841.63</v>
      </c>
      <c r="AW6" s="36">
        <f t="shared" si="6"/>
        <v>1057.5899999999999</v>
      </c>
      <c r="AX6" s="36">
        <f t="shared" si="6"/>
        <v>1939.07</v>
      </c>
      <c r="AY6" s="36">
        <f t="shared" si="6"/>
        <v>391.54</v>
      </c>
      <c r="AZ6" s="36">
        <f t="shared" si="6"/>
        <v>384.34</v>
      </c>
      <c r="BA6" s="36">
        <f t="shared" si="6"/>
        <v>359.47</v>
      </c>
      <c r="BB6" s="36">
        <f t="shared" si="6"/>
        <v>369.69</v>
      </c>
      <c r="BC6" s="36">
        <f t="shared" si="6"/>
        <v>379.08</v>
      </c>
      <c r="BD6" s="35" t="str">
        <f>IF(BD7="","",IF(BD7="-","【-】","【"&amp;SUBSTITUTE(TEXT(BD7,"#,##0.00"),"-","△")&amp;"】"))</f>
        <v>【264.97】</v>
      </c>
      <c r="BE6" s="36">
        <f>IF(BE7="",NA(),BE7)</f>
        <v>35.47</v>
      </c>
      <c r="BF6" s="36">
        <f t="shared" ref="BF6:BN6" si="7">IF(BF7="",NA(),BF7)</f>
        <v>31.21</v>
      </c>
      <c r="BG6" s="36">
        <f t="shared" si="7"/>
        <v>27.07</v>
      </c>
      <c r="BH6" s="36">
        <f t="shared" si="7"/>
        <v>22.86</v>
      </c>
      <c r="BI6" s="36">
        <f t="shared" si="7"/>
        <v>18.97</v>
      </c>
      <c r="BJ6" s="36">
        <f t="shared" si="7"/>
        <v>386.97</v>
      </c>
      <c r="BK6" s="36">
        <f t="shared" si="7"/>
        <v>380.58</v>
      </c>
      <c r="BL6" s="36">
        <f t="shared" si="7"/>
        <v>401.79</v>
      </c>
      <c r="BM6" s="36">
        <f t="shared" si="7"/>
        <v>402.99</v>
      </c>
      <c r="BN6" s="36">
        <f t="shared" si="7"/>
        <v>398.98</v>
      </c>
      <c r="BO6" s="35" t="str">
        <f>IF(BO7="","",IF(BO7="-","【-】","【"&amp;SUBSTITUTE(TEXT(BO7,"#,##0.00"),"-","△")&amp;"】"))</f>
        <v>【266.61】</v>
      </c>
      <c r="BP6" s="36">
        <f>IF(BP7="",NA(),BP7)</f>
        <v>92.69</v>
      </c>
      <c r="BQ6" s="36">
        <f t="shared" ref="BQ6:BY6" si="8">IF(BQ7="",NA(),BQ7)</f>
        <v>88.49</v>
      </c>
      <c r="BR6" s="36">
        <f t="shared" si="8"/>
        <v>94.96</v>
      </c>
      <c r="BS6" s="36">
        <f t="shared" si="8"/>
        <v>88.81</v>
      </c>
      <c r="BT6" s="36">
        <f t="shared" si="8"/>
        <v>89.47</v>
      </c>
      <c r="BU6" s="36">
        <f t="shared" si="8"/>
        <v>101.72</v>
      </c>
      <c r="BV6" s="36">
        <f t="shared" si="8"/>
        <v>102.38</v>
      </c>
      <c r="BW6" s="36">
        <f t="shared" si="8"/>
        <v>100.12</v>
      </c>
      <c r="BX6" s="36">
        <f t="shared" si="8"/>
        <v>98.66</v>
      </c>
      <c r="BY6" s="36">
        <f t="shared" si="8"/>
        <v>98.64</v>
      </c>
      <c r="BZ6" s="35" t="str">
        <f>IF(BZ7="","",IF(BZ7="-","【-】","【"&amp;SUBSTITUTE(TEXT(BZ7,"#,##0.00"),"-","△")&amp;"】"))</f>
        <v>【103.24】</v>
      </c>
      <c r="CA6" s="36">
        <f>IF(CA7="",NA(),CA7)</f>
        <v>268.75</v>
      </c>
      <c r="CB6" s="36">
        <f t="shared" ref="CB6:CJ6" si="9">IF(CB7="",NA(),CB7)</f>
        <v>281.39</v>
      </c>
      <c r="CC6" s="36">
        <f t="shared" si="9"/>
        <v>262.39999999999998</v>
      </c>
      <c r="CD6" s="36">
        <f t="shared" si="9"/>
        <v>279.77999999999997</v>
      </c>
      <c r="CE6" s="36">
        <f t="shared" si="9"/>
        <v>275.95999999999998</v>
      </c>
      <c r="CF6" s="36">
        <f t="shared" si="9"/>
        <v>168.2</v>
      </c>
      <c r="CG6" s="36">
        <f t="shared" si="9"/>
        <v>168.67</v>
      </c>
      <c r="CH6" s="36">
        <f t="shared" si="9"/>
        <v>174.97</v>
      </c>
      <c r="CI6" s="36">
        <f t="shared" si="9"/>
        <v>178.59</v>
      </c>
      <c r="CJ6" s="36">
        <f t="shared" si="9"/>
        <v>178.92</v>
      </c>
      <c r="CK6" s="35" t="str">
        <f>IF(CK7="","",IF(CK7="-","【-】","【"&amp;SUBSTITUTE(TEXT(CK7,"#,##0.00"),"-","△")&amp;"】"))</f>
        <v>【168.38】</v>
      </c>
      <c r="CL6" s="36">
        <f>IF(CL7="",NA(),CL7)</f>
        <v>50.81</v>
      </c>
      <c r="CM6" s="36">
        <f t="shared" ref="CM6:CU6" si="10">IF(CM7="",NA(),CM7)</f>
        <v>51.01</v>
      </c>
      <c r="CN6" s="36">
        <f t="shared" si="10"/>
        <v>51.02</v>
      </c>
      <c r="CO6" s="36">
        <f t="shared" si="10"/>
        <v>50.5</v>
      </c>
      <c r="CP6" s="36">
        <f t="shared" si="10"/>
        <v>48.53</v>
      </c>
      <c r="CQ6" s="36">
        <f t="shared" si="10"/>
        <v>54.77</v>
      </c>
      <c r="CR6" s="36">
        <f t="shared" si="10"/>
        <v>54.92</v>
      </c>
      <c r="CS6" s="36">
        <f t="shared" si="10"/>
        <v>55.63</v>
      </c>
      <c r="CT6" s="36">
        <f t="shared" si="10"/>
        <v>55.03</v>
      </c>
      <c r="CU6" s="36">
        <f t="shared" si="10"/>
        <v>55.14</v>
      </c>
      <c r="CV6" s="35" t="str">
        <f>IF(CV7="","",IF(CV7="-","【-】","【"&amp;SUBSTITUTE(TEXT(CV7,"#,##0.00"),"-","△")&amp;"】"))</f>
        <v>【60.00】</v>
      </c>
      <c r="CW6" s="36">
        <f>IF(CW7="",NA(),CW7)</f>
        <v>99.72</v>
      </c>
      <c r="CX6" s="36">
        <f t="shared" ref="CX6:DF6" si="11">IF(CX7="",NA(),CX7)</f>
        <v>99.99</v>
      </c>
      <c r="CY6" s="36">
        <f t="shared" si="11"/>
        <v>99.34</v>
      </c>
      <c r="CZ6" s="36">
        <f t="shared" si="11"/>
        <v>99.41</v>
      </c>
      <c r="DA6" s="36">
        <f t="shared" si="11"/>
        <v>99.32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48.31</v>
      </c>
      <c r="DI6" s="36">
        <f t="shared" ref="DI6:DQ6" si="12">IF(DI7="",NA(),DI7)</f>
        <v>48.54</v>
      </c>
      <c r="DJ6" s="36">
        <f t="shared" si="12"/>
        <v>49.41</v>
      </c>
      <c r="DK6" s="36">
        <f t="shared" si="12"/>
        <v>48.92</v>
      </c>
      <c r="DL6" s="36">
        <f t="shared" si="12"/>
        <v>50.72</v>
      </c>
      <c r="DM6" s="36">
        <f t="shared" si="12"/>
        <v>47.46</v>
      </c>
      <c r="DN6" s="36">
        <f t="shared" si="12"/>
        <v>48.49</v>
      </c>
      <c r="DO6" s="36">
        <f t="shared" si="12"/>
        <v>48.05</v>
      </c>
      <c r="DP6" s="36">
        <f t="shared" si="12"/>
        <v>48.87</v>
      </c>
      <c r="DQ6" s="36">
        <f t="shared" si="12"/>
        <v>49.92</v>
      </c>
      <c r="DR6" s="35" t="str">
        <f>IF(DR7="","",IF(DR7="-","【-】","【"&amp;SUBSTITUTE(TEXT(DR7,"#,##0.00"),"-","△")&amp;"】"))</f>
        <v>【49.59】</v>
      </c>
      <c r="DS6" s="36">
        <f>IF(DS7="",NA(),DS7)</f>
        <v>8.9</v>
      </c>
      <c r="DT6" s="36">
        <f t="shared" ref="DT6:EB6" si="13">IF(DT7="",NA(),DT7)</f>
        <v>9.06</v>
      </c>
      <c r="DU6" s="36">
        <f t="shared" si="13"/>
        <v>9.11</v>
      </c>
      <c r="DV6" s="36">
        <f t="shared" si="13"/>
        <v>19.95</v>
      </c>
      <c r="DW6" s="36">
        <f t="shared" si="13"/>
        <v>20.309999999999999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0.02</v>
      </c>
      <c r="EE6" s="36">
        <f t="shared" ref="EE6:EM6" si="14">IF(EE7="",NA(),EE7)</f>
        <v>0.02</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44041</v>
      </c>
      <c r="D7" s="38">
        <v>46</v>
      </c>
      <c r="E7" s="38">
        <v>1</v>
      </c>
      <c r="F7" s="38">
        <v>0</v>
      </c>
      <c r="G7" s="38">
        <v>1</v>
      </c>
      <c r="H7" s="38" t="s">
        <v>93</v>
      </c>
      <c r="I7" s="38" t="s">
        <v>94</v>
      </c>
      <c r="J7" s="38" t="s">
        <v>95</v>
      </c>
      <c r="K7" s="38" t="s">
        <v>96</v>
      </c>
      <c r="L7" s="38" t="s">
        <v>97</v>
      </c>
      <c r="M7" s="38" t="s">
        <v>98</v>
      </c>
      <c r="N7" s="39" t="s">
        <v>99</v>
      </c>
      <c r="O7" s="39">
        <v>96.8</v>
      </c>
      <c r="P7" s="39">
        <v>100</v>
      </c>
      <c r="Q7" s="39">
        <v>4400</v>
      </c>
      <c r="R7" s="39">
        <v>18716</v>
      </c>
      <c r="S7" s="39">
        <v>13.19</v>
      </c>
      <c r="T7" s="39">
        <v>1418.95</v>
      </c>
      <c r="U7" s="39">
        <v>18582</v>
      </c>
      <c r="V7" s="39">
        <v>13.19</v>
      </c>
      <c r="W7" s="39">
        <v>1408.79</v>
      </c>
      <c r="X7" s="39">
        <v>120.05</v>
      </c>
      <c r="Y7" s="39">
        <v>109.23</v>
      </c>
      <c r="Z7" s="39">
        <v>111.44</v>
      </c>
      <c r="AA7" s="39">
        <v>108.71</v>
      </c>
      <c r="AB7" s="39">
        <v>97.82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1056.9000000000001</v>
      </c>
      <c r="AU7" s="39">
        <v>1583.66</v>
      </c>
      <c r="AV7" s="39">
        <v>1841.63</v>
      </c>
      <c r="AW7" s="39">
        <v>1057.5899999999999</v>
      </c>
      <c r="AX7" s="39">
        <v>1939.07</v>
      </c>
      <c r="AY7" s="39">
        <v>391.54</v>
      </c>
      <c r="AZ7" s="39">
        <v>384.34</v>
      </c>
      <c r="BA7" s="39">
        <v>359.47</v>
      </c>
      <c r="BB7" s="39">
        <v>369.69</v>
      </c>
      <c r="BC7" s="39">
        <v>379.08</v>
      </c>
      <c r="BD7" s="39">
        <v>264.97000000000003</v>
      </c>
      <c r="BE7" s="39">
        <v>35.47</v>
      </c>
      <c r="BF7" s="39">
        <v>31.21</v>
      </c>
      <c r="BG7" s="39">
        <v>27.07</v>
      </c>
      <c r="BH7" s="39">
        <v>22.86</v>
      </c>
      <c r="BI7" s="39">
        <v>18.97</v>
      </c>
      <c r="BJ7" s="39">
        <v>386.97</v>
      </c>
      <c r="BK7" s="39">
        <v>380.58</v>
      </c>
      <c r="BL7" s="39">
        <v>401.79</v>
      </c>
      <c r="BM7" s="39">
        <v>402.99</v>
      </c>
      <c r="BN7" s="39">
        <v>398.98</v>
      </c>
      <c r="BO7" s="39">
        <v>266.61</v>
      </c>
      <c r="BP7" s="39">
        <v>92.69</v>
      </c>
      <c r="BQ7" s="39">
        <v>88.49</v>
      </c>
      <c r="BR7" s="39">
        <v>94.96</v>
      </c>
      <c r="BS7" s="39">
        <v>88.81</v>
      </c>
      <c r="BT7" s="39">
        <v>89.47</v>
      </c>
      <c r="BU7" s="39">
        <v>101.72</v>
      </c>
      <c r="BV7" s="39">
        <v>102.38</v>
      </c>
      <c r="BW7" s="39">
        <v>100.12</v>
      </c>
      <c r="BX7" s="39">
        <v>98.66</v>
      </c>
      <c r="BY7" s="39">
        <v>98.64</v>
      </c>
      <c r="BZ7" s="39">
        <v>103.24</v>
      </c>
      <c r="CA7" s="39">
        <v>268.75</v>
      </c>
      <c r="CB7" s="39">
        <v>281.39</v>
      </c>
      <c r="CC7" s="39">
        <v>262.39999999999998</v>
      </c>
      <c r="CD7" s="39">
        <v>279.77999999999997</v>
      </c>
      <c r="CE7" s="39">
        <v>275.95999999999998</v>
      </c>
      <c r="CF7" s="39">
        <v>168.2</v>
      </c>
      <c r="CG7" s="39">
        <v>168.67</v>
      </c>
      <c r="CH7" s="39">
        <v>174.97</v>
      </c>
      <c r="CI7" s="39">
        <v>178.59</v>
      </c>
      <c r="CJ7" s="39">
        <v>178.92</v>
      </c>
      <c r="CK7" s="39">
        <v>168.38</v>
      </c>
      <c r="CL7" s="39">
        <v>50.81</v>
      </c>
      <c r="CM7" s="39">
        <v>51.01</v>
      </c>
      <c r="CN7" s="39">
        <v>51.02</v>
      </c>
      <c r="CO7" s="39">
        <v>50.5</v>
      </c>
      <c r="CP7" s="39">
        <v>48.53</v>
      </c>
      <c r="CQ7" s="39">
        <v>54.77</v>
      </c>
      <c r="CR7" s="39">
        <v>54.92</v>
      </c>
      <c r="CS7" s="39">
        <v>55.63</v>
      </c>
      <c r="CT7" s="39">
        <v>55.03</v>
      </c>
      <c r="CU7" s="39">
        <v>55.14</v>
      </c>
      <c r="CV7" s="39">
        <v>60</v>
      </c>
      <c r="CW7" s="39">
        <v>99.72</v>
      </c>
      <c r="CX7" s="39">
        <v>99.99</v>
      </c>
      <c r="CY7" s="39">
        <v>99.34</v>
      </c>
      <c r="CZ7" s="39">
        <v>99.41</v>
      </c>
      <c r="DA7" s="39">
        <v>99.32</v>
      </c>
      <c r="DB7" s="39">
        <v>82.89</v>
      </c>
      <c r="DC7" s="39">
        <v>82.66</v>
      </c>
      <c r="DD7" s="39">
        <v>82.04</v>
      </c>
      <c r="DE7" s="39">
        <v>81.900000000000006</v>
      </c>
      <c r="DF7" s="39">
        <v>81.39</v>
      </c>
      <c r="DG7" s="39">
        <v>89.8</v>
      </c>
      <c r="DH7" s="39">
        <v>48.31</v>
      </c>
      <c r="DI7" s="39">
        <v>48.54</v>
      </c>
      <c r="DJ7" s="39">
        <v>49.41</v>
      </c>
      <c r="DK7" s="39">
        <v>48.92</v>
      </c>
      <c r="DL7" s="39">
        <v>50.72</v>
      </c>
      <c r="DM7" s="39">
        <v>47.46</v>
      </c>
      <c r="DN7" s="39">
        <v>48.49</v>
      </c>
      <c r="DO7" s="39">
        <v>48.05</v>
      </c>
      <c r="DP7" s="39">
        <v>48.87</v>
      </c>
      <c r="DQ7" s="39">
        <v>49.92</v>
      </c>
      <c r="DR7" s="39">
        <v>49.59</v>
      </c>
      <c r="DS7" s="39">
        <v>8.9</v>
      </c>
      <c r="DT7" s="39">
        <v>9.06</v>
      </c>
      <c r="DU7" s="39">
        <v>9.11</v>
      </c>
      <c r="DV7" s="39">
        <v>19.95</v>
      </c>
      <c r="DW7" s="39">
        <v>20.309999999999999</v>
      </c>
      <c r="DX7" s="39">
        <v>9.7100000000000009</v>
      </c>
      <c r="DY7" s="39">
        <v>12.79</v>
      </c>
      <c r="DZ7" s="39">
        <v>13.39</v>
      </c>
      <c r="EA7" s="39">
        <v>14.85</v>
      </c>
      <c r="EB7" s="39">
        <v>16.88</v>
      </c>
      <c r="EC7" s="39">
        <v>19.440000000000001</v>
      </c>
      <c r="ED7" s="39">
        <v>0.02</v>
      </c>
      <c r="EE7" s="39">
        <v>0.02</v>
      </c>
      <c r="EF7" s="39">
        <v>0</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fsas</cp:lastModifiedBy>
  <dcterms:created xsi:type="dcterms:W3CDTF">2020-12-04T02:03:22Z</dcterms:created>
  <dcterms:modified xsi:type="dcterms:W3CDTF">2021-02-09T01:24:24Z</dcterms:modified>
  <cp:category/>
</cp:coreProperties>
</file>