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3 山元町★☆\"/>
    </mc:Choice>
  </mc:AlternateContent>
  <workbookProtection workbookAlgorithmName="SHA-512" workbookHashValue="UANkQ2RMAZo7xwRbLBcqe6UhEIkO0YV29bhHDyWGVhngm0W7haYe2p10gjB/sVzcVnVLZ7bQ9enw/sBQ2s5zPA==" workbookSaltValue="DEsfgzwm2FU1qmcCY3hQjg==" workbookSpinCount="100000" lockStructure="1"/>
  <bookViews>
    <workbookView xWindow="0" yWindow="0" windowWidth="28800" windowHeight="1201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<sst xmlns="http://schemas.openxmlformats.org/spreadsheetml/2006/main" count="231" uniqueCount="117">
  <si>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</si>
  <si>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</si>
  <si>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</si>
  <si>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</si>
  <si>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</si>
  <si>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</si>
  <si>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</si>
  <si>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</si>
  <si>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</si>
  <si>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</si>
  <si>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</si>
  <si>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</si>
  <si>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</si>
  <si>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</si>
  <si>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</si>
  <si>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</si>
  <si>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</si>
  <si>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</si>
  <si>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</si>
  <si>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</si>
  <si>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</si>
  <si>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</si>
  <si>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</si>
  <si>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</si>
  <si>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</si>
  <si>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</si>
  <si>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</si>
  <si>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</si>
  <si>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</si>
  <si>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</si>
  <si>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</si>
  <si>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</si>
  <si>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</si>
  <si>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</si>
  <si>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</si>
  <si>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</si>
  <si>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</si>
  <si>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</si>
  <si>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</si>
  <si>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</si>
  <si>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</si>
  <si>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</si>
  <si>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</si>
  <si>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</si>
  <si>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</si>
  <si>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</si>
  <si>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</si>
  <si>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</si>
  <si>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</si>
  <si>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</si>
  <si>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</si>
  <si>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</si>
  <si>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</si>
  <si>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</si>
  <si>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</si>
  <si>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</si>
  <si>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</si>
  <si>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</si>
  <si>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</si>
  <si>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</si>
  <si>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</si>
  <si>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</si>
  <si>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</si>
  <si>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</si>
  <si>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</si>
  <si>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</si>
  <si>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</si>
  <si>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</si>
  <si>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</si>
  <si>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</si>
  <si>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</si>
  <si>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</si>
  <si>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</si>
  <si>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</si>
  <si>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</si>
  <si>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</si>
  <si>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</si>
  <si>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</si>
  <si>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</si>
  <si>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</si>
  <si>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</si>
  <si>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</si>
  <si>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</si>
  <si>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</si>
  <si>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</si>
  <si>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</si>
  <si>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</si>
  <si>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</si>
  <si>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</si>
  <si>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</si>
  <si>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</si>
  <si>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</si>
  <si>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</si>
  <si>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</si>
  <si>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</si>
  <si>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</si>
  <si>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</si>
  <si>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</si>
  <si>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</si>
  <si>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</si>
  <si>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</si>
  <si>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</si>
  <si>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</si>
  <si>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</si>
  <si>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</si>
  <si>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</si>
  <si>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</si>
  <si>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</si>
  <si>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</si>
  <si>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</si>
  <si>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</si>
  <si>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</si>
  <si>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</si>
  <si>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</si>
  <si>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有形固定資産減価償却率は、平均値よりも低いが増加傾向にある。今後は、経営状況を的確に見込み、適切な施設更新が求められる。
　管路老朽化率、管渠改善率は震災による管渠復旧・復興により、一時的に管渠改善率の数値が上昇したものの、現在では復旧・復興事業が終了したことから発生していない。</t>
    <rPh sb="1" eb="12">
      <t>ユウケイコテイシサンゲンカショウキャクリツ</t>
    </rPh>
    <rPh sb="14" eb="17">
      <t>ヘイキンチ</t>
    </rPh>
    <rPh sb="20" eb="21">
      <t>ヒク</t>
    </rPh>
    <rPh sb="23" eb="25">
      <t>ゾウカ</t>
    </rPh>
    <rPh sb="25" eb="27">
      <t>ケイコウ</t>
    </rPh>
    <rPh sb="31" eb="33">
      <t>コンゴ</t>
    </rPh>
    <rPh sb="35" eb="37">
      <t>ケイエイ</t>
    </rPh>
    <rPh sb="37" eb="39">
      <t>ジョウキョウ</t>
    </rPh>
    <rPh sb="40" eb="42">
      <t>テキカク</t>
    </rPh>
    <rPh sb="43" eb="45">
      <t>ミコ</t>
    </rPh>
    <rPh sb="47" eb="49">
      <t>テキセツ</t>
    </rPh>
    <rPh sb="50" eb="52">
      <t>シセツ</t>
    </rPh>
    <rPh sb="52" eb="54">
      <t>コウシン</t>
    </rPh>
    <rPh sb="55" eb="56">
      <t>モト</t>
    </rPh>
    <rPh sb="63" eb="65">
      <t>カンロ</t>
    </rPh>
    <rPh sb="65" eb="68">
      <t>ロウキュウカ</t>
    </rPh>
    <rPh sb="68" eb="69">
      <t>リツ</t>
    </rPh>
    <rPh sb="70" eb="71">
      <t>カン</t>
    </rPh>
    <rPh sb="71" eb="72">
      <t>キョ</t>
    </rPh>
    <rPh sb="72" eb="74">
      <t>カイゼン</t>
    </rPh>
    <rPh sb="74" eb="75">
      <t>リツ</t>
    </rPh>
    <rPh sb="76" eb="78">
      <t>シンサイ</t>
    </rPh>
    <rPh sb="81" eb="82">
      <t>カン</t>
    </rPh>
    <rPh sb="82" eb="83">
      <t>キョ</t>
    </rPh>
    <rPh sb="83" eb="85">
      <t>フッキュウ</t>
    </rPh>
    <rPh sb="86" eb="88">
      <t>フッコウ</t>
    </rPh>
    <rPh sb="92" eb="95">
      <t>イチジテキ</t>
    </rPh>
    <rPh sb="96" eb="97">
      <t>カン</t>
    </rPh>
    <rPh sb="97" eb="98">
      <t>キョ</t>
    </rPh>
    <rPh sb="98" eb="100">
      <t>カイゼン</t>
    </rPh>
    <rPh sb="100" eb="101">
      <t>リツ</t>
    </rPh>
    <rPh sb="102" eb="104">
      <t>スウチ</t>
    </rPh>
    <rPh sb="105" eb="107">
      <t>ジョウショウ</t>
    </rPh>
    <rPh sb="113" eb="115">
      <t>ゲンザイ</t>
    </rPh>
    <rPh sb="117" eb="119">
      <t>フッキュウ</t>
    </rPh>
    <rPh sb="120" eb="122">
      <t>フッコウ</t>
    </rPh>
    <rPh sb="122" eb="124">
      <t>ジギョウ</t>
    </rPh>
    <rPh sb="125" eb="127">
      <t>シュウリョウ</t>
    </rPh>
    <rPh sb="133" eb="135">
      <t>ハッセイ</t>
    </rPh>
    <phoneticPr fontId="4"/>
  </si>
  <si>
    <t>　欠損金と企業債残高対事業規模比率が昨年度と比較すると大幅に増加している。また、経費回収率は減少傾向にある。これは、令和元年度より本事業の一部（8割）を特定環境保全公共下水道事業に編入したことで経営状況が変化したことが要因になっている。
　また、経費を使用料収入等で賄えていない状況を踏まえ、施設の統廃合の検討など、更なるコスト削減を行うとともに、効率的で安定した経営の確保に努めていく。</t>
    <rPh sb="11" eb="13">
      <t>ジギョウ</t>
    </rPh>
    <rPh sb="13" eb="15">
      <t>キボ</t>
    </rPh>
    <rPh sb="99" eb="101">
      <t>ジョウキョウ</t>
    </rPh>
    <rPh sb="102" eb="104">
      <t>ヘンカ</t>
    </rPh>
    <rPh sb="109" eb="111">
      <t>ヨウイン</t>
    </rPh>
    <rPh sb="131" eb="132">
      <t>トウ</t>
    </rPh>
    <phoneticPr fontId="4"/>
  </si>
  <si>
    <t xml:space="preserve"> 経常収支比率は、H29年度から100％を超えているが、経費回収率は大幅に減少し100％未満となっており、使用料で回収すべき経費が使用料以外の繰入等の収入により賄われている。しかし、使用料収入の増加は、人口減少等により見込めないため、汚水処理費等のコスト削減を行うことにより、現使用料体系を崩さず運営を行っていく。　
　累積欠損金比率は、昨年度と比較すると大幅に増加している。これは、令和元年度より本事業の一部（約8割）を特定環境保全公共下水道事業へ編入したことが影響している。今後経営は更に厳しくなるため、動向を注視する必要がある。
　流動比率については、平均より著しく低く、使用料金等の収益より費用が上回っているため、改善策が必要である。
　企業債残高対事業規模比率においては、昨年度から大幅に増加し、当事業規模における借入残高が非常に高く、経営は困難を極めている。そのため、管渠や施設等更新の計画を見定め、適正な企業債の借入を行うことが重要視される。　
 施設利用率、水洗化率は平均値よりも高い傾向であるが、人口減少等により使用料収入の増加は見込めない状況にあることから、適切な施設管理等を維持する必要がある。</t>
    <rPh sb="138" eb="139">
      <t>ゲン</t>
    </rPh>
    <rPh sb="142" eb="144">
      <t>タイケイ</t>
    </rPh>
    <rPh sb="145" eb="146">
      <t>クズ</t>
    </rPh>
    <rPh sb="148" eb="150">
      <t>ウンエイ</t>
    </rPh>
    <rPh sb="151" eb="15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</si>
</sst>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90-43CD-9F24-8AE5E38C3E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2C90-43CD-9F24-8AE5E38C3E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47.99</c:v>
                </c:pt>
                <c:pt idx="1">
                  <c:v>47.61</c:v>
                </c:pt>
                <c:pt idx="2">
                  <c:v>51.98</c:v>
                </c:pt>
                <c:pt idx="3">
                  <c:v>62.5</c:v>
                </c:pt>
                <c:pt idx="4">
                  <c:v>58.33</c:v>
                </c:pt>
              </c:numCache>
            </c:numRef>
          </c:val>
          <c:extLst>
            <c:ext xmlns:c16="http://schemas.microsoft.com/office/drawing/2014/chart" uri="{C3380CC4-5D6E-409C-BE32-E72D297353CC}">
              <c16:uniqueId val="{00000000-B798-47B1-A2EF-C316A23E6A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B798-47B1-A2EF-C316A23E6A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99.28</c:v>
                </c:pt>
                <c:pt idx="1">
                  <c:v>99.93</c:v>
                </c:pt>
                <c:pt idx="2">
                  <c:v>99.93</c:v>
                </c:pt>
                <c:pt idx="3">
                  <c:v>100</c:v>
                </c:pt>
                <c:pt idx="4">
                  <c:v>100</c:v>
                </c:pt>
              </c:numCache>
            </c:numRef>
          </c:val>
          <c:extLst>
            <c:ext xmlns:c16="http://schemas.microsoft.com/office/drawing/2014/chart" uri="{C3380CC4-5D6E-409C-BE32-E72D297353CC}">
              <c16:uniqueId val="{00000000-E814-4F7D-8938-AC3D1CAA0A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E814-4F7D-8938-AC3D1CAA0A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87.27</c:v>
                </c:pt>
                <c:pt idx="1">
                  <c:v>65.3</c:v>
                </c:pt>
                <c:pt idx="2">
                  <c:v>146.59</c:v>
                </c:pt>
                <c:pt idx="3">
                  <c:v>146.86000000000001</c:v>
                </c:pt>
                <c:pt idx="4">
                  <c:v>154.83000000000001</c:v>
                </c:pt>
              </c:numCache>
            </c:numRef>
          </c:val>
          <c:extLst>
            <c:ext xmlns:c16="http://schemas.microsoft.com/office/drawing/2014/chart" uri="{C3380CC4-5D6E-409C-BE32-E72D297353CC}">
              <c16:uniqueId val="{00000000-E984-4BB2-A424-DAB7D10C91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99.93</c:v>
                </c:pt>
                <c:pt idx="1">
                  <c:v>97.34</c:v>
                </c:pt>
                <c:pt idx="2">
                  <c:v>100.99</c:v>
                </c:pt>
                <c:pt idx="3">
                  <c:v>101.27</c:v>
                </c:pt>
                <c:pt idx="4">
                  <c:v>101.91</c:v>
                </c:pt>
              </c:numCache>
            </c:numRef>
          </c:val>
          <c:smooth val="0"/>
          <c:extLst>
            <c:ext xmlns:c16="http://schemas.microsoft.com/office/drawing/2014/chart" uri="{C3380CC4-5D6E-409C-BE32-E72D297353CC}">
              <c16:uniqueId val="{00000001-E984-4BB2-A424-DAB7D10C91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15.6</c:v>
                </c:pt>
                <c:pt idx="1">
                  <c:v>13.78</c:v>
                </c:pt>
                <c:pt idx="2">
                  <c:v>16.32</c:v>
                </c:pt>
                <c:pt idx="3">
                  <c:v>18.87</c:v>
                </c:pt>
                <c:pt idx="4">
                  <c:v>23.57</c:v>
                </c:pt>
              </c:numCache>
            </c:numRef>
          </c:val>
          <c:extLst>
            <c:ext xmlns:c16="http://schemas.microsoft.com/office/drawing/2014/chart" uri="{C3380CC4-5D6E-409C-BE32-E72D297353CC}">
              <c16:uniqueId val="{00000000-BC96-4D2F-A059-869C1B605A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20.350000000000001</c:v>
                </c:pt>
                <c:pt idx="1">
                  <c:v>21.33</c:v>
                </c:pt>
                <c:pt idx="2">
                  <c:v>22.69</c:v>
                </c:pt>
                <c:pt idx="3">
                  <c:v>24.32</c:v>
                </c:pt>
                <c:pt idx="4">
                  <c:v>28.19</c:v>
                </c:pt>
              </c:numCache>
            </c:numRef>
          </c:val>
          <c:smooth val="0"/>
          <c:extLst>
            <c:ext xmlns:c16="http://schemas.microsoft.com/office/drawing/2014/chart" uri="{C3380CC4-5D6E-409C-BE32-E72D297353CC}">
              <c16:uniqueId val="{00000001-BC96-4D2F-A059-869C1B605A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D1-4E4E-904D-8A1424DB4E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D1-4E4E-904D-8A1424DB4E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826.24</c:v>
                </c:pt>
                <c:pt idx="1">
                  <c:v>3084.98</c:v>
                </c:pt>
                <c:pt idx="2">
                  <c:v>2885.31</c:v>
                </c:pt>
                <c:pt idx="3">
                  <c:v>2682.51</c:v>
                </c:pt>
                <c:pt idx="4">
                  <c:v>7139.43</c:v>
                </c:pt>
              </c:numCache>
            </c:numRef>
          </c:val>
          <c:extLst>
            <c:ext xmlns:c16="http://schemas.microsoft.com/office/drawing/2014/chart" uri="{C3380CC4-5D6E-409C-BE32-E72D297353CC}">
              <c16:uniqueId val="{00000000-96C9-4B17-9FE7-90EA0F7321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147.11000000000001</c:v>
                </c:pt>
                <c:pt idx="1">
                  <c:v>148.37</c:v>
                </c:pt>
                <c:pt idx="2">
                  <c:v>149.02000000000001</c:v>
                </c:pt>
                <c:pt idx="3">
                  <c:v>137.09</c:v>
                </c:pt>
                <c:pt idx="4">
                  <c:v>127.98</c:v>
                </c:pt>
              </c:numCache>
            </c:numRef>
          </c:val>
          <c:smooth val="0"/>
          <c:extLst>
            <c:ext xmlns:c16="http://schemas.microsoft.com/office/drawing/2014/chart" uri="{C3380CC4-5D6E-409C-BE32-E72D297353CC}">
              <c16:uniqueId val="{00000001-96C9-4B17-9FE7-90EA0F7321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57.11</c:v>
                </c:pt>
                <c:pt idx="1">
                  <c:v>77.3</c:v>
                </c:pt>
                <c:pt idx="2">
                  <c:v>29.59</c:v>
                </c:pt>
                <c:pt idx="3">
                  <c:v>28.84</c:v>
                </c:pt>
                <c:pt idx="4">
                  <c:v>26.33</c:v>
                </c:pt>
              </c:numCache>
            </c:numRef>
          </c:val>
          <c:extLst>
            <c:ext xmlns:c16="http://schemas.microsoft.com/office/drawing/2014/chart" uri="{C3380CC4-5D6E-409C-BE32-E72D297353CC}">
              <c16:uniqueId val="{00000000-68DA-4D87-BF05-1D8B79FC99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47.67</c:v>
                </c:pt>
                <c:pt idx="1">
                  <c:v>40.78</c:v>
                </c:pt>
                <c:pt idx="2">
                  <c:v>38.119999999999997</c:v>
                </c:pt>
                <c:pt idx="3">
                  <c:v>43.5</c:v>
                </c:pt>
                <c:pt idx="4">
                  <c:v>44.14</c:v>
                </c:pt>
              </c:numCache>
            </c:numRef>
          </c:val>
          <c:smooth val="0"/>
          <c:extLst>
            <c:ext xmlns:c16="http://schemas.microsoft.com/office/drawing/2014/chart" uri="{C3380CC4-5D6E-409C-BE32-E72D297353CC}">
              <c16:uniqueId val="{00000001-68DA-4D87-BF05-1D8B79FC99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1762.41</c:v>
                </c:pt>
                <c:pt idx="1">
                  <c:v>1841.12</c:v>
                </c:pt>
                <c:pt idx="2">
                  <c:v>1731.33</c:v>
                </c:pt>
                <c:pt idx="3">
                  <c:v>1588.48</c:v>
                </c:pt>
                <c:pt idx="4">
                  <c:v>4376.28</c:v>
                </c:pt>
              </c:numCache>
            </c:numRef>
          </c:val>
          <c:extLst>
            <c:ext xmlns:c16="http://schemas.microsoft.com/office/drawing/2014/chart" uri="{C3380CC4-5D6E-409C-BE32-E72D297353CC}">
              <c16:uniqueId val="{00000000-350A-478F-984A-3350F388AE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350A-478F-984A-3350F388AE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c:v>
                </c:pt>
                <c:pt idx="1">
                  <c:v>1.65</c:v>
                </c:pt>
                <c:pt idx="2">
                  <c:v>155.81</c:v>
                </c:pt>
                <c:pt idx="3">
                  <c:v>99.79</c:v>
                </c:pt>
                <c:pt idx="4">
                  <c:v>84.44</c:v>
                </c:pt>
              </c:numCache>
            </c:numRef>
          </c:val>
          <c:extLst>
            <c:ext xmlns:c16="http://schemas.microsoft.com/office/drawing/2014/chart" uri="{C3380CC4-5D6E-409C-BE32-E72D297353CC}">
              <c16:uniqueId val="{00000000-3BF3-4D95-9EFA-32DBD047C6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3BF3-4D95-9EFA-32DBD047C6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2520.5500000000002</c:v>
                </c:pt>
                <c:pt idx="1">
                  <c:v>11240.46</c:v>
                </c:pt>
                <c:pt idx="2">
                  <c:v>118.08</c:v>
                </c:pt>
                <c:pt idx="3">
                  <c:v>184.07</c:v>
                </c:pt>
                <c:pt idx="4">
                  <c:v>223.91</c:v>
                </c:pt>
              </c:numCache>
            </c:numRef>
          </c:val>
          <c:extLst>
            <c:ext xmlns:c16="http://schemas.microsoft.com/office/drawing/2014/chart" uri="{C3380CC4-5D6E-409C-BE32-E72D297353CC}">
              <c16:uniqueId val="{00000000-DCDE-4520-AF05-99F8D628F8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DCDE-4520-AF05-99F8D628F8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山元町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12227</v>
      </c>
      <c r="AM8" s="69"/>
      <c r="AN8" s="69"/>
      <c r="AO8" s="69"/>
      <c r="AP8" s="69"/>
      <c r="AQ8" s="69"/>
      <c r="AR8" s="69"/>
      <c r="AS8" s="69"/>
      <c r="AT8" s="68">
        <f>データ!T6</f>
        <v>64.58</v>
      </c>
      <c r="AU8" s="68"/>
      <c r="AV8" s="68"/>
      <c r="AW8" s="68"/>
      <c r="AX8" s="68"/>
      <c r="AY8" s="68"/>
      <c r="AZ8" s="68"/>
      <c r="BA8" s="68"/>
      <c r="BB8" s="68">
        <f>データ!U6</f>
        <v>189.33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32.07</v>
      </c>
      <c r="J10" s="68"/>
      <c r="K10" s="68"/>
      <c r="L10" s="68"/>
      <c r="M10" s="68"/>
      <c r="N10" s="68"/>
      <c r="O10" s="68"/>
      <c r="P10" s="68">
        <f>データ!P6</f>
        <v>2.4700000000000002</v>
      </c>
      <c r="Q10" s="68"/>
      <c r="R10" s="68"/>
      <c r="S10" s="68"/>
      <c r="T10" s="68"/>
      <c r="U10" s="68"/>
      <c r="V10" s="68"/>
      <c r="W10" s="68">
        <f>データ!Q6</f>
        <v>86.51</v>
      </c>
      <c r="X10" s="68"/>
      <c r="Y10" s="68"/>
      <c r="Z10" s="68"/>
      <c r="AA10" s="68"/>
      <c r="AB10" s="68"/>
      <c r="AC10" s="68"/>
      <c r="AD10" s="69">
        <f>データ!R6</f>
        <v>3652</v>
      </c>
      <c r="AE10" s="69"/>
      <c r="AF10" s="69"/>
      <c r="AG10" s="69"/>
      <c r="AH10" s="69"/>
      <c r="AI10" s="69"/>
      <c r="AJ10" s="69"/>
      <c r="AK10" s="2"/>
      <c r="AL10" s="69">
        <f>データ!V6</f>
        <v>300</v>
      </c>
      <c r="AM10" s="69"/>
      <c r="AN10" s="69"/>
      <c r="AO10" s="69"/>
      <c r="AP10" s="69"/>
      <c r="AQ10" s="69"/>
      <c r="AR10" s="69"/>
      <c r="AS10" s="69"/>
      <c r="AT10" s="68">
        <f>データ!W6</f>
        <v>0.85</v>
      </c>
      <c r="AU10" s="68"/>
      <c r="AV10" s="68"/>
      <c r="AW10" s="68"/>
      <c r="AX10" s="68"/>
      <c r="AY10" s="68"/>
      <c r="AZ10" s="68"/>
      <c r="BA10" s="68"/>
      <c r="BB10" s="68">
        <f>データ!X6</f>
        <v>352.94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VTXie9BJFB+vVlrtB7hS/FkK+yBWVaJxHuW6/tIsOeGk78J6RIRNLBEm9/Cv/4/jbSgzdmuAt9F4Xj223M/26Q==" saltValue="/Gzf/FFmsVbzlSEBgb35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43621</v>
      </c>
      <c r="D6" s="33">
        <f t="shared" si="3"/>
        <v>46</v>
      </c>
      <c r="E6" s="33">
        <f t="shared" si="3"/>
        <v>17</v>
      </c>
      <c r="F6" s="33">
        <f t="shared" si="3"/>
        <v>5</v>
      </c>
      <c r="G6" s="33">
        <f t="shared" si="3"/>
        <v>0</v>
      </c>
      <c r="H6" s="33" t="str">
        <f t="shared" si="3"/>
        <v>宮城県　山元町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32.07</v>
      </c>
      <c r="P6" s="34">
        <f t="shared" si="3"/>
        <v>2.4700000000000002</v>
      </c>
      <c r="Q6" s="34">
        <f t="shared" si="3"/>
        <v>86.51</v>
      </c>
      <c r="R6" s="34">
        <f t="shared" si="3"/>
        <v>3652</v>
      </c>
      <c r="S6" s="34">
        <f t="shared" si="3"/>
        <v>12227</v>
      </c>
      <c r="T6" s="34">
        <f t="shared" si="3"/>
        <v>64.58</v>
      </c>
      <c r="U6" s="34">
        <f t="shared" si="3"/>
        <v>189.33</v>
      </c>
      <c r="V6" s="34">
        <f t="shared" si="3"/>
        <v>300</v>
      </c>
      <c r="W6" s="34">
        <f t="shared" si="3"/>
        <v>0.85</v>
      </c>
      <c r="X6" s="34">
        <f t="shared" si="3"/>
        <v>352.94</v>
      </c>
      <c r="Y6" s="35">
        <f>IF(Y7="",NA(),Y7)</f>
        <v>87.27</v>
      </c>
      <c r="Z6" s="35">
        <f t="shared" ref="Z6:AH6" si="4">IF(Z7="",NA(),Z7)</f>
        <v>65.3</v>
      </c>
      <c r="AA6" s="35">
        <f t="shared" si="4"/>
        <v>146.59</v>
      </c>
      <c r="AB6" s="35">
        <f t="shared" si="4"/>
        <v>146.86000000000001</v>
      </c>
      <c r="AC6" s="35">
        <f t="shared" si="4"/>
        <v>154.83000000000001</v>
      </c>
      <c r="AD6" s="35">
        <f t="shared" si="4"/>
        <v>99.93</v>
      </c>
      <c r="AE6" s="35">
        <f t="shared" si="4"/>
        <v>97.34</v>
      </c>
      <c r="AF6" s="35">
        <f t="shared" si="4"/>
        <v>100.99</v>
      </c>
      <c r="AG6" s="35">
        <f t="shared" si="4"/>
        <v>101.27</v>
      </c>
      <c r="AH6" s="35">
        <f t="shared" si="4"/>
        <v>101.91</v>
      </c>
      <c r="AI6" s="34" t="str">
        <f>IF(AI7="","",IF(AI7="-","【-】","【"&amp;SUBSTITUTE(TEXT(AI7,"#,##0.00"),"-","△")&amp;"】"))</f>
        <v>【102.97】</v>
      </c>
      <c r="AJ6" s="35">
        <f>IF(AJ7="",NA(),AJ7)</f>
        <v>826.24</v>
      </c>
      <c r="AK6" s="35">
        <f t="shared" ref="AK6:AS6" si="5">IF(AK7="",NA(),AK7)</f>
        <v>3084.98</v>
      </c>
      <c r="AL6" s="35">
        <f t="shared" si="5"/>
        <v>2885.31</v>
      </c>
      <c r="AM6" s="35">
        <f t="shared" si="5"/>
        <v>2682.51</v>
      </c>
      <c r="AN6" s="35">
        <f t="shared" si="5"/>
        <v>7139.43</v>
      </c>
      <c r="AO6" s="35">
        <f t="shared" si="5"/>
        <v>147.11000000000001</v>
      </c>
      <c r="AP6" s="35">
        <f t="shared" si="5"/>
        <v>148.37</v>
      </c>
      <c r="AQ6" s="35">
        <f t="shared" si="5"/>
        <v>149.02000000000001</v>
      </c>
      <c r="AR6" s="35">
        <f t="shared" si="5"/>
        <v>137.09</v>
      </c>
      <c r="AS6" s="35">
        <f t="shared" si="5"/>
        <v>127.98</v>
      </c>
      <c r="AT6" s="34" t="str">
        <f>IF(AT7="","",IF(AT7="-","【-】","【"&amp;SUBSTITUTE(TEXT(AT7,"#,##0.00"),"-","△")&amp;"】"))</f>
        <v>【165.48】</v>
      </c>
      <c r="AU6" s="35">
        <f>IF(AU7="",NA(),AU7)</f>
        <v>57.11</v>
      </c>
      <c r="AV6" s="35">
        <f t="shared" ref="AV6:BD6" si="6">IF(AV7="",NA(),AV7)</f>
        <v>77.3</v>
      </c>
      <c r="AW6" s="35">
        <f t="shared" si="6"/>
        <v>29.59</v>
      </c>
      <c r="AX6" s="35">
        <f t="shared" si="6"/>
        <v>28.84</v>
      </c>
      <c r="AY6" s="35">
        <f t="shared" si="6"/>
        <v>26.33</v>
      </c>
      <c r="AZ6" s="35">
        <f t="shared" si="6"/>
        <v>47.67</v>
      </c>
      <c r="BA6" s="35">
        <f t="shared" si="6"/>
        <v>40.78</v>
      </c>
      <c r="BB6" s="35">
        <f t="shared" si="6"/>
        <v>38.119999999999997</v>
      </c>
      <c r="BC6" s="35">
        <f t="shared" si="6"/>
        <v>43.5</v>
      </c>
      <c r="BD6" s="35">
        <f t="shared" si="6"/>
        <v>44.14</v>
      </c>
      <c r="BE6" s="34" t="str">
        <f>IF(BE7="","",IF(BE7="-","【-】","【"&amp;SUBSTITUTE(TEXT(BE7,"#,##0.00"),"-","△")&amp;"】"))</f>
        <v>【33.84】</v>
      </c>
      <c r="BF6" s="35">
        <f>IF(BF7="",NA(),BF7)</f>
        <v>1762.41</v>
      </c>
      <c r="BG6" s="35">
        <f t="shared" ref="BG6:BO6" si="7">IF(BG7="",NA(),BG7)</f>
        <v>1841.12</v>
      </c>
      <c r="BH6" s="35">
        <f t="shared" si="7"/>
        <v>1731.33</v>
      </c>
      <c r="BI6" s="35">
        <f t="shared" si="7"/>
        <v>1588.48</v>
      </c>
      <c r="BJ6" s="35">
        <f t="shared" si="7"/>
        <v>4376.28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7.3</v>
      </c>
      <c r="BR6" s="35">
        <f t="shared" ref="BR6:BZ6" si="8">IF(BR7="",NA(),BR7)</f>
        <v>1.65</v>
      </c>
      <c r="BS6" s="35">
        <f t="shared" si="8"/>
        <v>155.81</v>
      </c>
      <c r="BT6" s="35">
        <f t="shared" si="8"/>
        <v>99.79</v>
      </c>
      <c r="BU6" s="35">
        <f t="shared" si="8"/>
        <v>84.44</v>
      </c>
      <c r="BV6" s="35">
        <f t="shared" si="8"/>
        <v>59.3</v>
      </c>
      <c r="BW6" s="35">
        <f t="shared" si="8"/>
        <v>59.83</v>
      </c>
      <c r="BX6" s="35">
        <f t="shared" si="8"/>
        <v>65.33</v>
      </c>
      <c r="BY6" s="35">
        <f t="shared" si="8"/>
        <v>65.39</v>
      </c>
      <c r="BZ6" s="35">
        <f t="shared" si="8"/>
        <v>65.37</v>
      </c>
      <c r="CA6" s="34" t="str">
        <f>IF(CA7="","",IF(CA7="-","【-】","【"&amp;SUBSTITUTE(TEXT(CA7,"#,##0.00"),"-","△")&amp;"】"))</f>
        <v>【59.59】</v>
      </c>
      <c r="CB6" s="35">
        <f>IF(CB7="",NA(),CB7)</f>
        <v>2520.5500000000002</v>
      </c>
      <c r="CC6" s="35">
        <f t="shared" ref="CC6:CK6" si="9">IF(CC7="",NA(),CC7)</f>
        <v>11240.46</v>
      </c>
      <c r="CD6" s="35">
        <f t="shared" si="9"/>
        <v>118.08</v>
      </c>
      <c r="CE6" s="35">
        <f t="shared" si="9"/>
        <v>184.07</v>
      </c>
      <c r="CF6" s="35">
        <f t="shared" si="9"/>
        <v>223.91</v>
      </c>
      <c r="CG6" s="35">
        <f t="shared" si="9"/>
        <v>248.14</v>
      </c>
      <c r="CH6" s="35">
        <f t="shared" si="9"/>
        <v>246.66</v>
      </c>
      <c r="CI6" s="35">
        <f t="shared" si="9"/>
        <v>227.43</v>
      </c>
      <c r="CJ6" s="35">
        <f t="shared" si="9"/>
        <v>230.88</v>
      </c>
      <c r="CK6" s="35">
        <f t="shared" si="9"/>
        <v>228.99</v>
      </c>
      <c r="CL6" s="34" t="str">
        <f>IF(CL7="","",IF(CL7="-","【-】","【"&amp;SUBSTITUTE(TEXT(CL7,"#,##0.00"),"-","△")&amp;"】"))</f>
        <v>【257.86】</v>
      </c>
      <c r="CM6" s="35">
        <f>IF(CM7="",NA(),CM7)</f>
        <v>47.99</v>
      </c>
      <c r="CN6" s="35">
        <f t="shared" ref="CN6:CV6" si="10">IF(CN7="",NA(),CN7)</f>
        <v>47.61</v>
      </c>
      <c r="CO6" s="35">
        <f t="shared" si="10"/>
        <v>51.98</v>
      </c>
      <c r="CP6" s="35">
        <f t="shared" si="10"/>
        <v>62.5</v>
      </c>
      <c r="CQ6" s="35">
        <f t="shared" si="10"/>
        <v>58.33</v>
      </c>
      <c r="CR6" s="35">
        <f t="shared" si="10"/>
        <v>57.3</v>
      </c>
      <c r="CS6" s="35">
        <f t="shared" si="10"/>
        <v>56</v>
      </c>
      <c r="CT6" s="35">
        <f t="shared" si="10"/>
        <v>56.01</v>
      </c>
      <c r="CU6" s="35">
        <f t="shared" si="10"/>
        <v>56.72</v>
      </c>
      <c r="CV6" s="35">
        <f t="shared" si="10"/>
        <v>54.06</v>
      </c>
      <c r="CW6" s="34" t="str">
        <f>IF(CW7="","",IF(CW7="-","【-】","【"&amp;SUBSTITUTE(TEXT(CW7,"#,##0.00"),"-","△")&amp;"】"))</f>
        <v>【51.30】</v>
      </c>
      <c r="CX6" s="35">
        <f>IF(CX7="",NA(),CX7)</f>
        <v>99.28</v>
      </c>
      <c r="CY6" s="35">
        <f t="shared" ref="CY6:DG6" si="11">IF(CY7="",NA(),CY7)</f>
        <v>99.93</v>
      </c>
      <c r="CZ6" s="35">
        <f t="shared" si="11"/>
        <v>99.93</v>
      </c>
      <c r="DA6" s="35">
        <f t="shared" si="11"/>
        <v>100</v>
      </c>
      <c r="DB6" s="35">
        <f t="shared" si="11"/>
        <v>100</v>
      </c>
      <c r="DC6" s="35">
        <f t="shared" si="11"/>
        <v>89.43</v>
      </c>
      <c r="DD6" s="35">
        <f t="shared" si="11"/>
        <v>89.51</v>
      </c>
      <c r="DE6" s="35">
        <f t="shared" si="11"/>
        <v>89.77</v>
      </c>
      <c r="DF6" s="35">
        <f t="shared" si="11"/>
        <v>90.04</v>
      </c>
      <c r="DG6" s="35">
        <f t="shared" si="11"/>
        <v>90.11</v>
      </c>
      <c r="DH6" s="34" t="str">
        <f>IF(DH7="","",IF(DH7="-","【-】","【"&amp;SUBSTITUTE(TEXT(DH7,"#,##0.00"),"-","△")&amp;"】"))</f>
        <v>【86.22】</v>
      </c>
      <c r="DI6" s="35">
        <f>IF(DI7="",NA(),DI7)</f>
        <v>15.6</v>
      </c>
      <c r="DJ6" s="35">
        <f t="shared" ref="DJ6:DR6" si="12">IF(DJ7="",NA(),DJ7)</f>
        <v>13.78</v>
      </c>
      <c r="DK6" s="35">
        <f t="shared" si="12"/>
        <v>16.32</v>
      </c>
      <c r="DL6" s="35">
        <f t="shared" si="12"/>
        <v>18.87</v>
      </c>
      <c r="DM6" s="35">
        <f t="shared" si="12"/>
        <v>23.57</v>
      </c>
      <c r="DN6" s="35">
        <f t="shared" si="12"/>
        <v>20.350000000000001</v>
      </c>
      <c r="DO6" s="35">
        <f t="shared" si="12"/>
        <v>21.33</v>
      </c>
      <c r="DP6" s="35">
        <f t="shared" si="12"/>
        <v>22.69</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8" s="36" customFormat="1" x14ac:dyDescent="0.15">
      <c r="A7" s="28"/>
      <c r="B7" s="37">
        <v>2019</v>
      </c>
      <c r="C7" s="37">
        <v>43621</v>
      </c>
      <c r="D7" s="37">
        <v>46</v>
      </c>
      <c r="E7" s="37">
        <v>17</v>
      </c>
      <c r="F7" s="37">
        <v>5</v>
      </c>
      <c r="G7" s="37">
        <v>0</v>
      </c>
      <c r="H7" s="37" t="s">
        <v>96</v>
      </c>
      <c r="I7" s="37" t="s">
        <v>97</v>
      </c>
      <c r="J7" s="37" t="s">
        <v>98</v>
      </c>
      <c r="K7" s="37" t="s">
        <v>99</v>
      </c>
      <c r="L7" s="37" t="s">
        <v>100</v>
      </c>
      <c r="M7" s="37" t="s">
        <v>101</v>
      </c>
      <c r="N7" s="38" t="s">
        <v>102</v>
      </c>
      <c r="O7" s="38">
        <v>32.07</v>
      </c>
      <c r="P7" s="38">
        <v>2.4700000000000002</v>
      </c>
      <c r="Q7" s="38">
        <v>86.51</v>
      </c>
      <c r="R7" s="38">
        <v>3652</v>
      </c>
      <c r="S7" s="38">
        <v>12227</v>
      </c>
      <c r="T7" s="38">
        <v>64.58</v>
      </c>
      <c r="U7" s="38">
        <v>189.33</v>
      </c>
      <c r="V7" s="38">
        <v>300</v>
      </c>
      <c r="W7" s="38">
        <v>0.85</v>
      </c>
      <c r="X7" s="38">
        <v>352.94</v>
      </c>
      <c r="Y7" s="38">
        <v>87.27</v>
      </c>
      <c r="Z7" s="38">
        <v>65.3</v>
      </c>
      <c r="AA7" s="38">
        <v>146.59</v>
      </c>
      <c r="AB7" s="38">
        <v>146.86000000000001</v>
      </c>
      <c r="AC7" s="38">
        <v>154.83000000000001</v>
      </c>
      <c r="AD7" s="38">
        <v>99.93</v>
      </c>
      <c r="AE7" s="38">
        <v>97.34</v>
      </c>
      <c r="AF7" s="38">
        <v>100.99</v>
      </c>
      <c r="AG7" s="38">
        <v>101.27</v>
      </c>
      <c r="AH7" s="38">
        <v>101.91</v>
      </c>
      <c r="AI7" s="38">
        <v>102.97</v>
      </c>
      <c r="AJ7" s="38">
        <v>826.24</v>
      </c>
      <c r="AK7" s="38">
        <v>3084.98</v>
      </c>
      <c r="AL7" s="38">
        <v>2885.31</v>
      </c>
      <c r="AM7" s="38">
        <v>2682.51</v>
      </c>
      <c r="AN7" s="38">
        <v>7139.43</v>
      </c>
      <c r="AO7" s="38">
        <v>147.11000000000001</v>
      </c>
      <c r="AP7" s="38">
        <v>148.37</v>
      </c>
      <c r="AQ7" s="38">
        <v>149.02000000000001</v>
      </c>
      <c r="AR7" s="38">
        <v>137.09</v>
      </c>
      <c r="AS7" s="38">
        <v>127.98</v>
      </c>
      <c r="AT7" s="38">
        <v>165.48</v>
      </c>
      <c r="AU7" s="38">
        <v>57.11</v>
      </c>
      <c r="AV7" s="38">
        <v>77.3</v>
      </c>
      <c r="AW7" s="38">
        <v>29.59</v>
      </c>
      <c r="AX7" s="38">
        <v>28.84</v>
      </c>
      <c r="AY7" s="38">
        <v>26.33</v>
      </c>
      <c r="AZ7" s="38">
        <v>47.67</v>
      </c>
      <c r="BA7" s="38">
        <v>40.78</v>
      </c>
      <c r="BB7" s="38">
        <v>38.119999999999997</v>
      </c>
      <c r="BC7" s="38">
        <v>43.5</v>
      </c>
      <c r="BD7" s="38">
        <v>44.14</v>
      </c>
      <c r="BE7" s="38">
        <v>33.840000000000003</v>
      </c>
      <c r="BF7" s="38">
        <v>1762.41</v>
      </c>
      <c r="BG7" s="38">
        <v>1841.12</v>
      </c>
      <c r="BH7" s="38">
        <v>1731.33</v>
      </c>
      <c r="BI7" s="38">
        <v>1588.48</v>
      </c>
      <c r="BJ7" s="38">
        <v>4376.28</v>
      </c>
      <c r="BK7" s="38">
        <v>721.43</v>
      </c>
      <c r="BL7" s="38">
        <v>685.34</v>
      </c>
      <c r="BM7" s="38">
        <v>684.74</v>
      </c>
      <c r="BN7" s="38">
        <v>654.91999999999996</v>
      </c>
      <c r="BO7" s="38">
        <v>654.71</v>
      </c>
      <c r="BP7" s="38">
        <v>765.47</v>
      </c>
      <c r="BQ7" s="38">
        <v>7.3</v>
      </c>
      <c r="BR7" s="38">
        <v>1.65</v>
      </c>
      <c r="BS7" s="38">
        <v>155.81</v>
      </c>
      <c r="BT7" s="38">
        <v>99.79</v>
      </c>
      <c r="BU7" s="38">
        <v>84.44</v>
      </c>
      <c r="BV7" s="38">
        <v>59.3</v>
      </c>
      <c r="BW7" s="38">
        <v>59.83</v>
      </c>
      <c r="BX7" s="38">
        <v>65.33</v>
      </c>
      <c r="BY7" s="38">
        <v>65.39</v>
      </c>
      <c r="BZ7" s="38">
        <v>65.37</v>
      </c>
      <c r="CA7" s="38">
        <v>59.59</v>
      </c>
      <c r="CB7" s="38">
        <v>2520.5500000000002</v>
      </c>
      <c r="CC7" s="38">
        <v>11240.46</v>
      </c>
      <c r="CD7" s="38">
        <v>118.08</v>
      </c>
      <c r="CE7" s="38">
        <v>184.07</v>
      </c>
      <c r="CF7" s="38">
        <v>223.91</v>
      </c>
      <c r="CG7" s="38">
        <v>248.14</v>
      </c>
      <c r="CH7" s="38">
        <v>246.66</v>
      </c>
      <c r="CI7" s="38">
        <v>227.43</v>
      </c>
      <c r="CJ7" s="38">
        <v>230.88</v>
      </c>
      <c r="CK7" s="38">
        <v>228.99</v>
      </c>
      <c r="CL7" s="38">
        <v>257.86</v>
      </c>
      <c r="CM7" s="38">
        <v>47.99</v>
      </c>
      <c r="CN7" s="38">
        <v>47.61</v>
      </c>
      <c r="CO7" s="38">
        <v>51.98</v>
      </c>
      <c r="CP7" s="38">
        <v>62.5</v>
      </c>
      <c r="CQ7" s="38">
        <v>58.33</v>
      </c>
      <c r="CR7" s="38">
        <v>57.3</v>
      </c>
      <c r="CS7" s="38">
        <v>56</v>
      </c>
      <c r="CT7" s="38">
        <v>56.01</v>
      </c>
      <c r="CU7" s="38">
        <v>56.72</v>
      </c>
      <c r="CV7" s="38">
        <v>54.06</v>
      </c>
      <c r="CW7" s="38">
        <v>51.3</v>
      </c>
      <c r="CX7" s="38">
        <v>99.28</v>
      </c>
      <c r="CY7" s="38">
        <v>99.93</v>
      </c>
      <c r="CZ7" s="38">
        <v>99.93</v>
      </c>
      <c r="DA7" s="38">
        <v>100</v>
      </c>
      <c r="DB7" s="38">
        <v>100</v>
      </c>
      <c r="DC7" s="38">
        <v>89.43</v>
      </c>
      <c r="DD7" s="38">
        <v>89.51</v>
      </c>
      <c r="DE7" s="38">
        <v>89.77</v>
      </c>
      <c r="DF7" s="38">
        <v>90.04</v>
      </c>
      <c r="DG7" s="38">
        <v>90.11</v>
      </c>
      <c r="DH7" s="38">
        <v>86.22</v>
      </c>
      <c r="DI7" s="38">
        <v>15.6</v>
      </c>
      <c r="DJ7" s="38">
        <v>13.78</v>
      </c>
      <c r="DK7" s="38">
        <v>16.32</v>
      </c>
      <c r="DL7" s="38">
        <v>18.87</v>
      </c>
      <c r="DM7" s="38">
        <v>23.57</v>
      </c>
      <c r="DN7" s="38">
        <v>20.350000000000001</v>
      </c>
      <c r="DO7" s="38">
        <v>21.33</v>
      </c>
      <c r="DP7" s="38">
        <v>22.69</v>
      </c>
      <c r="DQ7" s="38">
        <v>24.32</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0.11</v>
      </c>
      <c r="EK7" s="38">
        <v>0.05</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2021-02-04T04:52:45Z</cp:lastPrinted>
  <dcterms:created xsi:type="dcterms:W3CDTF">2020-12-04T02:35:34Z</dcterms:created>
  <dcterms:modified xsi:type="dcterms:W3CDTF">2021-02-05T00:29:15Z</dcterms:modified>
  <cp:category/>
</cp:coreProperties>
</file>