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R02提出\"/>
    </mc:Choice>
  </mc:AlternateContent>
  <workbookProtection workbookAlgorithmName="SHA-512" workbookHashValue="dZGhn7r622HCFCTfrgIh9CS+/r7p6Ap2QPaiMwzo/3eyEhoofttUY6xALfrgwyLZg2y9MGK8VOfDyqf3ucie2Q==" workbookSaltValue="YaSNTP8J2g6HccrnV+vl7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<sst xmlns="http://schemas.openxmlformats.org/spreadsheetml/2006/main" count="228" uniqueCount="114">
  <si>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</si>
  <si>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</si>
  <si>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</si>
  <si>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</si>
  <si>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</si>
  <si>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</si>
  <si>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</si>
  <si>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</si>
  <si>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</si>
  <si>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</si>
  <si>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</si>
  <si>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</si>
  <si>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</si>
  <si>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</si>
  <si>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</si>
  <si>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</si>
  <si>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</si>
  <si>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</si>
  <si>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</si>
  <si>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</si>
  <si>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</si>
  <si>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</si>
  <si>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</si>
  <si>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</si>
  <si>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</si>
  <si>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</si>
  <si>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</si>
  <si>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</si>
  <si>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</si>
  <si>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</si>
  <si>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</si>
  <si>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</si>
  <si>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</si>
  <si>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</si>
  <si>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</si>
  <si>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</si>
  <si>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</si>
  <si>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</si>
  <si>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</si>
  <si>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</si>
  <si>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</si>
  <si>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</si>
  <si>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</si>
  <si>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</si>
  <si>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</si>
  <si>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</si>
  <si>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</si>
  <si>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</si>
  <si>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</si>
  <si>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</si>
  <si>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</si>
  <si>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</si>
  <si>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</si>
  <si>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</si>
  <si>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</si>
  <si>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</si>
  <si>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</si>
  <si>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</si>
  <si>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</si>
  <si>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</si>
  <si>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</si>
  <si>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</si>
  <si>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</si>
  <si>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</si>
  <si>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</si>
  <si>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</si>
  <si>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</si>
  <si>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</si>
  <si>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</si>
  <si>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</si>
  <si>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</si>
  <si>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</si>
  <si>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</si>
  <si>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</si>
  <si>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</si>
  <si>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</si>
  <si>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</si>
  <si>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</si>
  <si>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</si>
  <si>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</si>
  <si>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</si>
  <si>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</si>
  <si>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</si>
  <si>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</si>
  <si>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</si>
  <si>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</si>
  <si>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</si>
  <si>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</si>
  <si>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</si>
  <si>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</si>
  <si>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</si>
  <si>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</si>
  <si>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</si>
  <si>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</si>
  <si>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</si>
  <si>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</si>
  <si>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</si>
  <si>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</si>
  <si>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</si>
  <si>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</si>
  <si>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</si>
  <si>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</si>
  <si>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</si>
  <si>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</si>
  <si>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</si>
  <si>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</si>
  <si>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</si>
  <si>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</si>
  <si>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</si>
  <si>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</si>
  <si>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</si>
  <si>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流動比率・料金回収率は、平成27年度から引き続き100％を超え、類似団体の平均も超えていることから健全な経営状況であるといえる。これらは、平成26年度から実施している料金徴収等窓口業務委託による費用削減（人件費）が要因と考えられる。
　企業債残高対給水収益比率は、令和元年度の類似団体平均値と比較し約60％となっている。これは、建設改良費の財源を企業債に依存せず、企業債借入額を抑えているためである。今後も企業債借入額を抑えていく予定である。
　給水原価は類似団体平均値を上回っている。これは、当町の経費の半分を受水費が占めており受水単価が高いことが一つの要因と考えられる。
　</t>
    <rPh sb="140" eb="142">
      <t>レイワ</t>
    </rPh>
    <rPh sb="142" eb="144">
      <t>ガンネン</t>
    </rPh>
    <rPh sb="144" eb="145">
      <t>ド</t>
    </rPh>
    <rPh sb="146" eb="148">
      <t>ルイジ</t>
    </rPh>
    <rPh sb="148" eb="150">
      <t>ダンタイ</t>
    </rPh>
    <rPh sb="150" eb="153">
      <t>ヘイキンチ</t>
    </rPh>
    <rPh sb="154" eb="156">
      <t>ヒカク</t>
    </rPh>
    <rPh sb="157" eb="158">
      <t>ヤク</t>
    </rPh>
    <phoneticPr fontId="4"/>
  </si>
  <si>
    <t>　有形固定資産減価償却率は、類似団体平均値を上回っている。現在使用していない施設を残していることが要因と考えられる。これらの施設は計画的に順次撤去していく考えである。
　管路更新率は、類似団体平均値を上回っているものの、管路経年化率は同平均値を下回っている。老朽管路を減少させるためには、新たに耐用年数を経過する管路延長以上の布設替を行う必要がある。しかしながら、現在の人員配置では不可能と考えるため、現状では漏水が多発する地区を優先的に布設替する考えである。</t>
    <rPh sb="92" eb="94">
      <t>ルイジ</t>
    </rPh>
    <rPh sb="94" eb="96">
      <t>ダンタイ</t>
    </rPh>
    <rPh sb="96" eb="99">
      <t>ヘイキンチ</t>
    </rPh>
    <rPh sb="100" eb="102">
      <t>ウワマワ</t>
    </rPh>
    <rPh sb="110" eb="112">
      <t>カンロ</t>
    </rPh>
    <rPh sb="112" eb="115">
      <t>ケイネンカ</t>
    </rPh>
    <rPh sb="115" eb="116">
      <t>リツ</t>
    </rPh>
    <rPh sb="117" eb="118">
      <t>ドウ</t>
    </rPh>
    <rPh sb="118" eb="121">
      <t>ヘイキンチ</t>
    </rPh>
    <rPh sb="122" eb="124">
      <t>シタマワ</t>
    </rPh>
    <phoneticPr fontId="4"/>
  </si>
  <si>
    <t>　本町の水道事業は、費用削減の効果もあり経営的には安定していると考えられる。
　管路更新率は類似団体よりも良い数値であるものの、管路経年化率は類似団体平均値を上回り悪い数値となっていることから、今後、計画的に更新事業を実施しなければならないと考えるが、水道施設を含めた更新事業を計画的に行うためには人的配置が必要である。
　しかしながら、水道事業に精通した職員が相次いで退職しているため、今後は、計画的な人材育成（技術継承）が大きな課題と考えている。</t>
    <rPh sb="126" eb="128">
      <t>スイドウ</t>
    </rPh>
    <rPh sb="128" eb="130">
      <t>シセツ</t>
    </rPh>
    <rPh sb="131" eb="132">
      <t>フク</t>
    </rPh>
    <rPh sb="139" eb="142">
      <t>ケイカクテキ</t>
    </rPh>
    <rPh sb="169" eb="171">
      <t>スイドウ</t>
    </rPh>
    <rPh sb="171" eb="173">
      <t>ジギョウ</t>
    </rPh>
    <rPh sb="174" eb="176">
      <t>セイツウ</t>
    </rPh>
    <rPh sb="181" eb="183">
      <t>アイツ</t>
    </rPh>
    <rPh sb="194" eb="196">
      <t>コンゴ</t>
    </rPh>
    <rPh sb="198" eb="201">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</si>
</sst>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0.84</c:v>
                </c:pt>
                <c:pt idx="1">
                  <c:v>0.73</c:v>
                </c:pt>
                <c:pt idx="2">
                  <c:v>0.88</c:v>
                </c:pt>
                <c:pt idx="3">
                  <c:v>0.79</c:v>
                </c:pt>
                <c:pt idx="4">
                  <c:v>0.59</c:v>
                </c:pt>
              </c:numCache>
            </c:numRef>
          </c:val>
          <c:extLst>
            <c:ext xmlns:c16="http://schemas.microsoft.com/office/drawing/2014/chart" uri="{C3380CC4-5D6E-409C-BE32-E72D297353CC}">
              <c16:uniqueId val="{00000000-F4CE-4EBC-8124-9DB5C2C2D8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4CE-4EBC-8124-9DB5C2C2D8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55.77</c:v>
                </c:pt>
                <c:pt idx="1">
                  <c:v>55.08</c:v>
                </c:pt>
                <c:pt idx="2">
                  <c:v>63.08</c:v>
                </c:pt>
                <c:pt idx="3">
                  <c:v>63.25</c:v>
                </c:pt>
                <c:pt idx="4">
                  <c:v>63.81</c:v>
                </c:pt>
              </c:numCache>
            </c:numRef>
          </c:val>
          <c:extLst>
            <c:ext xmlns:c16="http://schemas.microsoft.com/office/drawing/2014/chart" uri="{C3380CC4-5D6E-409C-BE32-E72D297353CC}">
              <c16:uniqueId val="{00000000-CE73-4CA4-87FE-3AC6ADD65A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CE73-4CA4-87FE-3AC6ADD65A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89.04</c:v>
                </c:pt>
                <c:pt idx="1">
                  <c:v>90.72</c:v>
                </c:pt>
                <c:pt idx="2">
                  <c:v>90.34</c:v>
                </c:pt>
                <c:pt idx="3">
                  <c:v>89.12</c:v>
                </c:pt>
                <c:pt idx="4">
                  <c:v>86.96</c:v>
                </c:pt>
              </c:numCache>
            </c:numRef>
          </c:val>
          <c:extLst>
            <c:ext xmlns:c16="http://schemas.microsoft.com/office/drawing/2014/chart" uri="{C3380CC4-5D6E-409C-BE32-E72D297353CC}">
              <c16:uniqueId val="{00000000-607A-47ED-BF19-73A72E1815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07A-47ED-BF19-73A72E1815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117.4</c:v>
                </c:pt>
                <c:pt idx="1">
                  <c:v>123.1</c:v>
                </c:pt>
                <c:pt idx="2">
                  <c:v>115.85</c:v>
                </c:pt>
                <c:pt idx="3">
                  <c:v>118.8</c:v>
                </c:pt>
                <c:pt idx="4">
                  <c:v>116.62</c:v>
                </c:pt>
              </c:numCache>
            </c:numRef>
          </c:val>
          <c:extLst>
            <c:ext xmlns:c16="http://schemas.microsoft.com/office/drawing/2014/chart" uri="{C3380CC4-5D6E-409C-BE32-E72D297353CC}">
              <c16:uniqueId val="{00000000-3CB6-4BD0-8DB4-3776E00019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CB6-4BD0-8DB4-3776E00019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51.04</c:v>
                </c:pt>
                <c:pt idx="1">
                  <c:v>52.18</c:v>
                </c:pt>
                <c:pt idx="2">
                  <c:v>52.03</c:v>
                </c:pt>
                <c:pt idx="3">
                  <c:v>52.42</c:v>
                </c:pt>
                <c:pt idx="4">
                  <c:v>53.35</c:v>
                </c:pt>
              </c:numCache>
            </c:numRef>
          </c:val>
          <c:extLst>
            <c:ext xmlns:c16="http://schemas.microsoft.com/office/drawing/2014/chart" uri="{C3380CC4-5D6E-409C-BE32-E72D297353CC}">
              <c16:uniqueId val="{00000000-56F7-4468-82A9-2F8BDB2551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6F7-4468-82A9-2F8BDB2551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24.78</c:v>
                </c:pt>
                <c:pt idx="1">
                  <c:v>25.4</c:v>
                </c:pt>
                <c:pt idx="2">
                  <c:v>30.04</c:v>
                </c:pt>
                <c:pt idx="3">
                  <c:v>30.4</c:v>
                </c:pt>
                <c:pt idx="4">
                  <c:v>31.99</c:v>
                </c:pt>
              </c:numCache>
            </c:numRef>
          </c:val>
          <c:extLst>
            <c:ext xmlns:c16="http://schemas.microsoft.com/office/drawing/2014/chart" uri="{C3380CC4-5D6E-409C-BE32-E72D297353CC}">
              <c16:uniqueId val="{00000000-66CA-4651-A336-DB97C1093D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6CA-4651-A336-DB97C1093D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C2-4E07-8405-3A26DAA7A3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FC2-4E07-8405-3A26DAA7A3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430.83</c:v>
                </c:pt>
                <c:pt idx="1">
                  <c:v>494.89</c:v>
                </c:pt>
                <c:pt idx="2">
                  <c:v>469.94</c:v>
                </c:pt>
                <c:pt idx="3">
                  <c:v>481.83</c:v>
                </c:pt>
                <c:pt idx="4">
                  <c:v>443.7</c:v>
                </c:pt>
              </c:numCache>
            </c:numRef>
          </c:val>
          <c:extLst>
            <c:ext xmlns:c16="http://schemas.microsoft.com/office/drawing/2014/chart" uri="{C3380CC4-5D6E-409C-BE32-E72D297353CC}">
              <c16:uniqueId val="{00000000-9FE1-4720-B3B9-F82B40CCCC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9FE1-4720-B3B9-F82B40CCCC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257.95999999999998</c:v>
                </c:pt>
                <c:pt idx="1">
                  <c:v>246.95</c:v>
                </c:pt>
                <c:pt idx="2">
                  <c:v>237.23</c:v>
                </c:pt>
                <c:pt idx="3">
                  <c:v>227.58</c:v>
                </c:pt>
                <c:pt idx="4">
                  <c:v>220.03</c:v>
                </c:pt>
              </c:numCache>
            </c:numRef>
          </c:val>
          <c:extLst>
            <c:ext xmlns:c16="http://schemas.microsoft.com/office/drawing/2014/chart" uri="{C3380CC4-5D6E-409C-BE32-E72D297353CC}">
              <c16:uniqueId val="{00000000-3ECB-4747-A699-1EF6CB9937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3ECB-4747-A699-1EF6CB9937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111.89</c:v>
                </c:pt>
                <c:pt idx="1">
                  <c:v>118.24</c:v>
                </c:pt>
                <c:pt idx="2">
                  <c:v>111.05</c:v>
                </c:pt>
                <c:pt idx="3">
                  <c:v>114.5</c:v>
                </c:pt>
                <c:pt idx="4">
                  <c:v>112.02</c:v>
                </c:pt>
              </c:numCache>
            </c:numRef>
          </c:val>
          <c:extLst>
            <c:ext xmlns:c16="http://schemas.microsoft.com/office/drawing/2014/chart" uri="{C3380CC4-5D6E-409C-BE32-E72D297353CC}">
              <c16:uniqueId val="{00000000-33B6-40E8-A041-69C8354976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3B6-40E8-A041-69C8354976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239.88</c:v>
                </c:pt>
                <c:pt idx="1">
                  <c:v>227.72</c:v>
                </c:pt>
                <c:pt idx="2">
                  <c:v>243.89</c:v>
                </c:pt>
                <c:pt idx="3">
                  <c:v>238.06</c:v>
                </c:pt>
                <c:pt idx="4">
                  <c:v>245.83</c:v>
                </c:pt>
              </c:numCache>
            </c:numRef>
          </c:val>
          <c:extLst>
            <c:ext xmlns:c16="http://schemas.microsoft.com/office/drawing/2014/chart" uri="{C3380CC4-5D6E-409C-BE32-E72D297353CC}">
              <c16:uniqueId val="{00000000-0B6C-4247-8ACD-815BE9CE62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B6C-4247-8ACD-815BE9CE62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55" zoomScaleNormal="55" workbookViewId="0">
      <selection activeCell="AM56" sqref="AM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柴田町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37597</v>
      </c>
      <c r="AM8" s="61"/>
      <c r="AN8" s="61"/>
      <c r="AO8" s="61"/>
      <c r="AP8" s="61"/>
      <c r="AQ8" s="61"/>
      <c r="AR8" s="61"/>
      <c r="AS8" s="61"/>
      <c r="AT8" s="52">
        <f>データ!$S$6</f>
        <v>54.03</v>
      </c>
      <c r="AU8" s="53"/>
      <c r="AV8" s="53"/>
      <c r="AW8" s="53"/>
      <c r="AX8" s="53"/>
      <c r="AY8" s="53"/>
      <c r="AZ8" s="53"/>
      <c r="BA8" s="53"/>
      <c r="BB8" s="54">
        <f>データ!$T$6</f>
        <v>695.85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62.26</v>
      </c>
      <c r="J10" s="53"/>
      <c r="K10" s="53"/>
      <c r="L10" s="53"/>
      <c r="M10" s="53"/>
      <c r="N10" s="53"/>
      <c r="O10" s="64"/>
      <c r="P10" s="54">
        <f>データ!$P$6</f>
        <v>99.91</v>
      </c>
      <c r="Q10" s="54"/>
      <c r="R10" s="54"/>
      <c r="S10" s="54"/>
      <c r="T10" s="54"/>
      <c r="U10" s="54"/>
      <c r="V10" s="54"/>
      <c r="W10" s="61">
        <f>データ!$Q$6</f>
        <v>3619</v>
      </c>
      <c r="X10" s="61"/>
      <c r="Y10" s="61"/>
      <c r="Z10" s="61"/>
      <c r="AA10" s="61"/>
      <c r="AB10" s="61"/>
      <c r="AC10" s="61"/>
      <c r="AD10" s="2"/>
      <c r="AE10" s="2"/>
      <c r="AF10" s="2"/>
      <c r="AG10" s="2"/>
      <c r="AH10" s="4"/>
      <c r="AI10" s="4"/>
      <c r="AJ10" s="4"/>
      <c r="AK10" s="4"/>
      <c r="AL10" s="61">
        <f>データ!$U$6</f>
        <v>37429</v>
      </c>
      <c r="AM10" s="61"/>
      <c r="AN10" s="61"/>
      <c r="AO10" s="61"/>
      <c r="AP10" s="61"/>
      <c r="AQ10" s="61"/>
      <c r="AR10" s="61"/>
      <c r="AS10" s="61"/>
      <c r="AT10" s="52">
        <f>データ!$V$6</f>
        <v>54.03</v>
      </c>
      <c r="AU10" s="53"/>
      <c r="AV10" s="53"/>
      <c r="AW10" s="53"/>
      <c r="AX10" s="53"/>
      <c r="AY10" s="53"/>
      <c r="AZ10" s="53"/>
      <c r="BA10" s="53"/>
      <c r="BB10" s="54">
        <f>データ!$W$6</f>
        <v>692.74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Ld1/tWe1zV7Ugi2usxutNq9YiIGtlXcREDg2UC3dIH23aBn+7MSXPn5u2w00okwN9hVa7/thLAh0g1+/ecKdg==" saltValue="f7MxVM2Xcqt+NUkeoO85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43231</v>
      </c>
      <c r="D6" s="34">
        <f t="shared" si="3"/>
        <v>46</v>
      </c>
      <c r="E6" s="34">
        <f t="shared" si="3"/>
        <v>1</v>
      </c>
      <c r="F6" s="34">
        <f t="shared" si="3"/>
        <v>0</v>
      </c>
      <c r="G6" s="34">
        <f t="shared" si="3"/>
        <v>1</v>
      </c>
      <c r="H6" s="34" t="str">
        <f t="shared" si="3"/>
        <v>宮城県　柴田町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62.26</v>
      </c>
      <c r="P6" s="35">
        <f t="shared" si="3"/>
        <v>99.91</v>
      </c>
      <c r="Q6" s="35">
        <f t="shared" si="3"/>
        <v>3619</v>
      </c>
      <c r="R6" s="35">
        <f t="shared" si="3"/>
        <v>37597</v>
      </c>
      <c r="S6" s="35">
        <f t="shared" si="3"/>
        <v>54.03</v>
      </c>
      <c r="T6" s="35">
        <f t="shared" si="3"/>
        <v>695.85</v>
      </c>
      <c r="U6" s="35">
        <f t="shared" si="3"/>
        <v>37429</v>
      </c>
      <c r="V6" s="35">
        <f t="shared" si="3"/>
        <v>54.03</v>
      </c>
      <c r="W6" s="35">
        <f t="shared" si="3"/>
        <v>692.74</v>
      </c>
      <c r="X6" s="36">
        <f>IF(X7="",NA(),X7)</f>
        <v>117.4</v>
      </c>
      <c r="Y6" s="36">
        <f t="shared" ref="Y6:AG6" si="4">IF(Y7="",NA(),Y7)</f>
        <v>123.1</v>
      </c>
      <c r="Z6" s="36">
        <f t="shared" si="4"/>
        <v>115.85</v>
      </c>
      <c r="AA6" s="36">
        <f t="shared" si="4"/>
        <v>118.8</v>
      </c>
      <c r="AB6" s="36">
        <f t="shared" si="4"/>
        <v>116.62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430.83</v>
      </c>
      <c r="AU6" s="36">
        <f t="shared" ref="AU6:BC6" si="6">IF(AU7="",NA(),AU7)</f>
        <v>494.89</v>
      </c>
      <c r="AV6" s="36">
        <f t="shared" si="6"/>
        <v>469.94</v>
      </c>
      <c r="AW6" s="36">
        <f t="shared" si="6"/>
        <v>481.83</v>
      </c>
      <c r="AX6" s="36">
        <f t="shared" si="6"/>
        <v>443.7</v>
      </c>
      <c r="AY6" s="36">
        <f t="shared" si="6"/>
        <v>371.31</v>
      </c>
      <c r="AZ6" s="36">
        <f t="shared" si="6"/>
        <v>377.63</v>
      </c>
      <c r="BA6" s="36">
        <f t="shared" si="6"/>
        <v>357.34</v>
      </c>
      <c r="BB6" s="36">
        <f t="shared" si="6"/>
        <v>366.03</v>
      </c>
      <c r="BC6" s="36">
        <f t="shared" si="6"/>
        <v>365.18</v>
      </c>
      <c r="BD6" s="35" t="str">
        <f>IF(BD7="","",IF(BD7="-","【-】","【"&amp;SUBSTITUTE(TEXT(BD7,"#,##0.00"),"-","△")&amp;"】"))</f>
        <v>【264.97】</v>
      </c>
      <c r="BE6" s="36">
        <f>IF(BE7="",NA(),BE7)</f>
        <v>257.95999999999998</v>
      </c>
      <c r="BF6" s="36">
        <f t="shared" ref="BF6:BN6" si="7">IF(BF7="",NA(),BF7)</f>
        <v>246.95</v>
      </c>
      <c r="BG6" s="36">
        <f t="shared" si="7"/>
        <v>237.23</v>
      </c>
      <c r="BH6" s="36">
        <f t="shared" si="7"/>
        <v>227.58</v>
      </c>
      <c r="BI6" s="36">
        <f t="shared" si="7"/>
        <v>220.03</v>
      </c>
      <c r="BJ6" s="36">
        <f t="shared" si="7"/>
        <v>373.09</v>
      </c>
      <c r="BK6" s="36">
        <f t="shared" si="7"/>
        <v>364.71</v>
      </c>
      <c r="BL6" s="36">
        <f t="shared" si="7"/>
        <v>373.69</v>
      </c>
      <c r="BM6" s="36">
        <f t="shared" si="7"/>
        <v>370.12</v>
      </c>
      <c r="BN6" s="36">
        <f t="shared" si="7"/>
        <v>371.65</v>
      </c>
      <c r="BO6" s="35" t="str">
        <f>IF(BO7="","",IF(BO7="-","【-】","【"&amp;SUBSTITUTE(TEXT(BO7,"#,##0.00"),"-","△")&amp;"】"))</f>
        <v>【266.61】</v>
      </c>
      <c r="BP6" s="36">
        <f>IF(BP7="",NA(),BP7)</f>
        <v>111.89</v>
      </c>
      <c r="BQ6" s="36">
        <f t="shared" ref="BQ6:BY6" si="8">IF(BQ7="",NA(),BQ7)</f>
        <v>118.24</v>
      </c>
      <c r="BR6" s="36">
        <f t="shared" si="8"/>
        <v>111.05</v>
      </c>
      <c r="BS6" s="36">
        <f t="shared" si="8"/>
        <v>114.5</v>
      </c>
      <c r="BT6" s="36">
        <f t="shared" si="8"/>
        <v>112.02</v>
      </c>
      <c r="BU6" s="36">
        <f t="shared" si="8"/>
        <v>99.99</v>
      </c>
      <c r="BV6" s="36">
        <f t="shared" si="8"/>
        <v>100.65</v>
      </c>
      <c r="BW6" s="36">
        <f t="shared" si="8"/>
        <v>99.87</v>
      </c>
      <c r="BX6" s="36">
        <f t="shared" si="8"/>
        <v>100.42</v>
      </c>
      <c r="BY6" s="36">
        <f t="shared" si="8"/>
        <v>98.77</v>
      </c>
      <c r="BZ6" s="35" t="str">
        <f>IF(BZ7="","",IF(BZ7="-","【-】","【"&amp;SUBSTITUTE(TEXT(BZ7,"#,##0.00"),"-","△")&amp;"】"))</f>
        <v>【103.24】</v>
      </c>
      <c r="CA6" s="36">
        <f>IF(CA7="",NA(),CA7)</f>
        <v>239.88</v>
      </c>
      <c r="CB6" s="36">
        <f t="shared" ref="CB6:CJ6" si="9">IF(CB7="",NA(),CB7)</f>
        <v>227.72</v>
      </c>
      <c r="CC6" s="36">
        <f t="shared" si="9"/>
        <v>243.89</v>
      </c>
      <c r="CD6" s="36">
        <f t="shared" si="9"/>
        <v>238.06</v>
      </c>
      <c r="CE6" s="36">
        <f t="shared" si="9"/>
        <v>245.83</v>
      </c>
      <c r="CF6" s="36">
        <f t="shared" si="9"/>
        <v>171.15</v>
      </c>
      <c r="CG6" s="36">
        <f t="shared" si="9"/>
        <v>170.19</v>
      </c>
      <c r="CH6" s="36">
        <f t="shared" si="9"/>
        <v>171.81</v>
      </c>
      <c r="CI6" s="36">
        <f t="shared" si="9"/>
        <v>171.67</v>
      </c>
      <c r="CJ6" s="36">
        <f t="shared" si="9"/>
        <v>173.67</v>
      </c>
      <c r="CK6" s="35" t="str">
        <f>IF(CK7="","",IF(CK7="-","【-】","【"&amp;SUBSTITUTE(TEXT(CK7,"#,##0.00"),"-","△")&amp;"】"))</f>
        <v>【168.38】</v>
      </c>
      <c r="CL6" s="36">
        <f>IF(CL7="",NA(),CL7)</f>
        <v>55.77</v>
      </c>
      <c r="CM6" s="36">
        <f t="shared" ref="CM6:CU6" si="10">IF(CM7="",NA(),CM7)</f>
        <v>55.08</v>
      </c>
      <c r="CN6" s="36">
        <f t="shared" si="10"/>
        <v>63.08</v>
      </c>
      <c r="CO6" s="36">
        <f t="shared" si="10"/>
        <v>63.25</v>
      </c>
      <c r="CP6" s="36">
        <f t="shared" si="10"/>
        <v>63.81</v>
      </c>
      <c r="CQ6" s="36">
        <f t="shared" si="10"/>
        <v>58.53</v>
      </c>
      <c r="CR6" s="36">
        <f t="shared" si="10"/>
        <v>59.01</v>
      </c>
      <c r="CS6" s="36">
        <f t="shared" si="10"/>
        <v>60.03</v>
      </c>
      <c r="CT6" s="36">
        <f t="shared" si="10"/>
        <v>59.74</v>
      </c>
      <c r="CU6" s="36">
        <f t="shared" si="10"/>
        <v>59.67</v>
      </c>
      <c r="CV6" s="35" t="str">
        <f>IF(CV7="","",IF(CV7="-","【-】","【"&amp;SUBSTITUTE(TEXT(CV7,"#,##0.00"),"-","△")&amp;"】"))</f>
        <v>【60.00】</v>
      </c>
      <c r="CW6" s="36">
        <f>IF(CW7="",NA(),CW7)</f>
        <v>89.04</v>
      </c>
      <c r="CX6" s="36">
        <f t="shared" ref="CX6:DF6" si="11">IF(CX7="",NA(),CX7)</f>
        <v>90.72</v>
      </c>
      <c r="CY6" s="36">
        <f t="shared" si="11"/>
        <v>90.34</v>
      </c>
      <c r="CZ6" s="36">
        <f t="shared" si="11"/>
        <v>89.12</v>
      </c>
      <c r="DA6" s="36">
        <f t="shared" si="11"/>
        <v>86.96</v>
      </c>
      <c r="DB6" s="36">
        <f t="shared" si="11"/>
        <v>85.26</v>
      </c>
      <c r="DC6" s="36">
        <f t="shared" si="11"/>
        <v>85.37</v>
      </c>
      <c r="DD6" s="36">
        <f t="shared" si="11"/>
        <v>84.81</v>
      </c>
      <c r="DE6" s="36">
        <f t="shared" si="11"/>
        <v>84.8</v>
      </c>
      <c r="DF6" s="36">
        <f t="shared" si="11"/>
        <v>84.6</v>
      </c>
      <c r="DG6" s="35" t="str">
        <f>IF(DG7="","",IF(DG7="-","【-】","【"&amp;SUBSTITUTE(TEXT(DG7,"#,##0.00"),"-","△")&amp;"】"))</f>
        <v>【89.80】</v>
      </c>
      <c r="DH6" s="36">
        <f>IF(DH7="",NA(),DH7)</f>
        <v>51.04</v>
      </c>
      <c r="DI6" s="36">
        <f t="shared" ref="DI6:DQ6" si="12">IF(DI7="",NA(),DI7)</f>
        <v>52.18</v>
      </c>
      <c r="DJ6" s="36">
        <f t="shared" si="12"/>
        <v>52.03</v>
      </c>
      <c r="DK6" s="36">
        <f t="shared" si="12"/>
        <v>52.42</v>
      </c>
      <c r="DL6" s="36">
        <f t="shared" si="12"/>
        <v>53.35</v>
      </c>
      <c r="DM6" s="36">
        <f t="shared" si="12"/>
        <v>45.75</v>
      </c>
      <c r="DN6" s="36">
        <f t="shared" si="12"/>
        <v>46.9</v>
      </c>
      <c r="DO6" s="36">
        <f t="shared" si="12"/>
        <v>47.28</v>
      </c>
      <c r="DP6" s="36">
        <f t="shared" si="12"/>
        <v>47.66</v>
      </c>
      <c r="DQ6" s="36">
        <f t="shared" si="12"/>
        <v>48.17</v>
      </c>
      <c r="DR6" s="35" t="str">
        <f>IF(DR7="","",IF(DR7="-","【-】","【"&amp;SUBSTITUTE(TEXT(DR7,"#,##0.00"),"-","△")&amp;"】"))</f>
        <v>【49.59】</v>
      </c>
      <c r="DS6" s="36">
        <f>IF(DS7="",NA(),DS7)</f>
        <v>24.78</v>
      </c>
      <c r="DT6" s="36">
        <f t="shared" ref="DT6:EB6" si="13">IF(DT7="",NA(),DT7)</f>
        <v>25.4</v>
      </c>
      <c r="DU6" s="36">
        <f t="shared" si="13"/>
        <v>30.04</v>
      </c>
      <c r="DV6" s="36">
        <f t="shared" si="13"/>
        <v>30.4</v>
      </c>
      <c r="DW6" s="36">
        <f t="shared" si="13"/>
        <v>31.99</v>
      </c>
      <c r="DX6" s="36">
        <f t="shared" si="13"/>
        <v>10.54</v>
      </c>
      <c r="DY6" s="36">
        <f t="shared" si="13"/>
        <v>12.03</v>
      </c>
      <c r="DZ6" s="36">
        <f t="shared" si="13"/>
        <v>12.19</v>
      </c>
      <c r="EA6" s="36">
        <f t="shared" si="13"/>
        <v>15.1</v>
      </c>
      <c r="EB6" s="36">
        <f t="shared" si="13"/>
        <v>17.12</v>
      </c>
      <c r="EC6" s="35" t="str">
        <f>IF(EC7="","",IF(EC7="-","【-】","【"&amp;SUBSTITUTE(TEXT(EC7,"#,##0.00"),"-","△")&amp;"】"))</f>
        <v>【19.44】</v>
      </c>
      <c r="ED6" s="36">
        <f>IF(ED7="",NA(),ED7)</f>
        <v>0.84</v>
      </c>
      <c r="EE6" s="36">
        <f t="shared" ref="EE6:EM6" si="14">IF(EE7="",NA(),EE7)</f>
        <v>0.73</v>
      </c>
      <c r="EF6" s="36">
        <f t="shared" si="14"/>
        <v>0.88</v>
      </c>
      <c r="EG6" s="36">
        <f t="shared" si="14"/>
        <v>0.79</v>
      </c>
      <c r="EH6" s="36">
        <f t="shared" si="14"/>
        <v>0.59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43231</v>
      </c>
      <c r="D7" s="38">
        <v>46</v>
      </c>
      <c r="E7" s="38">
        <v>1</v>
      </c>
      <c r="F7" s="38">
        <v>0</v>
      </c>
      <c r="G7" s="38">
        <v>1</v>
      </c>
      <c r="H7" s="38" t="s">
        <v>93</v>
      </c>
      <c r="I7" s="38" t="s">
        <v>94</v>
      </c>
      <c r="J7" s="38" t="s">
        <v>95</v>
      </c>
      <c r="K7" s="38" t="s">
        <v>96</v>
      </c>
      <c r="L7" s="38" t="s">
        <v>97</v>
      </c>
      <c r="M7" s="38" t="s">
        <v>98</v>
      </c>
      <c r="N7" s="39" t="s">
        <v>99</v>
      </c>
      <c r="O7" s="39">
        <v>62.26</v>
      </c>
      <c r="P7" s="39">
        <v>99.91</v>
      </c>
      <c r="Q7" s="39">
        <v>3619</v>
      </c>
      <c r="R7" s="39">
        <v>37597</v>
      </c>
      <c r="S7" s="39">
        <v>54.03</v>
      </c>
      <c r="T7" s="39">
        <v>695.85</v>
      </c>
      <c r="U7" s="39">
        <v>37429</v>
      </c>
      <c r="V7" s="39">
        <v>54.03</v>
      </c>
      <c r="W7" s="39">
        <v>692.74</v>
      </c>
      <c r="X7" s="39">
        <v>117.4</v>
      </c>
      <c r="Y7" s="39">
        <v>123.1</v>
      </c>
      <c r="Z7" s="39">
        <v>115.85</v>
      </c>
      <c r="AA7" s="39">
        <v>118.8</v>
      </c>
      <c r="AB7" s="39">
        <v>116.62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430.83</v>
      </c>
      <c r="AU7" s="39">
        <v>494.89</v>
      </c>
      <c r="AV7" s="39">
        <v>469.94</v>
      </c>
      <c r="AW7" s="39">
        <v>481.83</v>
      </c>
      <c r="AX7" s="39">
        <v>443.7</v>
      </c>
      <c r="AY7" s="39">
        <v>371.31</v>
      </c>
      <c r="AZ7" s="39">
        <v>377.63</v>
      </c>
      <c r="BA7" s="39">
        <v>357.34</v>
      </c>
      <c r="BB7" s="39">
        <v>366.03</v>
      </c>
      <c r="BC7" s="39">
        <v>365.18</v>
      </c>
      <c r="BD7" s="39">
        <v>264.97000000000003</v>
      </c>
      <c r="BE7" s="39">
        <v>257.95999999999998</v>
      </c>
      <c r="BF7" s="39">
        <v>246.95</v>
      </c>
      <c r="BG7" s="39">
        <v>237.23</v>
      </c>
      <c r="BH7" s="39">
        <v>227.58</v>
      </c>
      <c r="BI7" s="39">
        <v>220.03</v>
      </c>
      <c r="BJ7" s="39">
        <v>373.09</v>
      </c>
      <c r="BK7" s="39">
        <v>364.71</v>
      </c>
      <c r="BL7" s="39">
        <v>373.69</v>
      </c>
      <c r="BM7" s="39">
        <v>370.12</v>
      </c>
      <c r="BN7" s="39">
        <v>371.65</v>
      </c>
      <c r="BO7" s="39">
        <v>266.61</v>
      </c>
      <c r="BP7" s="39">
        <v>111.89</v>
      </c>
      <c r="BQ7" s="39">
        <v>118.24</v>
      </c>
      <c r="BR7" s="39">
        <v>111.05</v>
      </c>
      <c r="BS7" s="39">
        <v>114.5</v>
      </c>
      <c r="BT7" s="39">
        <v>112.02</v>
      </c>
      <c r="BU7" s="39">
        <v>99.99</v>
      </c>
      <c r="BV7" s="39">
        <v>100.65</v>
      </c>
      <c r="BW7" s="39">
        <v>99.87</v>
      </c>
      <c r="BX7" s="39">
        <v>100.42</v>
      </c>
      <c r="BY7" s="39">
        <v>98.77</v>
      </c>
      <c r="BZ7" s="39">
        <v>103.24</v>
      </c>
      <c r="CA7" s="39">
        <v>239.88</v>
      </c>
      <c r="CB7" s="39">
        <v>227.72</v>
      </c>
      <c r="CC7" s="39">
        <v>243.89</v>
      </c>
      <c r="CD7" s="39">
        <v>238.06</v>
      </c>
      <c r="CE7" s="39">
        <v>245.83</v>
      </c>
      <c r="CF7" s="39">
        <v>171.15</v>
      </c>
      <c r="CG7" s="39">
        <v>170.19</v>
      </c>
      <c r="CH7" s="39">
        <v>171.81</v>
      </c>
      <c r="CI7" s="39">
        <v>171.67</v>
      </c>
      <c r="CJ7" s="39">
        <v>173.67</v>
      </c>
      <c r="CK7" s="39">
        <v>168.38</v>
      </c>
      <c r="CL7" s="39">
        <v>55.77</v>
      </c>
      <c r="CM7" s="39">
        <v>55.08</v>
      </c>
      <c r="CN7" s="39">
        <v>63.08</v>
      </c>
      <c r="CO7" s="39">
        <v>63.25</v>
      </c>
      <c r="CP7" s="39">
        <v>63.81</v>
      </c>
      <c r="CQ7" s="39">
        <v>58.53</v>
      </c>
      <c r="CR7" s="39">
        <v>59.01</v>
      </c>
      <c r="CS7" s="39">
        <v>60.03</v>
      </c>
      <c r="CT7" s="39">
        <v>59.74</v>
      </c>
      <c r="CU7" s="39">
        <v>59.67</v>
      </c>
      <c r="CV7" s="39">
        <v>60</v>
      </c>
      <c r="CW7" s="39">
        <v>89.04</v>
      </c>
      <c r="CX7" s="39">
        <v>90.72</v>
      </c>
      <c r="CY7" s="39">
        <v>90.34</v>
      </c>
      <c r="CZ7" s="39">
        <v>89.12</v>
      </c>
      <c r="DA7" s="39">
        <v>86.96</v>
      </c>
      <c r="DB7" s="39">
        <v>85.26</v>
      </c>
      <c r="DC7" s="39">
        <v>85.37</v>
      </c>
      <c r="DD7" s="39">
        <v>84.81</v>
      </c>
      <c r="DE7" s="39">
        <v>84.8</v>
      </c>
      <c r="DF7" s="39">
        <v>84.6</v>
      </c>
      <c r="DG7" s="39">
        <v>89.8</v>
      </c>
      <c r="DH7" s="39">
        <v>51.04</v>
      </c>
      <c r="DI7" s="39">
        <v>52.18</v>
      </c>
      <c r="DJ7" s="39">
        <v>52.03</v>
      </c>
      <c r="DK7" s="39">
        <v>52.42</v>
      </c>
      <c r="DL7" s="39">
        <v>53.35</v>
      </c>
      <c r="DM7" s="39">
        <v>45.75</v>
      </c>
      <c r="DN7" s="39">
        <v>46.9</v>
      </c>
      <c r="DO7" s="39">
        <v>47.28</v>
      </c>
      <c r="DP7" s="39">
        <v>47.66</v>
      </c>
      <c r="DQ7" s="39">
        <v>48.17</v>
      </c>
      <c r="DR7" s="39">
        <v>49.59</v>
      </c>
      <c r="DS7" s="39">
        <v>24.78</v>
      </c>
      <c r="DT7" s="39">
        <v>25.4</v>
      </c>
      <c r="DU7" s="39">
        <v>30.04</v>
      </c>
      <c r="DV7" s="39">
        <v>30.4</v>
      </c>
      <c r="DW7" s="39">
        <v>31.99</v>
      </c>
      <c r="DX7" s="39">
        <v>10.54</v>
      </c>
      <c r="DY7" s="39">
        <v>12.03</v>
      </c>
      <c r="DZ7" s="39">
        <v>12.19</v>
      </c>
      <c r="EA7" s="39">
        <v>15.1</v>
      </c>
      <c r="EB7" s="39">
        <v>17.12</v>
      </c>
      <c r="EC7" s="39">
        <v>19.440000000000001</v>
      </c>
      <c r="ED7" s="39">
        <v>0.84</v>
      </c>
      <c r="EE7" s="39">
        <v>0.73</v>
      </c>
      <c r="EF7" s="39">
        <v>0.88</v>
      </c>
      <c r="EG7" s="39">
        <v>0.79</v>
      </c>
      <c r="EH7" s="39">
        <v>0.59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潤</cp:lastModifiedBy>
  <cp:lastPrinted>2021-01-27T08:40:24Z</cp:lastPrinted>
  <dcterms:created xsi:type="dcterms:W3CDTF">2020-12-04T02:03:18Z</dcterms:created>
  <dcterms:modified xsi:type="dcterms:W3CDTF">2021-01-27T08:40:29Z</dcterms:modified>
  <cp:category/>
</cp:coreProperties>
</file>