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R2実施・公営企業決算統計関係\22 経営比較分析表\03 公営企業に係る経営比較分析表（令和元年度決算）の分析等について\04 市町村等回答（確定）\02 団体別\18 村田町★\"/>
    </mc:Choice>
  </mc:AlternateContent>
  <workbookProtection workbookAlgorithmName="SHA-512" workbookHashValue="AD1jbCxivRdwQZ7SjCeMJSbpcrO1Aae4uc1fGD5oA5R10UCeGpDmSQP1tT0YkxEepCjJHAT4H1NBg/eDX5wGGQ==" workbookSaltValue="bL75xm58aivj6AkJjcDjRQ==" workbookSpinCount="100000" lockStructure="1"/>
  <bookViews>
    <workbookView xWindow="0" yWindow="0" windowWidth="20490" windowHeight="73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10" i="5" l="1"/>
  <c r="DQ10" i="5"/>
  <c r="DG10" i="5"/>
  <c r="BZ10" i="5"/>
  <c r="BY10" i="5"/>
  <c r="BO10" i="5"/>
  <c r="AR10" i="5"/>
  <c r="AH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F56" i="4"/>
  <c r="MN56" i="4"/>
  <c r="LT56" i="4"/>
  <c r="KZ56" i="4"/>
  <c r="KF56" i="4"/>
  <c r="JL56" i="4"/>
  <c r="HT56" i="4"/>
  <c r="GF56" i="4"/>
  <c r="FL56" i="4"/>
  <c r="ER56" i="4"/>
  <c r="CZ56" i="4"/>
  <c r="CF56" i="4"/>
  <c r="BL56" i="4"/>
  <c r="AR56" i="4"/>
  <c r="X56" i="4"/>
  <c r="RH55" i="4"/>
  <c r="QN55" i="4"/>
  <c r="OZ55" i="4"/>
  <c r="OF55" i="4"/>
  <c r="MN55" i="4"/>
  <c r="LT55" i="4"/>
  <c r="KZ55" i="4"/>
  <c r="JL55" i="4"/>
  <c r="GZ55" i="4"/>
  <c r="GF55" i="4"/>
  <c r="FL55" i="4"/>
  <c r="CZ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F33" i="4"/>
  <c r="MN33" i="4"/>
  <c r="LT33" i="4"/>
  <c r="KZ33" i="4"/>
  <c r="KF33" i="4"/>
  <c r="JL33" i="4"/>
  <c r="GF33" i="4"/>
  <c r="FL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JL32" i="4"/>
  <c r="GZ32" i="4"/>
  <c r="GF32" i="4"/>
  <c r="FL32" i="4"/>
  <c r="CZ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KF32" i="4" l="1"/>
  <c r="OZ33" i="4"/>
  <c r="ER32" i="4"/>
  <c r="HT32" i="4"/>
  <c r="PT32" i="4"/>
  <c r="ER33" i="4"/>
  <c r="HT33" i="4"/>
  <c r="ER55" i="4"/>
  <c r="HT55" i="4"/>
  <c r="PT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1" i="5"/>
  <c r="BP11" i="5"/>
  <c r="CJ11" i="5"/>
  <c r="AI12" i="5"/>
  <c r="CA12" i="5"/>
  <c r="CU12" i="5"/>
  <c r="X10" i="5"/>
  <c r="BB10" i="5"/>
  <c r="BF10" i="5"/>
  <c r="BP10" i="5"/>
  <c r="CJ10" i="5"/>
  <c r="CT10" i="5"/>
  <c r="CX10" i="5"/>
  <c r="DH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<sst xmlns="http://schemas.openxmlformats.org/spreadsheetml/2006/main" count="262" uniqueCount="107">
  <si>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</si>
  <si>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</si>
  <si>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</si>
  <si>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</si>
  <si>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</si>
  <si>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</si>
  <si>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</si>
  <si>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</si>
  <si>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</si>
  <si>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</si>
  <si>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</si>
  <si>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</si>
  <si>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</si>
  <si>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</si>
  <si>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</si>
  <si>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</si>
  <si>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</si>
  <si>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</si>
  <si>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</si>
  <si>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</si>
  <si>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</si>
  <si>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</si>
  <si>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</si>
  <si>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</si>
  <si>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</si>
  <si>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</si>
  <si>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</si>
  <si>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</si>
  <si>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</si>
  <si>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</si>
  <si>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</si>
  <si>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</si>
  <si>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</si>
  <si>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</si>
  <si>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</si>
  <si>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</si>
  <si>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</si>
  <si>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</si>
  <si>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</si>
  <si>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</si>
  <si>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</si>
  <si>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</si>
  <si>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</si>
  <si>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</si>
  <si>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</si>
  <si>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</si>
  <si>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</si>
  <si>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</si>
  <si>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</si>
  <si>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</si>
  <si>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</si>
  <si>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</si>
  <si>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</si>
  <si>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</si>
  <si>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</si>
  <si>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</si>
  <si>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</si>
  <si>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</si>
  <si>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</si>
  <si>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</si>
  <si>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</si>
  <si>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</si>
  <si>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</si>
  <si>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</si>
  <si>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</si>
  <si>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</si>
  <si>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</si>
  <si>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</si>
  <si>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</si>
  <si>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</si>
  <si>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</si>
  <si>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</si>
  <si>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</si>
  <si>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</si>
  <si>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</si>
  <si>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</si>
  <si>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</si>
  <si>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</si>
  <si>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</si>
  <si>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</si>
  <si>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</si>
  <si>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</si>
  <si>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</si>
  <si>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</si>
  <si>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</si>
  <si>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</si>
  <si>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</si>
  <si>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</si>
  <si>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043222</t>
  </si>
  <si>
    <t>46</t>
  </si>
  <si>
    <t>02</t>
  </si>
  <si>
    <t>0</t>
  </si>
  <si>
    <t>000</t>
  </si>
  <si>
    <t>宮城県　村田町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</si>
  <si>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</si>
  <si>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</si>
  <si>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</si>
  <si>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</si>
  <si>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</si>
  <si>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</si>
  <si>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</si>
  <si>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</si>
  <si>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</si>
  <si>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</si>
  <si>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①法定耐用年数が近い施設であり、類似団体平均値を上回っている状況にある。　　　　　　　　　　　　　②③法定耐用年数を超えた管路はなく、管路更新は行っていない。今後重要度・緊急性を考慮しながら施設等の更新を検討していく。</t>
    <rPh sb="1" eb="3">
      <t>ホウテイ</t>
    </rPh>
    <rPh sb="3" eb="5">
      <t>タイヨウ</t>
    </rPh>
    <rPh sb="5" eb="7">
      <t>ネンスウ</t>
    </rPh>
    <rPh sb="8" eb="9">
      <t>チカ</t>
    </rPh>
    <rPh sb="10" eb="12">
      <t>シセツ</t>
    </rPh>
    <rPh sb="16" eb="23">
      <t>ルイジダンタイヘイキンチ</t>
    </rPh>
    <rPh sb="24" eb="26">
      <t>ウワマワ</t>
    </rPh>
    <rPh sb="30" eb="32">
      <t>ジョウキョウ</t>
    </rPh>
    <rPh sb="51" eb="53">
      <t>ホウテイ</t>
    </rPh>
    <rPh sb="53" eb="55">
      <t>タイヨウ</t>
    </rPh>
    <rPh sb="55" eb="57">
      <t>ネンスウ</t>
    </rPh>
    <rPh sb="58" eb="59">
      <t>コ</t>
    </rPh>
    <rPh sb="61" eb="63">
      <t>カンロ</t>
    </rPh>
    <rPh sb="67" eb="69">
      <t>カンロ</t>
    </rPh>
    <rPh sb="69" eb="71">
      <t>コウシン</t>
    </rPh>
    <rPh sb="72" eb="73">
      <t>オコナ</t>
    </rPh>
    <rPh sb="79" eb="81">
      <t>コンゴ</t>
    </rPh>
    <rPh sb="81" eb="84">
      <t>ジュウヨウド</t>
    </rPh>
    <rPh sb="85" eb="88">
      <t>キンキュウセイ</t>
    </rPh>
    <rPh sb="89" eb="91">
      <t>コウリョ</t>
    </rPh>
    <phoneticPr fontId="5"/>
  </si>
  <si>
    <t>①経営状況においては、現在３社へ契約給水を行ったおり、現行の料金体系において、各年度黒字決算となっている。　　　　　　　　　　　　　　　　②累積欠損金は、これまで発生していない。　　　　③毎年度100%を上回っており、支払能力は備えている。　　　　　　　　　　　　　　　　　　　　　　④企業債の借入は行っていない。　　　　　　　　　　　　　⑤100%を上回っており、給水に係る費用は給水収益で賄えている。　　　　　　　　　　　　　　　　　⑥類似団体平均値と比べ、低い水準を保っており今後も費用抑制に努めていく。　　　　　　　　　　　　⑦給水契約企業の撤退や契約数量の減少等により、低い水準となっている。　　　　　　　　　　　　　⑧⑦の要因により、類似団体平均値と比べ低い水準となっている。</t>
    <rPh sb="1" eb="3">
      <t>ケイエイ</t>
    </rPh>
    <rPh sb="3" eb="5">
      <t>ジョウキョウ</t>
    </rPh>
    <rPh sb="11" eb="13">
      <t>ゲンザイ</t>
    </rPh>
    <rPh sb="14" eb="15">
      <t>シャ</t>
    </rPh>
    <rPh sb="16" eb="18">
      <t>ケイヤク</t>
    </rPh>
    <rPh sb="18" eb="20">
      <t>キュウスイ</t>
    </rPh>
    <rPh sb="21" eb="22">
      <t>オコナ</t>
    </rPh>
    <rPh sb="27" eb="29">
      <t>ゲンコウ</t>
    </rPh>
    <rPh sb="30" eb="32">
      <t>リョウキン</t>
    </rPh>
    <rPh sb="32" eb="34">
      <t>タイケイ</t>
    </rPh>
    <rPh sb="39" eb="42">
      <t>カクネンド</t>
    </rPh>
    <rPh sb="42" eb="44">
      <t>クロジ</t>
    </rPh>
    <rPh sb="44" eb="46">
      <t>ケッサン</t>
    </rPh>
    <rPh sb="70" eb="72">
      <t>ルイセキ</t>
    </rPh>
    <rPh sb="72" eb="74">
      <t>ケッソン</t>
    </rPh>
    <rPh sb="74" eb="75">
      <t>キン</t>
    </rPh>
    <rPh sb="81" eb="83">
      <t>ハッセイ</t>
    </rPh>
    <rPh sb="94" eb="97">
      <t>マイネンド</t>
    </rPh>
    <rPh sb="102" eb="104">
      <t>ウワマワ</t>
    </rPh>
    <rPh sb="109" eb="111">
      <t>シハライ</t>
    </rPh>
    <rPh sb="111" eb="113">
      <t>ノウリョク</t>
    </rPh>
    <rPh sb="114" eb="115">
      <t>ソナ</t>
    </rPh>
    <rPh sb="143" eb="145">
      <t>キギョウ</t>
    </rPh>
    <rPh sb="145" eb="146">
      <t>サイ</t>
    </rPh>
    <rPh sb="147" eb="149">
      <t>カリイレ</t>
    </rPh>
    <rPh sb="150" eb="151">
      <t>オコナ</t>
    </rPh>
    <rPh sb="176" eb="178">
      <t>ウワマワ</t>
    </rPh>
    <rPh sb="183" eb="185">
      <t>キュウスイ</t>
    </rPh>
    <rPh sb="186" eb="187">
      <t>カカ</t>
    </rPh>
    <rPh sb="188" eb="190">
      <t>ヒヨウ</t>
    </rPh>
    <rPh sb="191" eb="193">
      <t>キュウスイ</t>
    </rPh>
    <rPh sb="193" eb="195">
      <t>シュウエキ</t>
    </rPh>
    <rPh sb="196" eb="197">
      <t>マカナ</t>
    </rPh>
    <rPh sb="220" eb="222">
      <t>ルイジ</t>
    </rPh>
    <rPh sb="222" eb="224">
      <t>ダンタイ</t>
    </rPh>
    <rPh sb="224" eb="227">
      <t>ヘイキンチ</t>
    </rPh>
    <rPh sb="228" eb="229">
      <t>クラ</t>
    </rPh>
    <rPh sb="231" eb="232">
      <t>ヒク</t>
    </rPh>
    <rPh sb="233" eb="235">
      <t>スイジュン</t>
    </rPh>
    <rPh sb="236" eb="237">
      <t>タモ</t>
    </rPh>
    <rPh sb="241" eb="243">
      <t>コンゴ</t>
    </rPh>
    <rPh sb="244" eb="246">
      <t>ヒヨウ</t>
    </rPh>
    <rPh sb="246" eb="248">
      <t>ヨクセイ</t>
    </rPh>
    <rPh sb="249" eb="250">
      <t>ツト</t>
    </rPh>
    <rPh sb="268" eb="270">
      <t>キュウスイ</t>
    </rPh>
    <rPh sb="270" eb="272">
      <t>ケイヤク</t>
    </rPh>
    <rPh sb="272" eb="274">
      <t>キギョウ</t>
    </rPh>
    <rPh sb="275" eb="277">
      <t>テッタイ</t>
    </rPh>
    <rPh sb="278" eb="280">
      <t>ケイヤク</t>
    </rPh>
    <rPh sb="280" eb="282">
      <t>スウリョウ</t>
    </rPh>
    <rPh sb="283" eb="285">
      <t>ゲンショウ</t>
    </rPh>
    <rPh sb="285" eb="286">
      <t>トウ</t>
    </rPh>
    <rPh sb="317" eb="319">
      <t>ヨウイン</t>
    </rPh>
    <rPh sb="323" eb="325">
      <t>ルイジ</t>
    </rPh>
    <rPh sb="325" eb="327">
      <t>ダンタイ</t>
    </rPh>
    <rPh sb="327" eb="330">
      <t>ヘイキンチ</t>
    </rPh>
    <rPh sb="331" eb="332">
      <t>クラ</t>
    </rPh>
    <rPh sb="333" eb="334">
      <t>ヒク</t>
    </rPh>
    <rPh sb="335" eb="337">
      <t>スイジュン</t>
    </rPh>
    <phoneticPr fontId="5"/>
  </si>
  <si>
    <t>現在、給水先事業所数 3社、年間給水収益 約670万円と事業規模が小さいことから、今後も施設等の適切な管理・運営を行い、限られた財源の中で可能な限り長寿命化を図るとともに、民間活力も含め経営形態の総合的な検討を進めていく。</t>
    <rPh sb="0" eb="2">
      <t>ゲンザイ</t>
    </rPh>
    <rPh sb="3" eb="5">
      <t>キュウスイ</t>
    </rPh>
    <rPh sb="5" eb="6">
      <t>サキ</t>
    </rPh>
    <rPh sb="6" eb="9">
      <t>ジギョウショ</t>
    </rPh>
    <rPh sb="9" eb="10">
      <t>スウ</t>
    </rPh>
    <rPh sb="12" eb="13">
      <t>シャ</t>
    </rPh>
    <rPh sb="14" eb="16">
      <t>ネンカン</t>
    </rPh>
    <rPh sb="16" eb="18">
      <t>キュウスイ</t>
    </rPh>
    <rPh sb="18" eb="20">
      <t>シュウエキ</t>
    </rPh>
    <rPh sb="21" eb="22">
      <t>ヤク</t>
    </rPh>
    <rPh sb="25" eb="27">
      <t>マンエン</t>
    </rPh>
    <rPh sb="28" eb="30">
      <t>ジギョウ</t>
    </rPh>
    <rPh sb="30" eb="32">
      <t>キボ</t>
    </rPh>
    <rPh sb="33" eb="34">
      <t>チイ</t>
    </rPh>
    <rPh sb="41" eb="43">
      <t>コンゴ</t>
    </rPh>
    <rPh sb="44" eb="46">
      <t>シセツ</t>
    </rPh>
    <rPh sb="46" eb="47">
      <t>トウ</t>
    </rPh>
    <rPh sb="48" eb="50">
      <t>テキセツ</t>
    </rPh>
    <rPh sb="51" eb="53">
      <t>カンリ</t>
    </rPh>
    <rPh sb="54" eb="56">
      <t>ウンエイ</t>
    </rPh>
    <rPh sb="57" eb="58">
      <t>オコナ</t>
    </rPh>
    <rPh sb="60" eb="61">
      <t>カギ</t>
    </rPh>
    <rPh sb="64" eb="66">
      <t>ザイゲン</t>
    </rPh>
    <rPh sb="67" eb="68">
      <t>ナカ</t>
    </rPh>
    <rPh sb="69" eb="71">
      <t>カノウ</t>
    </rPh>
    <rPh sb="72" eb="73">
      <t>カギ</t>
    </rPh>
    <rPh sb="74" eb="78">
      <t>チョウジュミョウカ</t>
    </rPh>
    <rPh sb="79" eb="80">
      <t>ハカ</t>
    </rPh>
    <rPh sb="86" eb="90">
      <t>ミンカンカツリョク</t>
    </rPh>
    <rPh sb="91" eb="92">
      <t>フク</t>
    </rPh>
    <rPh sb="93" eb="95">
      <t>ケイエイ</t>
    </rPh>
    <rPh sb="95" eb="97">
      <t>ケイタイ</t>
    </rPh>
    <rPh sb="98" eb="100">
      <t>ソウゴウ</t>
    </rPh>
    <rPh sb="100" eb="101">
      <t>テキ</t>
    </rPh>
    <rPh sb="102" eb="104">
      <t>ケントウ</t>
    </rPh>
    <rPh sb="105" eb="106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</si>
</sst>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66.23</c:v>
                </c:pt>
                <c:pt idx="1">
                  <c:v>68.319999999999993</c:v>
                </c:pt>
                <c:pt idx="2">
                  <c:v>69.03</c:v>
                </c:pt>
                <c:pt idx="3">
                  <c:v>71.11</c:v>
                </c:pt>
                <c:pt idx="4">
                  <c:v>73.19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4-4CF9-BD6A-7969DF4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4-4CF9-BD6A-7969DF4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D-4E70-817C-65B26C6E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D-4E70-817C-65B26C6E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125.33</c:v>
                </c:pt>
                <c:pt idx="1">
                  <c:v>127.75</c:v>
                </c:pt>
                <c:pt idx="2">
                  <c:v>118.45</c:v>
                </c:pt>
                <c:pt idx="3">
                  <c:v>118.45</c:v>
                </c:pt>
                <c:pt idx="4">
                  <c:v>119.88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C-48AA-A9DA-1F8601B7C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C-48AA-A9DA-1F8601B7C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8-41C8-9497-77AE3CFCD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8-41C8-9497-77AE3CFCD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1-4B3E-87EA-98F467970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1-4B3E-87EA-98F467970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5043.57</c:v>
                </c:pt>
                <c:pt idx="1">
                  <c:v>5206.7</c:v>
                </c:pt>
                <c:pt idx="2">
                  <c:v>5459.2</c:v>
                </c:pt>
                <c:pt idx="3">
                  <c:v>5616.43</c:v>
                </c:pt>
                <c:pt idx="4">
                  <c:v>5657.89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0-40F2-BA7F-C2BB98C0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0-40F2-BA7F-C2BB98C0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7EF-9760-55BFF4729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3-47EF-9760-55BFF4729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132.57</c:v>
                </c:pt>
                <c:pt idx="1">
                  <c:v>136.07</c:v>
                </c:pt>
                <c:pt idx="2">
                  <c:v>124.07</c:v>
                </c:pt>
                <c:pt idx="3">
                  <c:v>124.07</c:v>
                </c:pt>
                <c:pt idx="4">
                  <c:v>126.04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5-4BA0-96B5-86D0F23E8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5-4BA0-96B5-86D0F23E8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40.76</c:v>
                </c:pt>
                <c:pt idx="1">
                  <c:v>39.619999999999997</c:v>
                </c:pt>
                <c:pt idx="2">
                  <c:v>43.56</c:v>
                </c:pt>
                <c:pt idx="3">
                  <c:v>43.56</c:v>
                </c:pt>
                <c:pt idx="4">
                  <c:v>43.92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9-44B1-9570-D39801BF4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9-44B1-9570-D39801BF4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11.1</c:v>
                </c:pt>
                <c:pt idx="1">
                  <c:v>11.7</c:v>
                </c:pt>
                <c:pt idx="2">
                  <c:v>11.1</c:v>
                </c:pt>
                <c:pt idx="3">
                  <c:v>11</c:v>
                </c:pt>
                <c:pt idx="4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F-406E-8C88-ACB452032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F-406E-8C88-ACB452032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38</c:v>
                </c:pt>
                <c:pt idx="1">
                  <c:v>37.700000000000003</c:v>
                </c:pt>
                <c:pt idx="2">
                  <c:v>34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8-49C2-9C6D-53956FBED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8-49C2-9C6D-53956FBED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FN43" zoomScale="75" zoomScaleNormal="75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宮城県　村田町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1000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105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98.8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3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330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105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125.33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127.75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118.45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118.45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119.88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5043.57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5206.7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5459.2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5616.43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5657.89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0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0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0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0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0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118.03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120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113.67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110.79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108.76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101.87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115.82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118.97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121.15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125.8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742.59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549.77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730.25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868.31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732.52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430.97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536.28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514.66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504.81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498.01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132.57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136.07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124.07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124.07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126.04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40.76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39.619999999999997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43.56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43.56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43.92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11.1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11.7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11.1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11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10.5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38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37.700000000000003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34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34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33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100.16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100.54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95.99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94.91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90.22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42.5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42.19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44.55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47.36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49.94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35.909999999999997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35.54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35.24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35.22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34.92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52.54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50.81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50.28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51.42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50.9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106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H27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H28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H29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H30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R01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H27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H28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H29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H30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R01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H27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H28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H29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H30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R01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66.23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68.319999999999993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69.03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71.11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73.19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53.92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53.32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53.4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53.49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54.3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3.4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3.56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3.46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3.28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4.66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0.19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0.06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0.13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0.02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0.06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0" t="s">
        <v>29</v>
      </c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 t="s">
        <v>30</v>
      </c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 t="s">
        <v>31</v>
      </c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 t="s">
        <v>32</v>
      </c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 t="s">
        <v>33</v>
      </c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 t="s">
        <v>34</v>
      </c>
      <c r="EI89" s="150"/>
      <c r="EJ89" s="150"/>
      <c r="EK89" s="150"/>
      <c r="EL89" s="150"/>
      <c r="EM89" s="150"/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0"/>
      <c r="FD89" s="150"/>
      <c r="FE89" s="150"/>
      <c r="FF89" s="150"/>
      <c r="FG89" s="150"/>
      <c r="FH89" s="150"/>
      <c r="FI89" s="150" t="s">
        <v>35</v>
      </c>
      <c r="FJ89" s="150"/>
      <c r="FK89" s="150"/>
      <c r="FL89" s="150"/>
      <c r="FM89" s="150"/>
      <c r="FN89" s="150"/>
      <c r="FO89" s="150"/>
      <c r="FP89" s="150"/>
      <c r="FQ89" s="150"/>
      <c r="FR89" s="150"/>
      <c r="FS89" s="150"/>
      <c r="FT89" s="150"/>
      <c r="FU89" s="150"/>
      <c r="FV89" s="150"/>
      <c r="FW89" s="150"/>
      <c r="FX89" s="150"/>
      <c r="FY89" s="150"/>
      <c r="FZ89" s="150"/>
      <c r="GA89" s="150"/>
      <c r="GB89" s="150"/>
      <c r="GC89" s="150"/>
      <c r="GD89" s="150"/>
      <c r="GE89" s="150"/>
      <c r="GF89" s="150"/>
      <c r="GG89" s="150"/>
      <c r="GH89" s="150"/>
      <c r="GI89" s="150"/>
      <c r="GJ89" s="150" t="s">
        <v>36</v>
      </c>
      <c r="GK89" s="150"/>
      <c r="GL89" s="150"/>
      <c r="GM89" s="150"/>
      <c r="GN89" s="150"/>
      <c r="GO89" s="150"/>
      <c r="GP89" s="150"/>
      <c r="GQ89" s="150"/>
      <c r="GR89" s="150"/>
      <c r="GS89" s="150"/>
      <c r="GT89" s="150"/>
      <c r="GU89" s="150"/>
      <c r="GV89" s="150"/>
      <c r="GW89" s="150"/>
      <c r="GX89" s="150"/>
      <c r="GY89" s="150"/>
      <c r="GZ89" s="150"/>
      <c r="HA89" s="150"/>
      <c r="HB89" s="150"/>
      <c r="HC89" s="150"/>
      <c r="HD89" s="150"/>
      <c r="HE89" s="150"/>
      <c r="HF89" s="150"/>
      <c r="HG89" s="150"/>
      <c r="HH89" s="150"/>
      <c r="HI89" s="150"/>
      <c r="HJ89" s="150"/>
      <c r="HK89" s="150" t="s">
        <v>29</v>
      </c>
      <c r="HL89" s="150"/>
      <c r="HM89" s="150"/>
      <c r="HN89" s="150"/>
      <c r="HO89" s="150"/>
      <c r="HP89" s="150"/>
      <c r="HQ89" s="150"/>
      <c r="HR89" s="150"/>
      <c r="HS89" s="150"/>
      <c r="HT89" s="150"/>
      <c r="HU89" s="150"/>
      <c r="HV89" s="150"/>
      <c r="HW89" s="150"/>
      <c r="HX89" s="150"/>
      <c r="HY89" s="150"/>
      <c r="HZ89" s="150"/>
      <c r="IA89" s="150"/>
      <c r="IB89" s="150"/>
      <c r="IC89" s="150"/>
      <c r="ID89" s="150"/>
      <c r="IE89" s="150"/>
      <c r="IF89" s="150"/>
      <c r="IG89" s="150"/>
      <c r="IH89" s="150"/>
      <c r="II89" s="150"/>
      <c r="IJ89" s="150"/>
      <c r="IK89" s="150"/>
      <c r="IL89" s="150" t="s">
        <v>30</v>
      </c>
      <c r="IM89" s="150"/>
      <c r="IN89" s="150"/>
      <c r="IO89" s="150"/>
      <c r="IP89" s="150"/>
      <c r="IQ89" s="150"/>
      <c r="IR89" s="150"/>
      <c r="IS89" s="150"/>
      <c r="IT89" s="150"/>
      <c r="IU89" s="150"/>
      <c r="IV89" s="150"/>
      <c r="IW89" s="150"/>
      <c r="IX89" s="150"/>
      <c r="IY89" s="150"/>
      <c r="IZ89" s="150"/>
      <c r="JA89" s="150"/>
      <c r="JB89" s="150"/>
      <c r="JC89" s="150"/>
      <c r="JD89" s="150"/>
      <c r="JE89" s="150"/>
      <c r="JF89" s="150"/>
      <c r="JG89" s="150"/>
      <c r="JH89" s="150"/>
      <c r="JI89" s="150"/>
      <c r="JJ89" s="150"/>
      <c r="JK89" s="150"/>
      <c r="JL89" s="150"/>
      <c r="JM89" s="150" t="s">
        <v>31</v>
      </c>
      <c r="JN89" s="150"/>
      <c r="JO89" s="150"/>
      <c r="JP89" s="150"/>
      <c r="JQ89" s="150"/>
      <c r="JR89" s="150"/>
      <c r="JS89" s="150"/>
      <c r="JT89" s="150"/>
      <c r="JU89" s="150"/>
      <c r="JV89" s="150"/>
      <c r="JW89" s="150"/>
      <c r="JX89" s="150"/>
      <c r="JY89" s="150"/>
      <c r="JZ89" s="150"/>
      <c r="KA89" s="150"/>
      <c r="KB89" s="150"/>
      <c r="KC89" s="150"/>
      <c r="KD89" s="150"/>
      <c r="KE89" s="150"/>
      <c r="KF89" s="150"/>
      <c r="KG89" s="150"/>
      <c r="KH89" s="150"/>
      <c r="KI89" s="150"/>
      <c r="KJ89" s="150"/>
      <c r="KK89" s="150"/>
      <c r="KL89" s="150"/>
      <c r="KM89" s="150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1" t="str">
        <f>データ!AD6</f>
        <v>【119.03】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 t="str">
        <f>データ!AO6</f>
        <v>【25.49】</v>
      </c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 t="str">
        <f>データ!AZ6</f>
        <v>【420.52】</v>
      </c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 t="str">
        <f>データ!BK6</f>
        <v>【238.81】</v>
      </c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 t="str">
        <f>データ!BV6</f>
        <v>【115.00】</v>
      </c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 t="str">
        <f>データ!CG6</f>
        <v>【18.60】</v>
      </c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 t="str">
        <f>データ!CR6</f>
        <v>【55.21】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1" t="str">
        <f>データ!DC6</f>
        <v>【77.39】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1" t="str">
        <f>データ!DN6</f>
        <v>【59.23】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1" t="str">
        <f>データ!DY6</f>
        <v>【47.77】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1" t="str">
        <f>データ!EJ6</f>
        <v>【0.34】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n/hpmLB0D7g/QrHHg3lW6tTPLKzC43hmvnDUCSCkUwfA8XbY6IkSoq37Uey1YUlnP/ZE712XkkFkjjRC6aCm6w==" saltValue="XiQbNVrLYHNIYmlAfj4kMg==" spinCount="100000" sheet="1" objects="1" scenarios="1" formatCells="0" formatColumns="0" formatRows="0"/>
  <mergeCells count="285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125.33</v>
      </c>
      <c r="U6" s="52">
        <f>U7</f>
        <v>127.75</v>
      </c>
      <c r="V6" s="52">
        <f>V7</f>
        <v>118.45</v>
      </c>
      <c r="W6" s="52">
        <f>W7</f>
        <v>118.45</v>
      </c>
      <c r="X6" s="52">
        <f t="shared" si="3"/>
        <v>119.88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5043.57</v>
      </c>
      <c r="AQ6" s="52">
        <f>AQ7</f>
        <v>5206.7</v>
      </c>
      <c r="AR6" s="52">
        <f>AR7</f>
        <v>5459.2</v>
      </c>
      <c r="AS6" s="52">
        <f>AS7</f>
        <v>5616.43</v>
      </c>
      <c r="AT6" s="52">
        <f t="shared" si="3"/>
        <v>5657.89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132.57</v>
      </c>
      <c r="BM6" s="52">
        <f>BM7</f>
        <v>136.07</v>
      </c>
      <c r="BN6" s="52">
        <f>BN7</f>
        <v>124.07</v>
      </c>
      <c r="BO6" s="52">
        <f>BO7</f>
        <v>124.07</v>
      </c>
      <c r="BP6" s="52">
        <f t="shared" si="3"/>
        <v>126.04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40.76</v>
      </c>
      <c r="BX6" s="52">
        <f>BX7</f>
        <v>39.619999999999997</v>
      </c>
      <c r="BY6" s="52">
        <f>BY7</f>
        <v>43.56</v>
      </c>
      <c r="BZ6" s="52">
        <f>BZ7</f>
        <v>43.56</v>
      </c>
      <c r="CA6" s="52">
        <f t="shared" si="3"/>
        <v>43.92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11.1</v>
      </c>
      <c r="CI6" s="52">
        <f>CI7</f>
        <v>11.7</v>
      </c>
      <c r="CJ6" s="52">
        <f>CJ7</f>
        <v>11.1</v>
      </c>
      <c r="CK6" s="52">
        <f>CK7</f>
        <v>11</v>
      </c>
      <c r="CL6" s="52">
        <f t="shared" si="5"/>
        <v>10.5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38</v>
      </c>
      <c r="CT6" s="52">
        <f>CT7</f>
        <v>37.700000000000003</v>
      </c>
      <c r="CU6" s="52">
        <f>CU7</f>
        <v>34</v>
      </c>
      <c r="CV6" s="52">
        <f>CV7</f>
        <v>34</v>
      </c>
      <c r="CW6" s="52">
        <f t="shared" si="6"/>
        <v>33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66.23</v>
      </c>
      <c r="DE6" s="52">
        <f>DE7</f>
        <v>68.319999999999993</v>
      </c>
      <c r="DF6" s="52">
        <f>DF7</f>
        <v>69.03</v>
      </c>
      <c r="DG6" s="52">
        <f>DG7</f>
        <v>71.11</v>
      </c>
      <c r="DH6" s="52">
        <f t="shared" si="7"/>
        <v>73.19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1000</v>
      </c>
      <c r="L7" s="54" t="s">
        <v>96</v>
      </c>
      <c r="M7" s="55">
        <v>1</v>
      </c>
      <c r="N7" s="55">
        <v>105</v>
      </c>
      <c r="O7" s="56" t="s">
        <v>97</v>
      </c>
      <c r="P7" s="56">
        <v>98.8</v>
      </c>
      <c r="Q7" s="55">
        <v>3</v>
      </c>
      <c r="R7" s="55">
        <v>330</v>
      </c>
      <c r="S7" s="54" t="s">
        <v>98</v>
      </c>
      <c r="T7" s="57">
        <v>125.33</v>
      </c>
      <c r="U7" s="57">
        <v>127.75</v>
      </c>
      <c r="V7" s="57">
        <v>118.45</v>
      </c>
      <c r="W7" s="57">
        <v>118.45</v>
      </c>
      <c r="X7" s="57">
        <v>119.88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5043.57</v>
      </c>
      <c r="AQ7" s="57">
        <v>5206.7</v>
      </c>
      <c r="AR7" s="57">
        <v>5459.2</v>
      </c>
      <c r="AS7" s="57">
        <v>5616.43</v>
      </c>
      <c r="AT7" s="57">
        <v>5657.89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132.57</v>
      </c>
      <c r="BM7" s="57">
        <v>136.07</v>
      </c>
      <c r="BN7" s="57">
        <v>124.07</v>
      </c>
      <c r="BO7" s="57">
        <v>124.07</v>
      </c>
      <c r="BP7" s="57">
        <v>126.04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40.76</v>
      </c>
      <c r="BX7" s="57">
        <v>39.619999999999997</v>
      </c>
      <c r="BY7" s="57">
        <v>43.56</v>
      </c>
      <c r="BZ7" s="57">
        <v>43.56</v>
      </c>
      <c r="CA7" s="57">
        <v>43.92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11.1</v>
      </c>
      <c r="CI7" s="57">
        <v>11.7</v>
      </c>
      <c r="CJ7" s="57">
        <v>11.1</v>
      </c>
      <c r="CK7" s="57">
        <v>11</v>
      </c>
      <c r="CL7" s="57">
        <v>10.5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38</v>
      </c>
      <c r="CT7" s="57">
        <v>37.700000000000003</v>
      </c>
      <c r="CU7" s="57">
        <v>34</v>
      </c>
      <c r="CV7" s="57">
        <v>34</v>
      </c>
      <c r="CW7" s="57">
        <v>33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66.23</v>
      </c>
      <c r="DE7" s="57">
        <v>68.319999999999993</v>
      </c>
      <c r="DF7" s="57">
        <v>69.03</v>
      </c>
      <c r="DG7" s="57">
        <v>71.11</v>
      </c>
      <c r="DH7" s="57">
        <v>73.19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125.33</v>
      </c>
      <c r="V11" s="65">
        <f>IF(U6="-",NA(),U6)</f>
        <v>127.75</v>
      </c>
      <c r="W11" s="65">
        <f>IF(V6="-",NA(),V6)</f>
        <v>118.45</v>
      </c>
      <c r="X11" s="65">
        <f>IF(W6="-",NA(),W6)</f>
        <v>118.45</v>
      </c>
      <c r="Y11" s="65">
        <f>IF(X6="-",NA(),X6)</f>
        <v>119.88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5043.57</v>
      </c>
      <c r="AR11" s="65">
        <f>IF(AQ6="-",NA(),AQ6)</f>
        <v>5206.7</v>
      </c>
      <c r="AS11" s="65">
        <f>IF(AR6="-",NA(),AR6)</f>
        <v>5459.2</v>
      </c>
      <c r="AT11" s="65">
        <f>IF(AS6="-",NA(),AS6)</f>
        <v>5616.43</v>
      </c>
      <c r="AU11" s="65">
        <f>IF(AT6="-",NA(),AT6)</f>
        <v>5657.89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132.57</v>
      </c>
      <c r="BN11" s="65">
        <f>IF(BM6="-",NA(),BM6)</f>
        <v>136.07</v>
      </c>
      <c r="BO11" s="65">
        <f>IF(BN6="-",NA(),BN6)</f>
        <v>124.07</v>
      </c>
      <c r="BP11" s="65">
        <f>IF(BO6="-",NA(),BO6)</f>
        <v>124.07</v>
      </c>
      <c r="BQ11" s="65">
        <f>IF(BP6="-",NA(),BP6)</f>
        <v>126.04</v>
      </c>
      <c r="BW11" s="64" t="s">
        <v>23</v>
      </c>
      <c r="BX11" s="65">
        <f>IF(BW6="-",NA(),BW6)</f>
        <v>40.76</v>
      </c>
      <c r="BY11" s="65">
        <f>IF(BX6="-",NA(),BX6)</f>
        <v>39.619999999999997</v>
      </c>
      <c r="BZ11" s="65">
        <f>IF(BY6="-",NA(),BY6)</f>
        <v>43.56</v>
      </c>
      <c r="CA11" s="65">
        <f>IF(BZ6="-",NA(),BZ6)</f>
        <v>43.56</v>
      </c>
      <c r="CB11" s="65">
        <f>IF(CA6="-",NA(),CA6)</f>
        <v>43.92</v>
      </c>
      <c r="CH11" s="64" t="s">
        <v>23</v>
      </c>
      <c r="CI11" s="65">
        <f>IF(CH6="-",NA(),CH6)</f>
        <v>11.1</v>
      </c>
      <c r="CJ11" s="65">
        <f>IF(CI6="-",NA(),CI6)</f>
        <v>11.7</v>
      </c>
      <c r="CK11" s="65">
        <f>IF(CJ6="-",NA(),CJ6)</f>
        <v>11.1</v>
      </c>
      <c r="CL11" s="65">
        <f>IF(CK6="-",NA(),CK6)</f>
        <v>11</v>
      </c>
      <c r="CM11" s="65">
        <f>IF(CL6="-",NA(),CL6)</f>
        <v>10.5</v>
      </c>
      <c r="CS11" s="64" t="s">
        <v>23</v>
      </c>
      <c r="CT11" s="65">
        <f>IF(CS6="-",NA(),CS6)</f>
        <v>38</v>
      </c>
      <c r="CU11" s="65">
        <f>IF(CT6="-",NA(),CT6)</f>
        <v>37.700000000000003</v>
      </c>
      <c r="CV11" s="65">
        <f>IF(CU6="-",NA(),CU6)</f>
        <v>34</v>
      </c>
      <c r="CW11" s="65">
        <f>IF(CV6="-",NA(),CV6)</f>
        <v>34</v>
      </c>
      <c r="CX11" s="65">
        <f>IF(CW6="-",NA(),CW6)</f>
        <v>33</v>
      </c>
      <c r="DD11" s="64" t="s">
        <v>23</v>
      </c>
      <c r="DE11" s="65">
        <f>IF(DD6="-",NA(),DD6)</f>
        <v>66.23</v>
      </c>
      <c r="DF11" s="65">
        <f>IF(DE6="-",NA(),DE6)</f>
        <v>68.319999999999993</v>
      </c>
      <c r="DG11" s="65">
        <f>IF(DF6="-",NA(),DF6)</f>
        <v>69.03</v>
      </c>
      <c r="DH11" s="65">
        <f>IF(DG6="-",NA(),DG6)</f>
        <v>71.11</v>
      </c>
      <c r="DI11" s="65">
        <f>IF(DH6="-",NA(),DH6)</f>
        <v>73.19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2021-01-28T08:48:28Z</cp:lastPrinted>
  <dcterms:created xsi:type="dcterms:W3CDTF">2020-12-04T03:41:18Z</dcterms:created>
  <dcterms:modified xsi:type="dcterms:W3CDTF">2021-02-18T01:16:15Z</dcterms:modified>
  <cp:category/>
</cp:coreProperties>
</file>