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kashi-s\Desktop\"/>
    </mc:Choice>
  </mc:AlternateContent>
  <workbookProtection workbookAlgorithmName="SHA-512" workbookHashValue="sGgMjg0CbgOYJq5n4otm/vukY511hrDY5drO+y+Gehs7MZOwYquKJG6p96CDSJ07fvYiAfN4pxedzNsO9QF83g==" workbookSaltValue="tM4Tr+VAT2V8Lfc4Ghbl4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<sst xmlns="http://schemas.openxmlformats.org/spreadsheetml/2006/main" count="228" uniqueCount="113">
  <si>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</si>
  <si>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</si>
  <si>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</si>
  <si>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</si>
  <si>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</si>
  <si>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</si>
  <si>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</si>
  <si>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</si>
  <si>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</si>
  <si>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</si>
  <si>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</si>
  <si>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</si>
  <si>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</si>
  <si>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</si>
  <si>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</si>
  <si>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</si>
  <si>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</si>
  <si>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</si>
  <si>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</si>
  <si>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</si>
  <si>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</si>
  <si>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</si>
  <si>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</si>
  <si>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</si>
  <si>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</si>
  <si>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</si>
  <si>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</si>
  <si>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</si>
  <si>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</si>
  <si>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</si>
  <si>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</si>
  <si>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</si>
  <si>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</si>
  <si>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</si>
  <si>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</si>
  <si>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</si>
  <si>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</si>
  <si>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</si>
  <si>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</si>
  <si>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</si>
  <si>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</si>
  <si>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</si>
  <si>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</si>
  <si>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</si>
  <si>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</si>
  <si>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</si>
  <si>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</si>
  <si>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</si>
  <si>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</si>
  <si>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</si>
  <si>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</si>
  <si>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</si>
  <si>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</si>
  <si>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</si>
  <si>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</si>
  <si>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</si>
  <si>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</si>
  <si>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</si>
  <si>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</si>
  <si>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</si>
  <si>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</si>
  <si>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</si>
  <si>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</si>
  <si>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</si>
  <si>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</si>
  <si>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</si>
  <si>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</si>
  <si>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</si>
  <si>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</si>
  <si>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</si>
  <si>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</si>
  <si>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</si>
  <si>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</si>
  <si>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</si>
  <si>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</si>
  <si>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</si>
  <si>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</si>
  <si>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</si>
  <si>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</si>
  <si>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</si>
  <si>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</si>
  <si>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</si>
  <si>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</si>
  <si>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</si>
  <si>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</si>
  <si>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</si>
  <si>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</si>
  <si>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</si>
  <si>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</si>
  <si>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</si>
  <si>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</si>
  <si>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</si>
  <si>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</si>
  <si>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</si>
  <si>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</si>
  <si>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</si>
  <si>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</si>
  <si>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</si>
  <si>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</si>
  <si>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</si>
  <si>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</si>
  <si>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</si>
  <si>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</si>
  <si>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</si>
  <si>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</si>
  <si>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</si>
  <si>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</si>
  <si>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</si>
  <si>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</si>
  <si>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</si>
  <si>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今後は、老朽化に伴う施設設備の更新等から長期的な維持が課題となり、厳しい企業経営が求められていくものと考えられる。
　その為、中長期にたった経営判断が必要であり、職員のスキルアップを含め、今回の経営指標を参考に類似団体の動向も把握しながら、健全経営に努めていく。</t>
    <rPh sb="82" eb="84">
      <t>ショクイン</t>
    </rPh>
    <rPh sb="92" eb="93">
      <t>フク</t>
    </rPh>
    <phoneticPr fontId="4"/>
  </si>
  <si>
    <t>　経常収支比率については、100％以上の数値で推移している。
　しかしながら、料金回収率が100％未満であり給水収益で給水に係る費用を賄われていない状況である。
　令和2年度から受水費の減少により、改善を見込んでいる。
　有収率については、昨年に比べ改善している。有収率のさらなる向上を目指し、漏水を早期発見をするための漏水調査や漏水修繕工事を実施していく。</t>
    <rPh sb="17" eb="19">
      <t>イジョウ</t>
    </rPh>
    <rPh sb="20" eb="22">
      <t>スウチ</t>
    </rPh>
    <rPh sb="23" eb="25">
      <t>スイイ</t>
    </rPh>
    <rPh sb="39" eb="41">
      <t>リョウキン</t>
    </rPh>
    <rPh sb="41" eb="43">
      <t>カイシュウ</t>
    </rPh>
    <rPh sb="43" eb="44">
      <t>リツ</t>
    </rPh>
    <rPh sb="49" eb="51">
      <t>ミマン</t>
    </rPh>
    <rPh sb="54" eb="56">
      <t>キュウスイ</t>
    </rPh>
    <rPh sb="56" eb="58">
      <t>シュウエキ</t>
    </rPh>
    <rPh sb="59" eb="61">
      <t>キュウスイ</t>
    </rPh>
    <rPh sb="62" eb="63">
      <t>カカ</t>
    </rPh>
    <rPh sb="64" eb="66">
      <t>ヒヨウ</t>
    </rPh>
    <rPh sb="67" eb="68">
      <t>マカナ</t>
    </rPh>
    <rPh sb="74" eb="76">
      <t>ジョウキョウ</t>
    </rPh>
    <rPh sb="82" eb="84">
      <t>レイワ</t>
    </rPh>
    <rPh sb="85" eb="87">
      <t>ネンド</t>
    </rPh>
    <rPh sb="89" eb="91">
      <t>ジュスイ</t>
    </rPh>
    <rPh sb="91" eb="92">
      <t>ヒ</t>
    </rPh>
    <rPh sb="93" eb="95">
      <t>ゲンショウ</t>
    </rPh>
    <rPh sb="99" eb="101">
      <t>カイゼン</t>
    </rPh>
    <rPh sb="102" eb="104">
      <t>ミコ</t>
    </rPh>
    <rPh sb="126" eb="128">
      <t>カイゼン</t>
    </rPh>
    <rPh sb="133" eb="136">
      <t>ユウシュウリツ</t>
    </rPh>
    <rPh sb="141" eb="143">
      <t>コウジョウ</t>
    </rPh>
    <rPh sb="144" eb="146">
      <t>メザ</t>
    </rPh>
    <rPh sb="148" eb="150">
      <t>ロウスイ</t>
    </rPh>
    <rPh sb="151" eb="153">
      <t>ソウキ</t>
    </rPh>
    <rPh sb="153" eb="155">
      <t>ハッケン</t>
    </rPh>
    <rPh sb="161" eb="163">
      <t>ロウスイ</t>
    </rPh>
    <rPh sb="163" eb="165">
      <t>チョウサ</t>
    </rPh>
    <rPh sb="166" eb="172">
      <t>ロウスイシュウゼンコウジ</t>
    </rPh>
    <rPh sb="173" eb="175">
      <t>ジッシ</t>
    </rPh>
    <phoneticPr fontId="4"/>
  </si>
  <si>
    <t>　過去の宅地造成により布設された配水管が法定耐用年数を超えたため上昇したものである。
　令和３年度から富ケ丘・鷹乃杜・太子堂の三地区について配水管の更新工事を実施することとしている。
　計画的に更新工事をし、安心安全な水道を供給していく。</t>
    <rPh sb="1" eb="3">
      <t>カコ</t>
    </rPh>
    <rPh sb="4" eb="6">
      <t>タクチ</t>
    </rPh>
    <rPh sb="6" eb="8">
      <t>ゾウセイ</t>
    </rPh>
    <rPh sb="11" eb="13">
      <t>フセツ</t>
    </rPh>
    <rPh sb="16" eb="19">
      <t>ハイスイカン</t>
    </rPh>
    <rPh sb="20" eb="22">
      <t>ホウテイ</t>
    </rPh>
    <rPh sb="22" eb="24">
      <t>タイヨウ</t>
    </rPh>
    <rPh sb="24" eb="26">
      <t>ネンスウ</t>
    </rPh>
    <rPh sb="27" eb="28">
      <t>コ</t>
    </rPh>
    <rPh sb="32" eb="34">
      <t>ジョウショウ</t>
    </rPh>
    <rPh sb="45" eb="47">
      <t>レイワ</t>
    </rPh>
    <rPh sb="48" eb="50">
      <t>ネンド</t>
    </rPh>
    <rPh sb="52" eb="55">
      <t>トミガオカ</t>
    </rPh>
    <rPh sb="56" eb="59">
      <t>タカノモリ</t>
    </rPh>
    <rPh sb="60" eb="63">
      <t>タイシドウ</t>
    </rPh>
    <rPh sb="64" eb="67">
      <t>サンチク</t>
    </rPh>
    <rPh sb="71" eb="74">
      <t>ハイスイカン</t>
    </rPh>
    <rPh sb="75" eb="77">
      <t>コウシン</t>
    </rPh>
    <rPh sb="77" eb="79">
      <t>コウジ</t>
    </rPh>
    <rPh sb="80" eb="82">
      <t>ジッシ</t>
    </rPh>
    <rPh sb="94" eb="97">
      <t>ケイカクテキ</t>
    </rPh>
    <rPh sb="98" eb="100">
      <t>コウシン</t>
    </rPh>
    <rPh sb="100" eb="102">
      <t>コウジ</t>
    </rPh>
    <rPh sb="105" eb="107">
      <t>アンシン</t>
    </rPh>
    <rPh sb="107" eb="109">
      <t>アンゼン</t>
    </rPh>
    <rPh sb="110" eb="112">
      <t>スイドウ</t>
    </rPh>
    <rPh sb="113" eb="115">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</si>
</sst>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0.12</c:v>
                </c:pt>
                <c:pt idx="1">
                  <c:v>0.62</c:v>
                </c:pt>
                <c:pt idx="2">
                  <c:v>0.22</c:v>
                </c:pt>
                <c:pt idx="3">
                  <c:v>0.31</c:v>
                </c:pt>
                <c:pt idx="4">
                  <c:v>0.28999999999999998</c:v>
                </c:pt>
              </c:numCache>
            </c:numRef>
          </c:val>
          <c:extLst>
            <c:ext xmlns:c16="http://schemas.microsoft.com/office/drawing/2014/chart" uri="{C3380CC4-5D6E-409C-BE32-E72D297353CC}">
              <c16:uniqueId val="{00000000-CA61-4CA2-AF42-9C1AD1A400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CA61-4CA2-AF42-9C1AD1A400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61.18</c:v>
                </c:pt>
                <c:pt idx="1">
                  <c:v>63.35</c:v>
                </c:pt>
                <c:pt idx="2">
                  <c:v>63.75</c:v>
                </c:pt>
                <c:pt idx="3">
                  <c:v>64.599999999999994</c:v>
                </c:pt>
                <c:pt idx="4">
                  <c:v>61.32</c:v>
                </c:pt>
              </c:numCache>
            </c:numRef>
          </c:val>
          <c:extLst>
            <c:ext xmlns:c16="http://schemas.microsoft.com/office/drawing/2014/chart" uri="{C3380CC4-5D6E-409C-BE32-E72D297353CC}">
              <c16:uniqueId val="{00000000-56CB-43CF-AE16-79BDE9E5C3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56CB-43CF-AE16-79BDE9E5C3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86.91</c:v>
                </c:pt>
                <c:pt idx="1">
                  <c:v>86.24</c:v>
                </c:pt>
                <c:pt idx="2">
                  <c:v>86.15</c:v>
                </c:pt>
                <c:pt idx="3">
                  <c:v>84.41</c:v>
                </c:pt>
                <c:pt idx="4">
                  <c:v>87.94</c:v>
                </c:pt>
              </c:numCache>
            </c:numRef>
          </c:val>
          <c:extLst>
            <c:ext xmlns:c16="http://schemas.microsoft.com/office/drawing/2014/chart" uri="{C3380CC4-5D6E-409C-BE32-E72D297353CC}">
              <c16:uniqueId val="{00000000-1F36-4019-A386-3103968297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1F36-4019-A386-3103968297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110.52</c:v>
                </c:pt>
                <c:pt idx="1">
                  <c:v>110.41</c:v>
                </c:pt>
                <c:pt idx="2">
                  <c:v>103.68</c:v>
                </c:pt>
                <c:pt idx="3">
                  <c:v>101.34</c:v>
                </c:pt>
                <c:pt idx="4">
                  <c:v>106.38</c:v>
                </c:pt>
              </c:numCache>
            </c:numRef>
          </c:val>
          <c:extLst>
            <c:ext xmlns:c16="http://schemas.microsoft.com/office/drawing/2014/chart" uri="{C3380CC4-5D6E-409C-BE32-E72D297353CC}">
              <c16:uniqueId val="{00000000-A3C5-47D9-9B4A-A14B3D4140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A3C5-47D9-9B4A-A14B3D4140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48.76</c:v>
                </c:pt>
                <c:pt idx="1">
                  <c:v>50.49</c:v>
                </c:pt>
                <c:pt idx="2">
                  <c:v>52.21</c:v>
                </c:pt>
                <c:pt idx="3">
                  <c:v>53.93</c:v>
                </c:pt>
                <c:pt idx="4">
                  <c:v>54.57</c:v>
                </c:pt>
              </c:numCache>
            </c:numRef>
          </c:val>
          <c:extLst>
            <c:ext xmlns:c16="http://schemas.microsoft.com/office/drawing/2014/chart" uri="{C3380CC4-5D6E-409C-BE32-E72D297353CC}">
              <c16:uniqueId val="{00000000-7C0E-441C-92F6-DB0FF33765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7C0E-441C-92F6-DB0FF33765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1.58</c:v>
                </c:pt>
                <c:pt idx="2">
                  <c:v>2.12</c:v>
                </c:pt>
                <c:pt idx="3">
                  <c:v>6.79</c:v>
                </c:pt>
                <c:pt idx="4">
                  <c:v>23.18</c:v>
                </c:pt>
              </c:numCache>
            </c:numRef>
          </c:val>
          <c:extLst>
            <c:ext xmlns:c16="http://schemas.microsoft.com/office/drawing/2014/chart" uri="{C3380CC4-5D6E-409C-BE32-E72D297353CC}">
              <c16:uniqueId val="{00000000-0308-4D3C-8E19-85CDE5FD0C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0308-4D3C-8E19-85CDE5FD0C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68-4185-B099-EB434D6414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5968-4185-B099-EB434D6414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891.53</c:v>
                </c:pt>
                <c:pt idx="1">
                  <c:v>945.23</c:v>
                </c:pt>
                <c:pt idx="2">
                  <c:v>995.25</c:v>
                </c:pt>
                <c:pt idx="3">
                  <c:v>791.33</c:v>
                </c:pt>
                <c:pt idx="4">
                  <c:v>1084.18</c:v>
                </c:pt>
              </c:numCache>
            </c:numRef>
          </c:val>
          <c:extLst>
            <c:ext xmlns:c16="http://schemas.microsoft.com/office/drawing/2014/chart" uri="{C3380CC4-5D6E-409C-BE32-E72D297353CC}">
              <c16:uniqueId val="{00000000-0213-414C-947D-6A3F7790C8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0213-414C-947D-6A3F7790C8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146.72999999999999</c:v>
                </c:pt>
                <c:pt idx="1">
                  <c:v>132.85</c:v>
                </c:pt>
                <c:pt idx="2">
                  <c:v>122.67</c:v>
                </c:pt>
                <c:pt idx="3">
                  <c:v>113.13</c:v>
                </c:pt>
                <c:pt idx="4">
                  <c:v>105.92</c:v>
                </c:pt>
              </c:numCache>
            </c:numRef>
          </c:val>
          <c:extLst>
            <c:ext xmlns:c16="http://schemas.microsoft.com/office/drawing/2014/chart" uri="{C3380CC4-5D6E-409C-BE32-E72D297353CC}">
              <c16:uniqueId val="{00000000-5DA9-49A6-A42F-19163775A7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5DA9-49A6-A42F-19163775A7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102.01</c:v>
                </c:pt>
                <c:pt idx="1">
                  <c:v>102.42</c:v>
                </c:pt>
                <c:pt idx="2">
                  <c:v>97.28</c:v>
                </c:pt>
                <c:pt idx="3">
                  <c:v>93.25</c:v>
                </c:pt>
                <c:pt idx="4">
                  <c:v>98.3</c:v>
                </c:pt>
              </c:numCache>
            </c:numRef>
          </c:val>
          <c:extLst>
            <c:ext xmlns:c16="http://schemas.microsoft.com/office/drawing/2014/chart" uri="{C3380CC4-5D6E-409C-BE32-E72D297353CC}">
              <c16:uniqueId val="{00000000-8ED4-477C-B67E-943FB52AB5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8ED4-477C-B67E-943FB52AB5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193.39</c:v>
                </c:pt>
                <c:pt idx="1">
                  <c:v>193.43</c:v>
                </c:pt>
                <c:pt idx="2">
                  <c:v>202.92</c:v>
                </c:pt>
                <c:pt idx="3">
                  <c:v>211.94</c:v>
                </c:pt>
                <c:pt idx="4">
                  <c:v>200.14</c:v>
                </c:pt>
              </c:numCache>
            </c:numRef>
          </c:val>
          <c:extLst>
            <c:ext xmlns:c16="http://schemas.microsoft.com/office/drawing/2014/chart" uri="{C3380CC4-5D6E-409C-BE32-E72D297353CC}">
              <c16:uniqueId val="{00000000-017C-4BBE-8353-FB3DF96833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017C-4BBE-8353-FB3DF96833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富谷市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52567</v>
      </c>
      <c r="AM8" s="71"/>
      <c r="AN8" s="71"/>
      <c r="AO8" s="71"/>
      <c r="AP8" s="71"/>
      <c r="AQ8" s="71"/>
      <c r="AR8" s="71"/>
      <c r="AS8" s="71"/>
      <c r="AT8" s="67">
        <f>データ!$S$6</f>
        <v>49.18</v>
      </c>
      <c r="AU8" s="68"/>
      <c r="AV8" s="68"/>
      <c r="AW8" s="68"/>
      <c r="AX8" s="68"/>
      <c r="AY8" s="68"/>
      <c r="AZ8" s="68"/>
      <c r="BA8" s="68"/>
      <c r="BB8" s="70">
        <f>データ!$T$6</f>
        <v>1068.8699999999999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83.53</v>
      </c>
      <c r="J10" s="68"/>
      <c r="K10" s="68"/>
      <c r="L10" s="68"/>
      <c r="M10" s="68"/>
      <c r="N10" s="68"/>
      <c r="O10" s="69"/>
      <c r="P10" s="70">
        <f>データ!$P$6</f>
        <v>99.96</v>
      </c>
      <c r="Q10" s="70"/>
      <c r="R10" s="70"/>
      <c r="S10" s="70"/>
      <c r="T10" s="70"/>
      <c r="U10" s="70"/>
      <c r="V10" s="70"/>
      <c r="W10" s="71">
        <f>データ!$Q$6</f>
        <v>3344</v>
      </c>
      <c r="X10" s="71"/>
      <c r="Y10" s="71"/>
      <c r="Z10" s="71"/>
      <c r="AA10" s="71"/>
      <c r="AB10" s="71"/>
      <c r="AC10" s="71"/>
      <c r="AD10" s="2"/>
      <c r="AE10" s="2"/>
      <c r="AF10" s="2"/>
      <c r="AG10" s="2"/>
      <c r="AH10" s="4"/>
      <c r="AI10" s="4"/>
      <c r="AJ10" s="4"/>
      <c r="AK10" s="4"/>
      <c r="AL10" s="71">
        <f>データ!$U$6</f>
        <v>49176</v>
      </c>
      <c r="AM10" s="71"/>
      <c r="AN10" s="71"/>
      <c r="AO10" s="71"/>
      <c r="AP10" s="71"/>
      <c r="AQ10" s="71"/>
      <c r="AR10" s="71"/>
      <c r="AS10" s="71"/>
      <c r="AT10" s="67">
        <f>データ!$V$6</f>
        <v>48.73</v>
      </c>
      <c r="AU10" s="68"/>
      <c r="AV10" s="68"/>
      <c r="AW10" s="68"/>
      <c r="AX10" s="68"/>
      <c r="AY10" s="68"/>
      <c r="AZ10" s="68"/>
      <c r="BA10" s="68"/>
      <c r="BB10" s="70">
        <f>データ!$W$6</f>
        <v>1009.15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0A+aKN+82ZKlOvchNVnyygpDFKUGeGNACoYimZ4oQgmG5K0csY/d6+U24rGDffUt9n+MTlDy0afMKb/QCtIHHg==" saltValue="0mhsoheO0QxUpp7JbaVCQ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42161</v>
      </c>
      <c r="D6" s="34">
        <f t="shared" si="3"/>
        <v>46</v>
      </c>
      <c r="E6" s="34">
        <f t="shared" si="3"/>
        <v>1</v>
      </c>
      <c r="F6" s="34">
        <f t="shared" si="3"/>
        <v>0</v>
      </c>
      <c r="G6" s="34">
        <f t="shared" si="3"/>
        <v>1</v>
      </c>
      <c r="H6" s="34" t="str">
        <f t="shared" si="3"/>
        <v>宮城県　富谷市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83.53</v>
      </c>
      <c r="P6" s="35">
        <f t="shared" si="3"/>
        <v>99.96</v>
      </c>
      <c r="Q6" s="35">
        <f t="shared" si="3"/>
        <v>3344</v>
      </c>
      <c r="R6" s="35">
        <f t="shared" si="3"/>
        <v>52567</v>
      </c>
      <c r="S6" s="35">
        <f t="shared" si="3"/>
        <v>49.18</v>
      </c>
      <c r="T6" s="35">
        <f t="shared" si="3"/>
        <v>1068.8699999999999</v>
      </c>
      <c r="U6" s="35">
        <f t="shared" si="3"/>
        <v>49176</v>
      </c>
      <c r="V6" s="35">
        <f t="shared" si="3"/>
        <v>48.73</v>
      </c>
      <c r="W6" s="35">
        <f t="shared" si="3"/>
        <v>1009.15</v>
      </c>
      <c r="X6" s="36">
        <f>IF(X7="",NA(),X7)</f>
        <v>110.52</v>
      </c>
      <c r="Y6" s="36">
        <f t="shared" ref="Y6:AG6" si="4">IF(Y7="",NA(),Y7)</f>
        <v>110.41</v>
      </c>
      <c r="Z6" s="36">
        <f t="shared" si="4"/>
        <v>103.68</v>
      </c>
      <c r="AA6" s="36">
        <f t="shared" si="4"/>
        <v>101.34</v>
      </c>
      <c r="AB6" s="36">
        <f t="shared" si="4"/>
        <v>106.38</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891.53</v>
      </c>
      <c r="AU6" s="36">
        <f t="shared" ref="AU6:BC6" si="6">IF(AU7="",NA(),AU7)</f>
        <v>945.23</v>
      </c>
      <c r="AV6" s="36">
        <f t="shared" si="6"/>
        <v>995.25</v>
      </c>
      <c r="AW6" s="36">
        <f t="shared" si="6"/>
        <v>791.33</v>
      </c>
      <c r="AX6" s="36">
        <f t="shared" si="6"/>
        <v>1084.18</v>
      </c>
      <c r="AY6" s="36">
        <f t="shared" si="6"/>
        <v>371.31</v>
      </c>
      <c r="AZ6" s="36">
        <f t="shared" si="6"/>
        <v>377.63</v>
      </c>
      <c r="BA6" s="36">
        <f t="shared" si="6"/>
        <v>357.34</v>
      </c>
      <c r="BB6" s="36">
        <f t="shared" si="6"/>
        <v>366.03</v>
      </c>
      <c r="BC6" s="36">
        <f t="shared" si="6"/>
        <v>365.18</v>
      </c>
      <c r="BD6" s="35" t="str">
        <f>IF(BD7="","",IF(BD7="-","【-】","【"&amp;SUBSTITUTE(TEXT(BD7,"#,##0.00"),"-","△")&amp;"】"))</f>
        <v>【264.97】</v>
      </c>
      <c r="BE6" s="36">
        <f>IF(BE7="",NA(),BE7)</f>
        <v>146.72999999999999</v>
      </c>
      <c r="BF6" s="36">
        <f t="shared" ref="BF6:BN6" si="7">IF(BF7="",NA(),BF7)</f>
        <v>132.85</v>
      </c>
      <c r="BG6" s="36">
        <f t="shared" si="7"/>
        <v>122.67</v>
      </c>
      <c r="BH6" s="36">
        <f t="shared" si="7"/>
        <v>113.13</v>
      </c>
      <c r="BI6" s="36">
        <f t="shared" si="7"/>
        <v>105.92</v>
      </c>
      <c r="BJ6" s="36">
        <f t="shared" si="7"/>
        <v>373.09</v>
      </c>
      <c r="BK6" s="36">
        <f t="shared" si="7"/>
        <v>364.71</v>
      </c>
      <c r="BL6" s="36">
        <f t="shared" si="7"/>
        <v>373.69</v>
      </c>
      <c r="BM6" s="36">
        <f t="shared" si="7"/>
        <v>370.12</v>
      </c>
      <c r="BN6" s="36">
        <f t="shared" si="7"/>
        <v>371.65</v>
      </c>
      <c r="BO6" s="35" t="str">
        <f>IF(BO7="","",IF(BO7="-","【-】","【"&amp;SUBSTITUTE(TEXT(BO7,"#,##0.00"),"-","△")&amp;"】"))</f>
        <v>【266.61】</v>
      </c>
      <c r="BP6" s="36">
        <f>IF(BP7="",NA(),BP7)</f>
        <v>102.01</v>
      </c>
      <c r="BQ6" s="36">
        <f t="shared" ref="BQ6:BY6" si="8">IF(BQ7="",NA(),BQ7)</f>
        <v>102.42</v>
      </c>
      <c r="BR6" s="36">
        <f t="shared" si="8"/>
        <v>97.28</v>
      </c>
      <c r="BS6" s="36">
        <f t="shared" si="8"/>
        <v>93.25</v>
      </c>
      <c r="BT6" s="36">
        <f t="shared" si="8"/>
        <v>98.3</v>
      </c>
      <c r="BU6" s="36">
        <f t="shared" si="8"/>
        <v>99.99</v>
      </c>
      <c r="BV6" s="36">
        <f t="shared" si="8"/>
        <v>100.65</v>
      </c>
      <c r="BW6" s="36">
        <f t="shared" si="8"/>
        <v>99.87</v>
      </c>
      <c r="BX6" s="36">
        <f t="shared" si="8"/>
        <v>100.42</v>
      </c>
      <c r="BY6" s="36">
        <f t="shared" si="8"/>
        <v>98.77</v>
      </c>
      <c r="BZ6" s="35" t="str">
        <f>IF(BZ7="","",IF(BZ7="-","【-】","【"&amp;SUBSTITUTE(TEXT(BZ7,"#,##0.00"),"-","△")&amp;"】"))</f>
        <v>【103.24】</v>
      </c>
      <c r="CA6" s="36">
        <f>IF(CA7="",NA(),CA7)</f>
        <v>193.39</v>
      </c>
      <c r="CB6" s="36">
        <f t="shared" ref="CB6:CJ6" si="9">IF(CB7="",NA(),CB7)</f>
        <v>193.43</v>
      </c>
      <c r="CC6" s="36">
        <f t="shared" si="9"/>
        <v>202.92</v>
      </c>
      <c r="CD6" s="36">
        <f t="shared" si="9"/>
        <v>211.94</v>
      </c>
      <c r="CE6" s="36">
        <f t="shared" si="9"/>
        <v>200.14</v>
      </c>
      <c r="CF6" s="36">
        <f t="shared" si="9"/>
        <v>171.15</v>
      </c>
      <c r="CG6" s="36">
        <f t="shared" si="9"/>
        <v>170.19</v>
      </c>
      <c r="CH6" s="36">
        <f t="shared" si="9"/>
        <v>171.81</v>
      </c>
      <c r="CI6" s="36">
        <f t="shared" si="9"/>
        <v>171.67</v>
      </c>
      <c r="CJ6" s="36">
        <f t="shared" si="9"/>
        <v>173.67</v>
      </c>
      <c r="CK6" s="35" t="str">
        <f>IF(CK7="","",IF(CK7="-","【-】","【"&amp;SUBSTITUTE(TEXT(CK7,"#,##0.00"),"-","△")&amp;"】"))</f>
        <v>【168.38】</v>
      </c>
      <c r="CL6" s="36">
        <f>IF(CL7="",NA(),CL7)</f>
        <v>61.18</v>
      </c>
      <c r="CM6" s="36">
        <f t="shared" ref="CM6:CU6" si="10">IF(CM7="",NA(),CM7)</f>
        <v>63.35</v>
      </c>
      <c r="CN6" s="36">
        <f t="shared" si="10"/>
        <v>63.75</v>
      </c>
      <c r="CO6" s="36">
        <f t="shared" si="10"/>
        <v>64.599999999999994</v>
      </c>
      <c r="CP6" s="36">
        <f t="shared" si="10"/>
        <v>61.32</v>
      </c>
      <c r="CQ6" s="36">
        <f t="shared" si="10"/>
        <v>58.53</v>
      </c>
      <c r="CR6" s="36">
        <f t="shared" si="10"/>
        <v>59.01</v>
      </c>
      <c r="CS6" s="36">
        <f t="shared" si="10"/>
        <v>60.03</v>
      </c>
      <c r="CT6" s="36">
        <f t="shared" si="10"/>
        <v>59.74</v>
      </c>
      <c r="CU6" s="36">
        <f t="shared" si="10"/>
        <v>59.67</v>
      </c>
      <c r="CV6" s="35" t="str">
        <f>IF(CV7="","",IF(CV7="-","【-】","【"&amp;SUBSTITUTE(TEXT(CV7,"#,##0.00"),"-","△")&amp;"】"))</f>
        <v>【60.00】</v>
      </c>
      <c r="CW6" s="36">
        <f>IF(CW7="",NA(),CW7)</f>
        <v>86.91</v>
      </c>
      <c r="CX6" s="36">
        <f t="shared" ref="CX6:DF6" si="11">IF(CX7="",NA(),CX7)</f>
        <v>86.24</v>
      </c>
      <c r="CY6" s="36">
        <f t="shared" si="11"/>
        <v>86.15</v>
      </c>
      <c r="CZ6" s="36">
        <f t="shared" si="11"/>
        <v>84.41</v>
      </c>
      <c r="DA6" s="36">
        <f t="shared" si="11"/>
        <v>87.94</v>
      </c>
      <c r="DB6" s="36">
        <f t="shared" si="11"/>
        <v>85.26</v>
      </c>
      <c r="DC6" s="36">
        <f t="shared" si="11"/>
        <v>85.37</v>
      </c>
      <c r="DD6" s="36">
        <f t="shared" si="11"/>
        <v>84.81</v>
      </c>
      <c r="DE6" s="36">
        <f t="shared" si="11"/>
        <v>84.8</v>
      </c>
      <c r="DF6" s="36">
        <f t="shared" si="11"/>
        <v>84.6</v>
      </c>
      <c r="DG6" s="35" t="str">
        <f>IF(DG7="","",IF(DG7="-","【-】","【"&amp;SUBSTITUTE(TEXT(DG7,"#,##0.00"),"-","△")&amp;"】"))</f>
        <v>【89.80】</v>
      </c>
      <c r="DH6" s="36">
        <f>IF(DH7="",NA(),DH7)</f>
        <v>48.76</v>
      </c>
      <c r="DI6" s="36">
        <f t="shared" ref="DI6:DQ6" si="12">IF(DI7="",NA(),DI7)</f>
        <v>50.49</v>
      </c>
      <c r="DJ6" s="36">
        <f t="shared" si="12"/>
        <v>52.21</v>
      </c>
      <c r="DK6" s="36">
        <f t="shared" si="12"/>
        <v>53.93</v>
      </c>
      <c r="DL6" s="36">
        <f t="shared" si="12"/>
        <v>54.57</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6">
        <f t="shared" ref="DT6:EB6" si="13">IF(DT7="",NA(),DT7)</f>
        <v>1.58</v>
      </c>
      <c r="DU6" s="36">
        <f t="shared" si="13"/>
        <v>2.12</v>
      </c>
      <c r="DV6" s="36">
        <f t="shared" si="13"/>
        <v>6.79</v>
      </c>
      <c r="DW6" s="36">
        <f t="shared" si="13"/>
        <v>23.18</v>
      </c>
      <c r="DX6" s="36">
        <f t="shared" si="13"/>
        <v>10.54</v>
      </c>
      <c r="DY6" s="36">
        <f t="shared" si="13"/>
        <v>12.03</v>
      </c>
      <c r="DZ6" s="36">
        <f t="shared" si="13"/>
        <v>12.19</v>
      </c>
      <c r="EA6" s="36">
        <f t="shared" si="13"/>
        <v>15.1</v>
      </c>
      <c r="EB6" s="36">
        <f t="shared" si="13"/>
        <v>17.12</v>
      </c>
      <c r="EC6" s="35" t="str">
        <f>IF(EC7="","",IF(EC7="-","【-】","【"&amp;SUBSTITUTE(TEXT(EC7,"#,##0.00"),"-","△")&amp;"】"))</f>
        <v>【19.44】</v>
      </c>
      <c r="ED6" s="36">
        <f>IF(ED7="",NA(),ED7)</f>
        <v>0.12</v>
      </c>
      <c r="EE6" s="36">
        <f t="shared" ref="EE6:EM6" si="14">IF(EE7="",NA(),EE7)</f>
        <v>0.62</v>
      </c>
      <c r="EF6" s="36">
        <f t="shared" si="14"/>
        <v>0.22</v>
      </c>
      <c r="EG6" s="36">
        <f t="shared" si="14"/>
        <v>0.31</v>
      </c>
      <c r="EH6" s="36">
        <f t="shared" si="14"/>
        <v>0.28999999999999998</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42161</v>
      </c>
      <c r="D7" s="38">
        <v>46</v>
      </c>
      <c r="E7" s="38">
        <v>1</v>
      </c>
      <c r="F7" s="38">
        <v>0</v>
      </c>
      <c r="G7" s="38">
        <v>1</v>
      </c>
      <c r="H7" s="38" t="s">
        <v>92</v>
      </c>
      <c r="I7" s="38" t="s">
        <v>93</v>
      </c>
      <c r="J7" s="38" t="s">
        <v>94</v>
      </c>
      <c r="K7" s="38" t="s">
        <v>95</v>
      </c>
      <c r="L7" s="38" t="s">
        <v>96</v>
      </c>
      <c r="M7" s="38" t="s">
        <v>97</v>
      </c>
      <c r="N7" s="39" t="s">
        <v>98</v>
      </c>
      <c r="O7" s="39">
        <v>83.53</v>
      </c>
      <c r="P7" s="39">
        <v>99.96</v>
      </c>
      <c r="Q7" s="39">
        <v>3344</v>
      </c>
      <c r="R7" s="39">
        <v>52567</v>
      </c>
      <c r="S7" s="39">
        <v>49.18</v>
      </c>
      <c r="T7" s="39">
        <v>1068.8699999999999</v>
      </c>
      <c r="U7" s="39">
        <v>49176</v>
      </c>
      <c r="V7" s="39">
        <v>48.73</v>
      </c>
      <c r="W7" s="39">
        <v>1009.15</v>
      </c>
      <c r="X7" s="39">
        <v>110.52</v>
      </c>
      <c r="Y7" s="39">
        <v>110.41</v>
      </c>
      <c r="Z7" s="39">
        <v>103.68</v>
      </c>
      <c r="AA7" s="39">
        <v>101.34</v>
      </c>
      <c r="AB7" s="39">
        <v>106.38</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891.53</v>
      </c>
      <c r="AU7" s="39">
        <v>945.23</v>
      </c>
      <c r="AV7" s="39">
        <v>995.25</v>
      </c>
      <c r="AW7" s="39">
        <v>791.33</v>
      </c>
      <c r="AX7" s="39">
        <v>1084.18</v>
      </c>
      <c r="AY7" s="39">
        <v>371.31</v>
      </c>
      <c r="AZ7" s="39">
        <v>377.63</v>
      </c>
      <c r="BA7" s="39">
        <v>357.34</v>
      </c>
      <c r="BB7" s="39">
        <v>366.03</v>
      </c>
      <c r="BC7" s="39">
        <v>365.18</v>
      </c>
      <c r="BD7" s="39">
        <v>264.97000000000003</v>
      </c>
      <c r="BE7" s="39">
        <v>146.72999999999999</v>
      </c>
      <c r="BF7" s="39">
        <v>132.85</v>
      </c>
      <c r="BG7" s="39">
        <v>122.67</v>
      </c>
      <c r="BH7" s="39">
        <v>113.13</v>
      </c>
      <c r="BI7" s="39">
        <v>105.92</v>
      </c>
      <c r="BJ7" s="39">
        <v>373.09</v>
      </c>
      <c r="BK7" s="39">
        <v>364.71</v>
      </c>
      <c r="BL7" s="39">
        <v>373.69</v>
      </c>
      <c r="BM7" s="39">
        <v>370.12</v>
      </c>
      <c r="BN7" s="39">
        <v>371.65</v>
      </c>
      <c r="BO7" s="39">
        <v>266.61</v>
      </c>
      <c r="BP7" s="39">
        <v>102.01</v>
      </c>
      <c r="BQ7" s="39">
        <v>102.42</v>
      </c>
      <c r="BR7" s="39">
        <v>97.28</v>
      </c>
      <c r="BS7" s="39">
        <v>93.25</v>
      </c>
      <c r="BT7" s="39">
        <v>98.3</v>
      </c>
      <c r="BU7" s="39">
        <v>99.99</v>
      </c>
      <c r="BV7" s="39">
        <v>100.65</v>
      </c>
      <c r="BW7" s="39">
        <v>99.87</v>
      </c>
      <c r="BX7" s="39">
        <v>100.42</v>
      </c>
      <c r="BY7" s="39">
        <v>98.77</v>
      </c>
      <c r="BZ7" s="39">
        <v>103.24</v>
      </c>
      <c r="CA7" s="39">
        <v>193.39</v>
      </c>
      <c r="CB7" s="39">
        <v>193.43</v>
      </c>
      <c r="CC7" s="39">
        <v>202.92</v>
      </c>
      <c r="CD7" s="39">
        <v>211.94</v>
      </c>
      <c r="CE7" s="39">
        <v>200.14</v>
      </c>
      <c r="CF7" s="39">
        <v>171.15</v>
      </c>
      <c r="CG7" s="39">
        <v>170.19</v>
      </c>
      <c r="CH7" s="39">
        <v>171.81</v>
      </c>
      <c r="CI7" s="39">
        <v>171.67</v>
      </c>
      <c r="CJ7" s="39">
        <v>173.67</v>
      </c>
      <c r="CK7" s="39">
        <v>168.38</v>
      </c>
      <c r="CL7" s="39">
        <v>61.18</v>
      </c>
      <c r="CM7" s="39">
        <v>63.35</v>
      </c>
      <c r="CN7" s="39">
        <v>63.75</v>
      </c>
      <c r="CO7" s="39">
        <v>64.599999999999994</v>
      </c>
      <c r="CP7" s="39">
        <v>61.32</v>
      </c>
      <c r="CQ7" s="39">
        <v>58.53</v>
      </c>
      <c r="CR7" s="39">
        <v>59.01</v>
      </c>
      <c r="CS7" s="39">
        <v>60.03</v>
      </c>
      <c r="CT7" s="39">
        <v>59.74</v>
      </c>
      <c r="CU7" s="39">
        <v>59.67</v>
      </c>
      <c r="CV7" s="39">
        <v>60</v>
      </c>
      <c r="CW7" s="39">
        <v>86.91</v>
      </c>
      <c r="CX7" s="39">
        <v>86.24</v>
      </c>
      <c r="CY7" s="39">
        <v>86.15</v>
      </c>
      <c r="CZ7" s="39">
        <v>84.41</v>
      </c>
      <c r="DA7" s="39">
        <v>87.94</v>
      </c>
      <c r="DB7" s="39">
        <v>85.26</v>
      </c>
      <c r="DC7" s="39">
        <v>85.37</v>
      </c>
      <c r="DD7" s="39">
        <v>84.81</v>
      </c>
      <c r="DE7" s="39">
        <v>84.8</v>
      </c>
      <c r="DF7" s="39">
        <v>84.6</v>
      </c>
      <c r="DG7" s="39">
        <v>89.8</v>
      </c>
      <c r="DH7" s="39">
        <v>48.76</v>
      </c>
      <c r="DI7" s="39">
        <v>50.49</v>
      </c>
      <c r="DJ7" s="39">
        <v>52.21</v>
      </c>
      <c r="DK7" s="39">
        <v>53.93</v>
      </c>
      <c r="DL7" s="39">
        <v>54.57</v>
      </c>
      <c r="DM7" s="39">
        <v>45.75</v>
      </c>
      <c r="DN7" s="39">
        <v>46.9</v>
      </c>
      <c r="DO7" s="39">
        <v>47.28</v>
      </c>
      <c r="DP7" s="39">
        <v>47.66</v>
      </c>
      <c r="DQ7" s="39">
        <v>48.17</v>
      </c>
      <c r="DR7" s="39">
        <v>49.59</v>
      </c>
      <c r="DS7" s="39">
        <v>0</v>
      </c>
      <c r="DT7" s="39">
        <v>1.58</v>
      </c>
      <c r="DU7" s="39">
        <v>2.12</v>
      </c>
      <c r="DV7" s="39">
        <v>6.79</v>
      </c>
      <c r="DW7" s="39">
        <v>23.18</v>
      </c>
      <c r="DX7" s="39">
        <v>10.54</v>
      </c>
      <c r="DY7" s="39">
        <v>12.03</v>
      </c>
      <c r="DZ7" s="39">
        <v>12.19</v>
      </c>
      <c r="EA7" s="39">
        <v>15.1</v>
      </c>
      <c r="EB7" s="39">
        <v>17.12</v>
      </c>
      <c r="EC7" s="39">
        <v>19.440000000000001</v>
      </c>
      <c r="ED7" s="39">
        <v>0.12</v>
      </c>
      <c r="EE7" s="39">
        <v>0.62</v>
      </c>
      <c r="EF7" s="39">
        <v>0.22</v>
      </c>
      <c r="EG7" s="39">
        <v>0.31</v>
      </c>
      <c r="EH7" s="39">
        <v>0.28999999999999998</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須藤　敬</cp:lastModifiedBy>
  <cp:lastPrinted>2021-01-15T02:27:44Z</cp:lastPrinted>
  <dcterms:created xsi:type="dcterms:W3CDTF">2020-12-04T02:03:15Z</dcterms:created>
  <dcterms:modified xsi:type="dcterms:W3CDTF">2021-01-22T00:59:04Z</dcterms:modified>
  <cp:category/>
</cp:coreProperties>
</file>