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0.33.17\市町村課共通\50財務\02公営企業会計\01_決算状況調査\①全般\R2実施・公営企業決算統計関係\22 経営比較分析表\03 公営企業に係る経営比較分析表（令和元年度決算）の分析等について\03 市町村等回答\13 大崎市★★\02 修正\"/>
    </mc:Choice>
  </mc:AlternateContent>
  <workbookProtection workbookAlgorithmName="SHA-512" workbookHashValue="L0KmJVc60LH/hxBopcLBDo7Adp/EHJ6dfBzchXw0AxGQcEUkkQSgKggZuDGdNB1/EqlPvrkvRVVsqjZrzSekzQ==" workbookSaltValue="3lNY/2qpAV6UtK+j+jaRHA==" workbookSpinCount="100000" lockStructure="1"/>
  <bookViews>
    <workbookView xWindow="0" yWindow="0" windowWidth="20490" windowHeight="762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W6" i="5"/>
  <c r="AT10" i="4" s="1"/>
  <c r="V6" i="5"/>
  <c r="U6" i="5"/>
  <c r="BB8" i="4" s="1"/>
  <c r="T6" i="5"/>
  <c r="S6" i="5"/>
  <c r="AL8" i="4" s="1"/>
  <c r="R6" i="5"/>
  <c r="Q6" i="5"/>
  <c r="W10" i="4" s="1"/>
  <c r="P6" i="5"/>
  <c r="O6" i="5"/>
  <c r="I10" i="4" s="1"/>
  <c r="N6" i="5"/>
  <c r="M6" i="5"/>
  <c r="L6" i="5"/>
  <c r="K6" i="5"/>
  <c r="P8" i="4" s="1"/>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BB10" i="4"/>
  <c r="AL10" i="4"/>
  <c r="AD10" i="4"/>
  <c r="P10" i="4"/>
  <c r="B10" i="4"/>
  <c r="AT8" i="4"/>
  <c r="AD8" i="4"/>
  <c r="W8" i="4"/>
  <c r="I8" i="4"/>
  <c r="B8" i="4"/>
  <c r="B6" i="4"/>
</calcChain>
</file>

<file path=xl/sharedStrings.xml><?xml version="1.0" encoding="utf-8"?>
<sst xmlns="http://schemas.openxmlformats.org/spreadsheetml/2006/main" count="236" uniqueCount="122">
  <si>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</si>
  <si>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</si>
  <si>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</si>
  <si>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</si>
  <si>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</si>
  <si>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</si>
  <si>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</si>
  <si>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</si>
  <si>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</si>
  <si>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</si>
  <si>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</si>
  <si>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</si>
  <si>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</si>
  <si>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</si>
  <si>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</si>
  <si>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</si>
  <si>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</si>
  <si>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</si>
  <si>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</si>
  <si>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</si>
  <si>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</si>
  <si>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</si>
  <si>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</si>
  <si>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</si>
  <si>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</si>
  <si>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</si>
  <si>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</si>
  <si>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</si>
  <si>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</si>
  <si>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</si>
  <si>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</si>
  <si>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</si>
  <si>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</si>
  <si>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</si>
  <si>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</si>
  <si>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</si>
  <si>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</si>
  <si>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</si>
  <si>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</si>
  <si>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</si>
  <si>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</si>
  <si>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</si>
  <si>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</si>
  <si>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</si>
  <si>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</si>
  <si>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</si>
  <si>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</si>
  <si>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</si>
  <si>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</si>
  <si>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</si>
  <si>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</si>
  <si>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</si>
  <si>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</si>
  <si>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</si>
  <si>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</si>
  <si>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</si>
  <si>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</si>
  <si>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</si>
  <si>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</si>
  <si>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</si>
  <si>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</si>
  <si>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</si>
  <si>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</si>
  <si>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</si>
  <si>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</si>
  <si>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</si>
  <si>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</si>
  <si>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</si>
  <si>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</si>
  <si>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</si>
  <si>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</si>
  <si>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</si>
  <si>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</si>
  <si>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</si>
  <si>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</si>
  <si>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</si>
  <si>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</si>
  <si>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</si>
  <si>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</si>
  <si>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</si>
  <si>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</si>
  <si>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</si>
  <si>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</si>
  <si>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</si>
  <si>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</si>
  <si>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</si>
  <si>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</si>
  <si>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</si>
  <si>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</si>
  <si>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</si>
  <si>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</si>
  <si>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</si>
  <si>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</si>
  <si>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</si>
  <si>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</si>
  <si>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</si>
  <si>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</si>
  <si>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</si>
  <si>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</si>
  <si>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大崎市</t>
  </si>
  <si>
    <t>法非適用</t>
  </si>
  <si>
    <t>下水道事業</t>
  </si>
  <si>
    <t>公共下水道</t>
  </si>
  <si>
    <t>Bd1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</si>
  <si>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</si>
  <si>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</si>
  <si>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</si>
  <si>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</si>
  <si>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</si>
  <si>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</si>
  <si>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</si>
  <si>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</si>
  <si>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</si>
  <si>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</si>
  <si>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</si>
  <si>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</si>
  <si>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</si>
  <si>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</si>
  <si>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</si>
  <si>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　指標として表れていないが，実体として，供用開始から30年以上経過し，管渠の老朽化も進んでいる。平成28年度において，一部管渠の入れ替えを実施した。今後，長寿命化計画に基づき管渠の老朽化対策も行っていく。</t>
    <phoneticPr fontId="4"/>
  </si>
  <si>
    <t>　収益的収支比率，経費回収率，汚水処理原価をみると，収入の増や費用の減により平成30年度決算に比べ改善している。収益的収支は100％を下回っているが，経費回収率は95.67％となり，大部分の汚水処理費が下水道使用料で賄えている状況である。しかし，令和元年度決算には地方公営企業法適用のための打切り決算が影響していることから，指標の値の補正により実態を確認したうえで，現在の経営状況の経営の健全性，効率性を高める取り組みが必要である。
　今後は，現在策定している下水道事業経営戦略に基づき，水洗化率の向上による使用料の確保や汚水処理の効率化による費用の削減など，経営改善に向けた取り組みを確実に進めるものである。</t>
    <rPh sb="56" eb="61">
      <t>シュウエキテキシュウシ</t>
    </rPh>
    <rPh sb="67" eb="69">
      <t>シタマワ</t>
    </rPh>
    <rPh sb="75" eb="77">
      <t>ケイヒ</t>
    </rPh>
    <rPh sb="77" eb="79">
      <t>カイシュウ</t>
    </rPh>
    <rPh sb="79" eb="80">
      <t>リツ</t>
    </rPh>
    <rPh sb="91" eb="94">
      <t>ダイブブン</t>
    </rPh>
    <rPh sb="95" eb="100">
      <t>オスイショリヒ</t>
    </rPh>
    <rPh sb="108" eb="109">
      <t>マカナ</t>
    </rPh>
    <rPh sb="113" eb="115">
      <t>ジョウキョウ</t>
    </rPh>
    <phoneticPr fontId="4"/>
  </si>
  <si>
    <t>　①収益的収支比率は，平成30年度に比べ2.79ポイント上昇した。これは，使用料と繰入金の増に伴う総収益の増と，地方債償還金と総費用の減が要因である。今後も収入の増と支出の減を継続させられるよう取り組むものである。
　④企業債残高対事業規模比率は前年度よりも259.21ポイント減少し，全国平均，類似団体平均よりも下回った。これは，企業債残高が減少し，さらに一般会計の負担見込額が増加したことが影響したものである。
　⑤経費回収率は平成30年度よりも3.71ポイント増加した。使用料金収入，汚水処理費ともに減少しているが，費用の減少額が大きいため比率が改善した。類似団体平均よりも上回っているが，収支均衡である100に近づくよう効率性を高める必要がある。
　⑥汚水処理原価は前年度と比較し26.98円/㎥減少したが，類似団体の平均値や全国平均よりも高い。前年度に比べ有収水量は増加し汚水処理費は減少しており，今後もこの傾向が続くように取り組むものである。
　⑦施設利用率は6割程度であり，まだ処理能力に余裕がある。
　⑧水洗化率は上向いてはいるものの類似団体平均よりも低い。下水道整備地区では水洗化を促すため取り組み強化を図る。
　</t>
    <rPh sb="18" eb="19">
      <t>クラ</t>
    </rPh>
    <rPh sb="28" eb="30">
      <t>ジョウショウ</t>
    </rPh>
    <rPh sb="37" eb="40">
      <t>シヨウリョウ</t>
    </rPh>
    <rPh sb="45" eb="46">
      <t>ゾウ</t>
    </rPh>
    <rPh sb="53" eb="54">
      <t>ゾウ</t>
    </rPh>
    <rPh sb="63" eb="66">
      <t>ソウヒヨウ</t>
    </rPh>
    <rPh sb="67" eb="68">
      <t>ゲン</t>
    </rPh>
    <rPh sb="69" eb="71">
      <t>ヨウイン</t>
    </rPh>
    <rPh sb="75" eb="77">
      <t>コンゴ</t>
    </rPh>
    <rPh sb="78" eb="80">
      <t>シュウニュウ</t>
    </rPh>
    <rPh sb="81" eb="82">
      <t>ゾウ</t>
    </rPh>
    <rPh sb="83" eb="85">
      <t>シシュツ</t>
    </rPh>
    <rPh sb="86" eb="87">
      <t>ゲン</t>
    </rPh>
    <rPh sb="88" eb="90">
      <t>ケイゾク</t>
    </rPh>
    <rPh sb="97" eb="98">
      <t>ト</t>
    </rPh>
    <rPh sb="99" eb="100">
      <t>ク</t>
    </rPh>
    <rPh sb="139" eb="141">
      <t>ゲンショウ</t>
    </rPh>
    <rPh sb="143" eb="145">
      <t>ゼンコク</t>
    </rPh>
    <rPh sb="145" eb="147">
      <t>ヘイキン</t>
    </rPh>
    <rPh sb="148" eb="150">
      <t>ルイジ</t>
    </rPh>
    <rPh sb="150" eb="152">
      <t>ダンタイ</t>
    </rPh>
    <rPh sb="152" eb="154">
      <t>ヘイキン</t>
    </rPh>
    <rPh sb="157" eb="159">
      <t>シタマワ</t>
    </rPh>
    <rPh sb="172" eb="174">
      <t>ゲンショウ</t>
    </rPh>
    <rPh sb="186" eb="188">
      <t>ミコ</t>
    </rPh>
    <rPh sb="190" eb="192">
      <t>ゾウカ</t>
    </rPh>
    <rPh sb="233" eb="235">
      <t>ゾウカ</t>
    </rPh>
    <rPh sb="253" eb="255">
      <t>ゲンショウ</t>
    </rPh>
    <rPh sb="261" eb="263">
      <t>ヒヨウ</t>
    </rPh>
    <rPh sb="264" eb="266">
      <t>ゲンショウ</t>
    </rPh>
    <rPh sb="266" eb="267">
      <t>ガク</t>
    </rPh>
    <rPh sb="268" eb="269">
      <t>オオ</t>
    </rPh>
    <rPh sb="273" eb="275">
      <t>ヒリツ</t>
    </rPh>
    <rPh sb="276" eb="278">
      <t>カイゼン</t>
    </rPh>
    <rPh sb="281" eb="283">
      <t>ルイジ</t>
    </rPh>
    <rPh sb="283" eb="285">
      <t>ダンタイ</t>
    </rPh>
    <rPh sb="285" eb="287">
      <t>ヘイキン</t>
    </rPh>
    <rPh sb="290" eb="292">
      <t>ウワマワ</t>
    </rPh>
    <rPh sb="298" eb="300">
      <t>シュウシ</t>
    </rPh>
    <rPh sb="300" eb="302">
      <t>キンコウ</t>
    </rPh>
    <rPh sb="309" eb="310">
      <t>チカ</t>
    </rPh>
    <rPh sb="314" eb="317">
      <t>コウリツセイ</t>
    </rPh>
    <rPh sb="318" eb="319">
      <t>タカ</t>
    </rPh>
    <rPh sb="321" eb="323">
      <t>ヒツヨウ</t>
    </rPh>
    <rPh sb="337" eb="340">
      <t>ゼンネンド</t>
    </rPh>
    <rPh sb="341" eb="343">
      <t>ヒカク</t>
    </rPh>
    <rPh sb="349" eb="350">
      <t>エン</t>
    </rPh>
    <rPh sb="352" eb="354">
      <t>ゲンショウ</t>
    </rPh>
    <rPh sb="367" eb="369">
      <t>ゼンコク</t>
    </rPh>
    <rPh sb="369" eb="371">
      <t>ヘイキン</t>
    </rPh>
    <rPh sb="377" eb="380">
      <t>ゼンネンド</t>
    </rPh>
    <rPh sb="381" eb="382">
      <t>クラ</t>
    </rPh>
    <rPh sb="383" eb="387">
      <t>ユウシュウスイリョウ</t>
    </rPh>
    <rPh sb="388" eb="390">
      <t>ゾウカ</t>
    </rPh>
    <rPh sb="391" eb="393">
      <t>オスイ</t>
    </rPh>
    <rPh sb="393" eb="395">
      <t>ショリ</t>
    </rPh>
    <rPh sb="395" eb="396">
      <t>ヒ</t>
    </rPh>
    <rPh sb="397" eb="399">
      <t>ゲンショウ</t>
    </rPh>
    <rPh sb="404" eb="406">
      <t>コンゴ</t>
    </rPh>
    <rPh sb="409" eb="411">
      <t>ケイコウ</t>
    </rPh>
    <rPh sb="412" eb="413">
      <t>ツヅ</t>
    </rPh>
    <rPh sb="504" eb="505">
      <t>ト</t>
    </rPh>
    <rPh sb="506" eb="507">
      <t>ク</t>
    </rPh>
    <rPh sb="508" eb="510">
      <t>キョウカ</t>
    </rPh>
    <rPh sb="511" eb="512">
      <t>ハカ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</si>
</sst>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formatCode="#,##0.00;&quot;△&quot;#,##0.00">
                  <c:v>0</c:v>
                </c:pt>
                <c:pt idx="1">
                  <c:v>0.02</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6F8B-4C8A-874E-2CA839B008EA}"/>
            </c:ext>
          </c:extLst>
        </c:ser>
        <c:dLbls>
          <c:showLegendKey val="0"/>
          <c:showVal val="0"/>
          <c:showCatName val="0"/>
          <c:showSerName val="0"/>
          <c:showPercent val="0"/>
          <c:showBubbleSize val="0"/>
        </c:dLbls>
        <c:gapWidth val="150"/>
        <c:axId val="276916096"/>
        <c:axId val="280534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0.27</c:v>
                </c:pt>
                <c:pt idx="1">
                  <c:v>0.17</c:v>
                </c:pt>
                <c:pt idx="2">
                  <c:v>0.13</c:v>
                </c:pt>
                <c:pt idx="3">
                  <c:v>0.1</c:v>
                </c:pt>
                <c:pt idx="4">
                  <c:v>0.09</c:v>
                </c:pt>
              </c:numCache>
            </c:numRef>
          </c:val>
          <c:smooth val="0"/>
          <c:extLst>
            <c:ext xmlns:c16="http://schemas.microsoft.com/office/drawing/2014/chart" uri="{C3380CC4-5D6E-409C-BE32-E72D297353CC}">
              <c16:uniqueId val="{00000001-6F8B-4C8A-874E-2CA839B008EA}"/>
            </c:ext>
          </c:extLst>
        </c:ser>
        <c:dLbls>
          <c:showLegendKey val="0"/>
          <c:showVal val="0"/>
          <c:showCatName val="0"/>
          <c:showSerName val="0"/>
          <c:showPercent val="0"/>
          <c:showBubbleSize val="0"/>
        </c:dLbls>
        <c:marker val="1"/>
        <c:smooth val="0"/>
        <c:axId val="276916096"/>
        <c:axId val="280534016"/>
      </c:lineChart>
      <c:dateAx>
        <c:axId val="276916096"/>
        <c:scaling>
          <c:orientation val="minMax"/>
        </c:scaling>
        <c:delete val="1"/>
        <c:axPos val="b"/>
        <c:numFmt formatCode="&quot;H&quot;yy" sourceLinked="1"/>
        <c:majorTickMark val="none"/>
        <c:minorTickMark val="none"/>
        <c:tickLblPos val="none"/>
        <c:crossAx val="280534016"/>
        <c:crosses val="autoZero"/>
        <c:auto val="1"/>
        <c:lblOffset val="100"/>
        <c:baseTimeUnit val="years"/>
      </c:dateAx>
      <c:valAx>
        <c:axId val="280534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6916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80.88</c:v>
                </c:pt>
                <c:pt idx="1">
                  <c:v>53.94</c:v>
                </c:pt>
                <c:pt idx="2">
                  <c:v>62.84</c:v>
                </c:pt>
                <c:pt idx="3">
                  <c:v>59.53</c:v>
                </c:pt>
                <c:pt idx="4">
                  <c:v>58.29</c:v>
                </c:pt>
              </c:numCache>
            </c:numRef>
          </c:val>
          <c:extLst>
            <c:ext xmlns:c16="http://schemas.microsoft.com/office/drawing/2014/chart" uri="{C3380CC4-5D6E-409C-BE32-E72D297353CC}">
              <c16:uniqueId val="{00000000-C66C-4222-8373-0CF6BAEEE9DE}"/>
            </c:ext>
          </c:extLst>
        </c:ser>
        <c:dLbls>
          <c:showLegendKey val="0"/>
          <c:showVal val="0"/>
          <c:showCatName val="0"/>
          <c:showSerName val="0"/>
          <c:showPercent val="0"/>
          <c:showBubbleSize val="0"/>
        </c:dLbls>
        <c:gapWidth val="150"/>
        <c:axId val="205650560"/>
        <c:axId val="220009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65.62</c:v>
                </c:pt>
                <c:pt idx="1">
                  <c:v>64.67</c:v>
                </c:pt>
                <c:pt idx="2">
                  <c:v>64.959999999999994</c:v>
                </c:pt>
                <c:pt idx="3">
                  <c:v>65.040000000000006</c:v>
                </c:pt>
                <c:pt idx="4">
                  <c:v>68.31</c:v>
                </c:pt>
              </c:numCache>
            </c:numRef>
          </c:val>
          <c:smooth val="0"/>
          <c:extLst>
            <c:ext xmlns:c16="http://schemas.microsoft.com/office/drawing/2014/chart" uri="{C3380CC4-5D6E-409C-BE32-E72D297353CC}">
              <c16:uniqueId val="{00000001-C66C-4222-8373-0CF6BAEEE9DE}"/>
            </c:ext>
          </c:extLst>
        </c:ser>
        <c:dLbls>
          <c:showLegendKey val="0"/>
          <c:showVal val="0"/>
          <c:showCatName val="0"/>
          <c:showSerName val="0"/>
          <c:showPercent val="0"/>
          <c:showBubbleSize val="0"/>
        </c:dLbls>
        <c:marker val="1"/>
        <c:smooth val="0"/>
        <c:axId val="205650560"/>
        <c:axId val="220009216"/>
      </c:lineChart>
      <c:dateAx>
        <c:axId val="205650560"/>
        <c:scaling>
          <c:orientation val="minMax"/>
        </c:scaling>
        <c:delete val="1"/>
        <c:axPos val="b"/>
        <c:numFmt formatCode="&quot;H&quot;yy" sourceLinked="1"/>
        <c:majorTickMark val="none"/>
        <c:minorTickMark val="none"/>
        <c:tickLblPos val="none"/>
        <c:crossAx val="220009216"/>
        <c:crosses val="autoZero"/>
        <c:auto val="1"/>
        <c:lblOffset val="100"/>
        <c:baseTimeUnit val="years"/>
      </c:dateAx>
      <c:valAx>
        <c:axId val="220009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650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79.19</c:v>
                </c:pt>
                <c:pt idx="1">
                  <c:v>80.45</c:v>
                </c:pt>
                <c:pt idx="2">
                  <c:v>80.930000000000007</c:v>
                </c:pt>
                <c:pt idx="3">
                  <c:v>81.05</c:v>
                </c:pt>
                <c:pt idx="4">
                  <c:v>81.180000000000007</c:v>
                </c:pt>
              </c:numCache>
            </c:numRef>
          </c:val>
          <c:extLst>
            <c:ext xmlns:c16="http://schemas.microsoft.com/office/drawing/2014/chart" uri="{C3380CC4-5D6E-409C-BE32-E72D297353CC}">
              <c16:uniqueId val="{00000000-81D9-4EB9-A28F-CC9F2F8F0456}"/>
            </c:ext>
          </c:extLst>
        </c:ser>
        <c:dLbls>
          <c:showLegendKey val="0"/>
          <c:showVal val="0"/>
          <c:showCatName val="0"/>
          <c:showSerName val="0"/>
          <c:showPercent val="0"/>
          <c:showBubbleSize val="0"/>
        </c:dLbls>
        <c:gapWidth val="150"/>
        <c:axId val="220036096"/>
        <c:axId val="220042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91.44</c:v>
                </c:pt>
                <c:pt idx="1">
                  <c:v>91.76</c:v>
                </c:pt>
                <c:pt idx="2">
                  <c:v>92.3</c:v>
                </c:pt>
                <c:pt idx="3">
                  <c:v>92.55</c:v>
                </c:pt>
                <c:pt idx="4">
                  <c:v>92.62</c:v>
                </c:pt>
              </c:numCache>
            </c:numRef>
          </c:val>
          <c:smooth val="0"/>
          <c:extLst>
            <c:ext xmlns:c16="http://schemas.microsoft.com/office/drawing/2014/chart" uri="{C3380CC4-5D6E-409C-BE32-E72D297353CC}">
              <c16:uniqueId val="{00000001-81D9-4EB9-A28F-CC9F2F8F0456}"/>
            </c:ext>
          </c:extLst>
        </c:ser>
        <c:dLbls>
          <c:showLegendKey val="0"/>
          <c:showVal val="0"/>
          <c:showCatName val="0"/>
          <c:showSerName val="0"/>
          <c:showPercent val="0"/>
          <c:showBubbleSize val="0"/>
        </c:dLbls>
        <c:marker val="1"/>
        <c:smooth val="0"/>
        <c:axId val="220036096"/>
        <c:axId val="220042368"/>
      </c:lineChart>
      <c:dateAx>
        <c:axId val="220036096"/>
        <c:scaling>
          <c:orientation val="minMax"/>
        </c:scaling>
        <c:delete val="1"/>
        <c:axPos val="b"/>
        <c:numFmt formatCode="&quot;H&quot;yy" sourceLinked="1"/>
        <c:majorTickMark val="none"/>
        <c:minorTickMark val="none"/>
        <c:tickLblPos val="none"/>
        <c:crossAx val="220042368"/>
        <c:crosses val="autoZero"/>
        <c:auto val="1"/>
        <c:lblOffset val="100"/>
        <c:baseTimeUnit val="years"/>
      </c:dateAx>
      <c:valAx>
        <c:axId val="220042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0036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73.790000000000006</c:v>
                </c:pt>
                <c:pt idx="1">
                  <c:v>72.2</c:v>
                </c:pt>
                <c:pt idx="2">
                  <c:v>63.65</c:v>
                </c:pt>
                <c:pt idx="3">
                  <c:v>62.63</c:v>
                </c:pt>
                <c:pt idx="4">
                  <c:v>65.42</c:v>
                </c:pt>
              </c:numCache>
            </c:numRef>
          </c:val>
          <c:extLst>
            <c:ext xmlns:c16="http://schemas.microsoft.com/office/drawing/2014/chart" uri="{C3380CC4-5D6E-409C-BE32-E72D297353CC}">
              <c16:uniqueId val="{00000000-AD9B-4C39-BDAB-28BE08279ED5}"/>
            </c:ext>
          </c:extLst>
        </c:ser>
        <c:dLbls>
          <c:showLegendKey val="0"/>
          <c:showVal val="0"/>
          <c:showCatName val="0"/>
          <c:showSerName val="0"/>
          <c:showPercent val="0"/>
          <c:showBubbleSize val="0"/>
        </c:dLbls>
        <c:gapWidth val="150"/>
        <c:axId val="645299584"/>
        <c:axId val="174540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D9B-4C39-BDAB-28BE08279ED5}"/>
            </c:ext>
          </c:extLst>
        </c:ser>
        <c:dLbls>
          <c:showLegendKey val="0"/>
          <c:showVal val="0"/>
          <c:showCatName val="0"/>
          <c:showSerName val="0"/>
          <c:showPercent val="0"/>
          <c:showBubbleSize val="0"/>
        </c:dLbls>
        <c:marker val="1"/>
        <c:smooth val="0"/>
        <c:axId val="645299584"/>
        <c:axId val="174540288"/>
      </c:lineChart>
      <c:dateAx>
        <c:axId val="645299584"/>
        <c:scaling>
          <c:orientation val="minMax"/>
        </c:scaling>
        <c:delete val="1"/>
        <c:axPos val="b"/>
        <c:numFmt formatCode="&quot;H&quot;yy" sourceLinked="1"/>
        <c:majorTickMark val="none"/>
        <c:minorTickMark val="none"/>
        <c:tickLblPos val="none"/>
        <c:crossAx val="174540288"/>
        <c:crosses val="autoZero"/>
        <c:auto val="1"/>
        <c:lblOffset val="100"/>
        <c:baseTimeUnit val="years"/>
      </c:dateAx>
      <c:valAx>
        <c:axId val="174540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45299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FB8-4997-9CC5-8A41E05E5B00}"/>
            </c:ext>
          </c:extLst>
        </c:ser>
        <c:dLbls>
          <c:showLegendKey val="0"/>
          <c:showVal val="0"/>
          <c:showCatName val="0"/>
          <c:showSerName val="0"/>
          <c:showPercent val="0"/>
          <c:showBubbleSize val="0"/>
        </c:dLbls>
        <c:gapWidth val="150"/>
        <c:axId val="174592000"/>
        <c:axId val="174593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FB8-4997-9CC5-8A41E05E5B00}"/>
            </c:ext>
          </c:extLst>
        </c:ser>
        <c:dLbls>
          <c:showLegendKey val="0"/>
          <c:showVal val="0"/>
          <c:showCatName val="0"/>
          <c:showSerName val="0"/>
          <c:showPercent val="0"/>
          <c:showBubbleSize val="0"/>
        </c:dLbls>
        <c:marker val="1"/>
        <c:smooth val="0"/>
        <c:axId val="174592000"/>
        <c:axId val="174593920"/>
      </c:lineChart>
      <c:dateAx>
        <c:axId val="174592000"/>
        <c:scaling>
          <c:orientation val="minMax"/>
        </c:scaling>
        <c:delete val="1"/>
        <c:axPos val="b"/>
        <c:numFmt formatCode="&quot;H&quot;yy" sourceLinked="1"/>
        <c:majorTickMark val="none"/>
        <c:minorTickMark val="none"/>
        <c:tickLblPos val="none"/>
        <c:crossAx val="174593920"/>
        <c:crosses val="autoZero"/>
        <c:auto val="1"/>
        <c:lblOffset val="100"/>
        <c:baseTimeUnit val="years"/>
      </c:dateAx>
      <c:valAx>
        <c:axId val="174593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4592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C29-41CA-BE60-D3BED5851852}"/>
            </c:ext>
          </c:extLst>
        </c:ser>
        <c:dLbls>
          <c:showLegendKey val="0"/>
          <c:showVal val="0"/>
          <c:showCatName val="0"/>
          <c:showSerName val="0"/>
          <c:showPercent val="0"/>
          <c:showBubbleSize val="0"/>
        </c:dLbls>
        <c:gapWidth val="150"/>
        <c:axId val="174649728"/>
        <c:axId val="174651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C29-41CA-BE60-D3BED5851852}"/>
            </c:ext>
          </c:extLst>
        </c:ser>
        <c:dLbls>
          <c:showLegendKey val="0"/>
          <c:showVal val="0"/>
          <c:showCatName val="0"/>
          <c:showSerName val="0"/>
          <c:showPercent val="0"/>
          <c:showBubbleSize val="0"/>
        </c:dLbls>
        <c:marker val="1"/>
        <c:smooth val="0"/>
        <c:axId val="174649728"/>
        <c:axId val="174651648"/>
      </c:lineChart>
      <c:dateAx>
        <c:axId val="174649728"/>
        <c:scaling>
          <c:orientation val="minMax"/>
        </c:scaling>
        <c:delete val="1"/>
        <c:axPos val="b"/>
        <c:numFmt formatCode="&quot;H&quot;yy" sourceLinked="1"/>
        <c:majorTickMark val="none"/>
        <c:minorTickMark val="none"/>
        <c:tickLblPos val="none"/>
        <c:crossAx val="174651648"/>
        <c:crosses val="autoZero"/>
        <c:auto val="1"/>
        <c:lblOffset val="100"/>
        <c:baseTimeUnit val="years"/>
      </c:dateAx>
      <c:valAx>
        <c:axId val="174651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4649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5BE-473B-B2FE-A4635F076250}"/>
            </c:ext>
          </c:extLst>
        </c:ser>
        <c:dLbls>
          <c:showLegendKey val="0"/>
          <c:showVal val="0"/>
          <c:showCatName val="0"/>
          <c:showSerName val="0"/>
          <c:showPercent val="0"/>
          <c:showBubbleSize val="0"/>
        </c:dLbls>
        <c:gapWidth val="150"/>
        <c:axId val="174670592"/>
        <c:axId val="174672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5BE-473B-B2FE-A4635F076250}"/>
            </c:ext>
          </c:extLst>
        </c:ser>
        <c:dLbls>
          <c:showLegendKey val="0"/>
          <c:showVal val="0"/>
          <c:showCatName val="0"/>
          <c:showSerName val="0"/>
          <c:showPercent val="0"/>
          <c:showBubbleSize val="0"/>
        </c:dLbls>
        <c:marker val="1"/>
        <c:smooth val="0"/>
        <c:axId val="174670592"/>
        <c:axId val="174672512"/>
      </c:lineChart>
      <c:dateAx>
        <c:axId val="174670592"/>
        <c:scaling>
          <c:orientation val="minMax"/>
        </c:scaling>
        <c:delete val="1"/>
        <c:axPos val="b"/>
        <c:numFmt formatCode="&quot;H&quot;yy" sourceLinked="1"/>
        <c:majorTickMark val="none"/>
        <c:minorTickMark val="none"/>
        <c:tickLblPos val="none"/>
        <c:crossAx val="174672512"/>
        <c:crosses val="autoZero"/>
        <c:auto val="1"/>
        <c:lblOffset val="100"/>
        <c:baseTimeUnit val="years"/>
      </c:dateAx>
      <c:valAx>
        <c:axId val="174672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4670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CAF-4C23-9766-9ABF688E56B1}"/>
            </c:ext>
          </c:extLst>
        </c:ser>
        <c:dLbls>
          <c:showLegendKey val="0"/>
          <c:showVal val="0"/>
          <c:showCatName val="0"/>
          <c:showSerName val="0"/>
          <c:showPercent val="0"/>
          <c:showBubbleSize val="0"/>
        </c:dLbls>
        <c:gapWidth val="150"/>
        <c:axId val="174683648"/>
        <c:axId val="174685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CAF-4C23-9766-9ABF688E56B1}"/>
            </c:ext>
          </c:extLst>
        </c:ser>
        <c:dLbls>
          <c:showLegendKey val="0"/>
          <c:showVal val="0"/>
          <c:showCatName val="0"/>
          <c:showSerName val="0"/>
          <c:showPercent val="0"/>
          <c:showBubbleSize val="0"/>
        </c:dLbls>
        <c:marker val="1"/>
        <c:smooth val="0"/>
        <c:axId val="174683648"/>
        <c:axId val="174685568"/>
      </c:lineChart>
      <c:dateAx>
        <c:axId val="174683648"/>
        <c:scaling>
          <c:orientation val="minMax"/>
        </c:scaling>
        <c:delete val="1"/>
        <c:axPos val="b"/>
        <c:numFmt formatCode="&quot;H&quot;yy" sourceLinked="1"/>
        <c:majorTickMark val="none"/>
        <c:minorTickMark val="none"/>
        <c:tickLblPos val="none"/>
        <c:crossAx val="174685568"/>
        <c:crosses val="autoZero"/>
        <c:auto val="1"/>
        <c:lblOffset val="100"/>
        <c:baseTimeUnit val="years"/>
      </c:dateAx>
      <c:valAx>
        <c:axId val="174685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4683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2104.31</c:v>
                </c:pt>
                <c:pt idx="1">
                  <c:v>707.82</c:v>
                </c:pt>
                <c:pt idx="2">
                  <c:v>818.43</c:v>
                </c:pt>
                <c:pt idx="3">
                  <c:v>873.39</c:v>
                </c:pt>
                <c:pt idx="4">
                  <c:v>614.17999999999995</c:v>
                </c:pt>
              </c:numCache>
            </c:numRef>
          </c:val>
          <c:extLst>
            <c:ext xmlns:c16="http://schemas.microsoft.com/office/drawing/2014/chart" uri="{C3380CC4-5D6E-409C-BE32-E72D297353CC}">
              <c16:uniqueId val="{00000000-64C1-41DC-86E2-412BA0FAD257}"/>
            </c:ext>
          </c:extLst>
        </c:ser>
        <c:dLbls>
          <c:showLegendKey val="0"/>
          <c:showVal val="0"/>
          <c:showCatName val="0"/>
          <c:showSerName val="0"/>
          <c:showPercent val="0"/>
          <c:showBubbleSize val="0"/>
        </c:dLbls>
        <c:gapWidth val="150"/>
        <c:axId val="174704512"/>
        <c:axId val="174714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848.31</c:v>
                </c:pt>
                <c:pt idx="1">
                  <c:v>774.99</c:v>
                </c:pt>
                <c:pt idx="2">
                  <c:v>799.41</c:v>
                </c:pt>
                <c:pt idx="3">
                  <c:v>820.36</c:v>
                </c:pt>
                <c:pt idx="4">
                  <c:v>847.44</c:v>
                </c:pt>
              </c:numCache>
            </c:numRef>
          </c:val>
          <c:smooth val="0"/>
          <c:extLst>
            <c:ext xmlns:c16="http://schemas.microsoft.com/office/drawing/2014/chart" uri="{C3380CC4-5D6E-409C-BE32-E72D297353CC}">
              <c16:uniqueId val="{00000001-64C1-41DC-86E2-412BA0FAD257}"/>
            </c:ext>
          </c:extLst>
        </c:ser>
        <c:dLbls>
          <c:showLegendKey val="0"/>
          <c:showVal val="0"/>
          <c:showCatName val="0"/>
          <c:showSerName val="0"/>
          <c:showPercent val="0"/>
          <c:showBubbleSize val="0"/>
        </c:dLbls>
        <c:marker val="1"/>
        <c:smooth val="0"/>
        <c:axId val="174704512"/>
        <c:axId val="174714880"/>
      </c:lineChart>
      <c:dateAx>
        <c:axId val="174704512"/>
        <c:scaling>
          <c:orientation val="minMax"/>
        </c:scaling>
        <c:delete val="1"/>
        <c:axPos val="b"/>
        <c:numFmt formatCode="&quot;H&quot;yy" sourceLinked="1"/>
        <c:majorTickMark val="none"/>
        <c:minorTickMark val="none"/>
        <c:tickLblPos val="none"/>
        <c:crossAx val="174714880"/>
        <c:crosses val="autoZero"/>
        <c:auto val="1"/>
        <c:lblOffset val="100"/>
        <c:baseTimeUnit val="years"/>
      </c:dateAx>
      <c:valAx>
        <c:axId val="174714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4704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98.09</c:v>
                </c:pt>
                <c:pt idx="1">
                  <c:v>93.58</c:v>
                </c:pt>
                <c:pt idx="2">
                  <c:v>98.52</c:v>
                </c:pt>
                <c:pt idx="3">
                  <c:v>91.96</c:v>
                </c:pt>
                <c:pt idx="4">
                  <c:v>95.67</c:v>
                </c:pt>
              </c:numCache>
            </c:numRef>
          </c:val>
          <c:extLst>
            <c:ext xmlns:c16="http://schemas.microsoft.com/office/drawing/2014/chart" uri="{C3380CC4-5D6E-409C-BE32-E72D297353CC}">
              <c16:uniqueId val="{00000000-F4D7-4AE2-A38C-A3BDF7B0CB8D}"/>
            </c:ext>
          </c:extLst>
        </c:ser>
        <c:dLbls>
          <c:showLegendKey val="0"/>
          <c:showVal val="0"/>
          <c:showCatName val="0"/>
          <c:showSerName val="0"/>
          <c:showPercent val="0"/>
          <c:showBubbleSize val="0"/>
        </c:dLbls>
        <c:gapWidth val="150"/>
        <c:axId val="205596928"/>
        <c:axId val="205599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94.38</c:v>
                </c:pt>
                <c:pt idx="1">
                  <c:v>96.57</c:v>
                </c:pt>
                <c:pt idx="2">
                  <c:v>96.54</c:v>
                </c:pt>
                <c:pt idx="3">
                  <c:v>95.4</c:v>
                </c:pt>
                <c:pt idx="4">
                  <c:v>94.69</c:v>
                </c:pt>
              </c:numCache>
            </c:numRef>
          </c:val>
          <c:smooth val="0"/>
          <c:extLst>
            <c:ext xmlns:c16="http://schemas.microsoft.com/office/drawing/2014/chart" uri="{C3380CC4-5D6E-409C-BE32-E72D297353CC}">
              <c16:uniqueId val="{00000001-F4D7-4AE2-A38C-A3BDF7B0CB8D}"/>
            </c:ext>
          </c:extLst>
        </c:ser>
        <c:dLbls>
          <c:showLegendKey val="0"/>
          <c:showVal val="0"/>
          <c:showCatName val="0"/>
          <c:showSerName val="0"/>
          <c:showPercent val="0"/>
          <c:showBubbleSize val="0"/>
        </c:dLbls>
        <c:marker val="1"/>
        <c:smooth val="0"/>
        <c:axId val="205596928"/>
        <c:axId val="205599104"/>
      </c:lineChart>
      <c:dateAx>
        <c:axId val="205596928"/>
        <c:scaling>
          <c:orientation val="minMax"/>
        </c:scaling>
        <c:delete val="1"/>
        <c:axPos val="b"/>
        <c:numFmt formatCode="&quot;H&quot;yy" sourceLinked="1"/>
        <c:majorTickMark val="none"/>
        <c:minorTickMark val="none"/>
        <c:tickLblPos val="none"/>
        <c:crossAx val="205599104"/>
        <c:crosses val="autoZero"/>
        <c:auto val="1"/>
        <c:lblOffset val="100"/>
        <c:baseTimeUnit val="years"/>
      </c:dateAx>
      <c:valAx>
        <c:axId val="205599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596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223.65</c:v>
                </c:pt>
                <c:pt idx="1">
                  <c:v>234.49</c:v>
                </c:pt>
                <c:pt idx="2">
                  <c:v>222.05</c:v>
                </c:pt>
                <c:pt idx="3">
                  <c:v>238.46</c:v>
                </c:pt>
                <c:pt idx="4">
                  <c:v>211.48</c:v>
                </c:pt>
              </c:numCache>
            </c:numRef>
          </c:val>
          <c:extLst>
            <c:ext xmlns:c16="http://schemas.microsoft.com/office/drawing/2014/chart" uri="{C3380CC4-5D6E-409C-BE32-E72D297353CC}">
              <c16:uniqueId val="{00000000-CCF5-40D0-B8C2-8B1E311DFEB1}"/>
            </c:ext>
          </c:extLst>
        </c:ser>
        <c:dLbls>
          <c:showLegendKey val="0"/>
          <c:showVal val="0"/>
          <c:showCatName val="0"/>
          <c:showSerName val="0"/>
          <c:showPercent val="0"/>
          <c:showBubbleSize val="0"/>
        </c:dLbls>
        <c:gapWidth val="150"/>
        <c:axId val="205621888"/>
        <c:axId val="205632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165.45</c:v>
                </c:pt>
                <c:pt idx="1">
                  <c:v>161.54</c:v>
                </c:pt>
                <c:pt idx="2">
                  <c:v>162.81</c:v>
                </c:pt>
                <c:pt idx="3">
                  <c:v>163.19999999999999</c:v>
                </c:pt>
                <c:pt idx="4">
                  <c:v>159.78</c:v>
                </c:pt>
              </c:numCache>
            </c:numRef>
          </c:val>
          <c:smooth val="0"/>
          <c:extLst>
            <c:ext xmlns:c16="http://schemas.microsoft.com/office/drawing/2014/chart" uri="{C3380CC4-5D6E-409C-BE32-E72D297353CC}">
              <c16:uniqueId val="{00000001-CCF5-40D0-B8C2-8B1E311DFEB1}"/>
            </c:ext>
          </c:extLst>
        </c:ser>
        <c:dLbls>
          <c:showLegendKey val="0"/>
          <c:showVal val="0"/>
          <c:showCatName val="0"/>
          <c:showSerName val="0"/>
          <c:showPercent val="0"/>
          <c:showBubbleSize val="0"/>
        </c:dLbls>
        <c:marker val="1"/>
        <c:smooth val="0"/>
        <c:axId val="205621888"/>
        <c:axId val="205632256"/>
      </c:lineChart>
      <c:dateAx>
        <c:axId val="205621888"/>
        <c:scaling>
          <c:orientation val="minMax"/>
        </c:scaling>
        <c:delete val="1"/>
        <c:axPos val="b"/>
        <c:numFmt formatCode="&quot;H&quot;yy" sourceLinked="1"/>
        <c:majorTickMark val="none"/>
        <c:minorTickMark val="none"/>
        <c:tickLblPos val="none"/>
        <c:crossAx val="205632256"/>
        <c:crosses val="autoZero"/>
        <c:auto val="1"/>
        <c:lblOffset val="100"/>
        <c:baseTimeUnit val="years"/>
      </c:dateAx>
      <c:valAx>
        <c:axId val="205632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621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I16"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1" t="str">
        <f>データ!H6</f>
        <v>宮城県　大崎市</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3"/>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15">
      <c r="A8" s="2"/>
      <c r="B8" s="78" t="str">
        <f>データ!I6</f>
        <v>法非適用</v>
      </c>
      <c r="C8" s="78"/>
      <c r="D8" s="78"/>
      <c r="E8" s="78"/>
      <c r="F8" s="78"/>
      <c r="G8" s="78"/>
      <c r="H8" s="78"/>
      <c r="I8" s="78" t="str">
        <f>データ!J6</f>
        <v>下水道事業</v>
      </c>
      <c r="J8" s="78"/>
      <c r="K8" s="78"/>
      <c r="L8" s="78"/>
      <c r="M8" s="78"/>
      <c r="N8" s="78"/>
      <c r="O8" s="78"/>
      <c r="P8" s="78" t="str">
        <f>データ!K6</f>
        <v>公共下水道</v>
      </c>
      <c r="Q8" s="78"/>
      <c r="R8" s="78"/>
      <c r="S8" s="78"/>
      <c r="T8" s="78"/>
      <c r="U8" s="78"/>
      <c r="V8" s="78"/>
      <c r="W8" s="78" t="str">
        <f>データ!L6</f>
        <v>Bd1</v>
      </c>
      <c r="X8" s="78"/>
      <c r="Y8" s="78"/>
      <c r="Z8" s="78"/>
      <c r="AA8" s="78"/>
      <c r="AB8" s="78"/>
      <c r="AC8" s="78"/>
      <c r="AD8" s="79" t="str">
        <f>データ!$M$6</f>
        <v>非設置</v>
      </c>
      <c r="AE8" s="79"/>
      <c r="AF8" s="79"/>
      <c r="AG8" s="79"/>
      <c r="AH8" s="79"/>
      <c r="AI8" s="79"/>
      <c r="AJ8" s="79"/>
      <c r="AK8" s="3"/>
      <c r="AL8" s="75">
        <f>データ!S6</f>
        <v>129444</v>
      </c>
      <c r="AM8" s="75"/>
      <c r="AN8" s="75"/>
      <c r="AO8" s="75"/>
      <c r="AP8" s="75"/>
      <c r="AQ8" s="75"/>
      <c r="AR8" s="75"/>
      <c r="AS8" s="75"/>
      <c r="AT8" s="74">
        <f>データ!T6</f>
        <v>796.81</v>
      </c>
      <c r="AU8" s="74"/>
      <c r="AV8" s="74"/>
      <c r="AW8" s="74"/>
      <c r="AX8" s="74"/>
      <c r="AY8" s="74"/>
      <c r="AZ8" s="74"/>
      <c r="BA8" s="74"/>
      <c r="BB8" s="74">
        <f>データ!U6</f>
        <v>162.44999999999999</v>
      </c>
      <c r="BC8" s="74"/>
      <c r="BD8" s="74"/>
      <c r="BE8" s="74"/>
      <c r="BF8" s="74"/>
      <c r="BG8" s="74"/>
      <c r="BH8" s="74"/>
      <c r="BI8" s="74"/>
      <c r="BJ8" s="3"/>
      <c r="BK8" s="3"/>
      <c r="BL8" s="76" t="s">
        <v>10</v>
      </c>
      <c r="BM8" s="77"/>
      <c r="BN8" s="7" t="s">
        <v>11</v>
      </c>
      <c r="BO8" s="8"/>
      <c r="BP8" s="8"/>
      <c r="BQ8" s="8"/>
      <c r="BR8" s="8"/>
      <c r="BS8" s="8"/>
      <c r="BT8" s="8"/>
      <c r="BU8" s="8"/>
      <c r="BV8" s="8"/>
      <c r="BW8" s="8"/>
      <c r="BX8" s="8"/>
      <c r="BY8" s="9"/>
    </row>
    <row r="9" spans="1:78" ht="18.75" customHeight="1" x14ac:dyDescent="0.15">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71" t="s">
        <v>16</v>
      </c>
      <c r="AE9" s="71"/>
      <c r="AF9" s="71"/>
      <c r="AG9" s="71"/>
      <c r="AH9" s="71"/>
      <c r="AI9" s="71"/>
      <c r="AJ9" s="71"/>
      <c r="AK9" s="3"/>
      <c r="AL9" s="71" t="s">
        <v>17</v>
      </c>
      <c r="AM9" s="71"/>
      <c r="AN9" s="71"/>
      <c r="AO9" s="71"/>
      <c r="AP9" s="71"/>
      <c r="AQ9" s="71"/>
      <c r="AR9" s="71"/>
      <c r="AS9" s="71"/>
      <c r="AT9" s="71" t="s">
        <v>18</v>
      </c>
      <c r="AU9" s="71"/>
      <c r="AV9" s="71"/>
      <c r="AW9" s="71"/>
      <c r="AX9" s="71"/>
      <c r="AY9" s="71"/>
      <c r="AZ9" s="71"/>
      <c r="BA9" s="71"/>
      <c r="BB9" s="71" t="s">
        <v>19</v>
      </c>
      <c r="BC9" s="71"/>
      <c r="BD9" s="71"/>
      <c r="BE9" s="71"/>
      <c r="BF9" s="71"/>
      <c r="BG9" s="71"/>
      <c r="BH9" s="71"/>
      <c r="BI9" s="71"/>
      <c r="BJ9" s="3"/>
      <c r="BK9" s="3"/>
      <c r="BL9" s="72" t="s">
        <v>20</v>
      </c>
      <c r="BM9" s="73"/>
      <c r="BN9" s="10" t="s">
        <v>21</v>
      </c>
      <c r="BO9" s="11"/>
      <c r="BP9" s="11"/>
      <c r="BQ9" s="11"/>
      <c r="BR9" s="11"/>
      <c r="BS9" s="11"/>
      <c r="BT9" s="11"/>
      <c r="BU9" s="11"/>
      <c r="BV9" s="11"/>
      <c r="BW9" s="11"/>
      <c r="BX9" s="11"/>
      <c r="BY9" s="12"/>
    </row>
    <row r="10" spans="1:78" ht="18.75" customHeight="1" x14ac:dyDescent="0.15">
      <c r="A10" s="2"/>
      <c r="B10" s="74" t="str">
        <f>データ!N6</f>
        <v>-</v>
      </c>
      <c r="C10" s="74"/>
      <c r="D10" s="74"/>
      <c r="E10" s="74"/>
      <c r="F10" s="74"/>
      <c r="G10" s="74"/>
      <c r="H10" s="74"/>
      <c r="I10" s="74" t="str">
        <f>データ!O6</f>
        <v>該当数値なし</v>
      </c>
      <c r="J10" s="74"/>
      <c r="K10" s="74"/>
      <c r="L10" s="74"/>
      <c r="M10" s="74"/>
      <c r="N10" s="74"/>
      <c r="O10" s="74"/>
      <c r="P10" s="74">
        <f>データ!P6</f>
        <v>38.76</v>
      </c>
      <c r="Q10" s="74"/>
      <c r="R10" s="74"/>
      <c r="S10" s="74"/>
      <c r="T10" s="74"/>
      <c r="U10" s="74"/>
      <c r="V10" s="74"/>
      <c r="W10" s="74">
        <f>データ!Q6</f>
        <v>94.94</v>
      </c>
      <c r="X10" s="74"/>
      <c r="Y10" s="74"/>
      <c r="Z10" s="74"/>
      <c r="AA10" s="74"/>
      <c r="AB10" s="74"/>
      <c r="AC10" s="74"/>
      <c r="AD10" s="75">
        <f>データ!R6</f>
        <v>3740</v>
      </c>
      <c r="AE10" s="75"/>
      <c r="AF10" s="75"/>
      <c r="AG10" s="75"/>
      <c r="AH10" s="75"/>
      <c r="AI10" s="75"/>
      <c r="AJ10" s="75"/>
      <c r="AK10" s="2"/>
      <c r="AL10" s="75">
        <f>データ!V6</f>
        <v>49890</v>
      </c>
      <c r="AM10" s="75"/>
      <c r="AN10" s="75"/>
      <c r="AO10" s="75"/>
      <c r="AP10" s="75"/>
      <c r="AQ10" s="75"/>
      <c r="AR10" s="75"/>
      <c r="AS10" s="75"/>
      <c r="AT10" s="74">
        <f>データ!W6</f>
        <v>14.51</v>
      </c>
      <c r="AU10" s="74"/>
      <c r="AV10" s="74"/>
      <c r="AW10" s="74"/>
      <c r="AX10" s="74"/>
      <c r="AY10" s="74"/>
      <c r="AZ10" s="74"/>
      <c r="BA10" s="74"/>
      <c r="BB10" s="74">
        <f>データ!X6</f>
        <v>3438.32</v>
      </c>
      <c r="BC10" s="74"/>
      <c r="BD10" s="74"/>
      <c r="BE10" s="74"/>
      <c r="BF10" s="74"/>
      <c r="BG10" s="74"/>
      <c r="BH10" s="74"/>
      <c r="BI10" s="74"/>
      <c r="BJ10" s="2"/>
      <c r="BK10" s="2"/>
      <c r="BL10" s="64" t="s">
        <v>22</v>
      </c>
      <c r="BM10" s="65"/>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24</v>
      </c>
      <c r="BM11" s="66"/>
      <c r="BN11" s="66"/>
      <c r="BO11" s="66"/>
      <c r="BP11" s="66"/>
      <c r="BQ11" s="66"/>
      <c r="BR11" s="66"/>
      <c r="BS11" s="66"/>
      <c r="BT11" s="66"/>
      <c r="BU11" s="66"/>
      <c r="BV11" s="66"/>
      <c r="BW11" s="66"/>
      <c r="BX11" s="66"/>
      <c r="BY11" s="66"/>
      <c r="BZ11" s="6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15">
      <c r="A14" s="2"/>
      <c r="B14" s="68" t="s">
        <v>25</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121</v>
      </c>
      <c r="BM16" s="59"/>
      <c r="BN16" s="59"/>
      <c r="BO16" s="59"/>
      <c r="BP16" s="59"/>
      <c r="BQ16" s="59"/>
      <c r="BR16" s="59"/>
      <c r="BS16" s="59"/>
      <c r="BT16" s="59"/>
      <c r="BU16" s="59"/>
      <c r="BV16" s="59"/>
      <c r="BW16" s="59"/>
      <c r="BX16" s="59"/>
      <c r="BY16" s="59"/>
      <c r="BZ16" s="6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8"/>
      <c r="BM34" s="59"/>
      <c r="BN34" s="59"/>
      <c r="BO34" s="59"/>
      <c r="BP34" s="59"/>
      <c r="BQ34" s="59"/>
      <c r="BR34" s="59"/>
      <c r="BS34" s="59"/>
      <c r="BT34" s="59"/>
      <c r="BU34" s="59"/>
      <c r="BV34" s="59"/>
      <c r="BW34" s="59"/>
      <c r="BX34" s="59"/>
      <c r="BY34" s="59"/>
      <c r="BZ34" s="60"/>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8"/>
      <c r="BM35" s="59"/>
      <c r="BN35" s="59"/>
      <c r="BO35" s="59"/>
      <c r="BP35" s="59"/>
      <c r="BQ35" s="59"/>
      <c r="BR35" s="59"/>
      <c r="BS35" s="59"/>
      <c r="BT35" s="59"/>
      <c r="BU35" s="59"/>
      <c r="BV35" s="59"/>
      <c r="BW35" s="59"/>
      <c r="BX35" s="59"/>
      <c r="BY35" s="59"/>
      <c r="BZ35" s="6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1"/>
      <c r="BM44" s="62"/>
      <c r="BN44" s="62"/>
      <c r="BO44" s="62"/>
      <c r="BP44" s="62"/>
      <c r="BQ44" s="62"/>
      <c r="BR44" s="62"/>
      <c r="BS44" s="62"/>
      <c r="BT44" s="62"/>
      <c r="BU44" s="62"/>
      <c r="BV44" s="62"/>
      <c r="BW44" s="62"/>
      <c r="BX44" s="62"/>
      <c r="BY44" s="62"/>
      <c r="BZ44" s="6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119</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120</v>
      </c>
      <c r="BM66" s="59"/>
      <c r="BN66" s="59"/>
      <c r="BO66" s="59"/>
      <c r="BP66" s="59"/>
      <c r="BQ66" s="59"/>
      <c r="BR66" s="59"/>
      <c r="BS66" s="59"/>
      <c r="BT66" s="59"/>
      <c r="BU66" s="59"/>
      <c r="BV66" s="59"/>
      <c r="BW66" s="59"/>
      <c r="BX66" s="59"/>
      <c r="BY66" s="59"/>
      <c r="BZ66" s="6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8"/>
      <c r="BM79" s="59"/>
      <c r="BN79" s="59"/>
      <c r="BO79" s="59"/>
      <c r="BP79" s="59"/>
      <c r="BQ79" s="59"/>
      <c r="BR79" s="59"/>
      <c r="BS79" s="59"/>
      <c r="BT79" s="59"/>
      <c r="BU79" s="59"/>
      <c r="BV79" s="59"/>
      <c r="BW79" s="59"/>
      <c r="BX79" s="59"/>
      <c r="BY79" s="59"/>
      <c r="BZ79" s="60"/>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8"/>
      <c r="BM80" s="59"/>
      <c r="BN80" s="59"/>
      <c r="BO80" s="59"/>
      <c r="BP80" s="59"/>
      <c r="BQ80" s="59"/>
      <c r="BR80" s="59"/>
      <c r="BS80" s="59"/>
      <c r="BT80" s="59"/>
      <c r="BU80" s="59"/>
      <c r="BV80" s="59"/>
      <c r="BW80" s="59"/>
      <c r="BX80" s="59"/>
      <c r="BY80" s="59"/>
      <c r="BZ80" s="60"/>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8"/>
      <c r="BM81" s="59"/>
      <c r="BN81" s="59"/>
      <c r="BO81" s="59"/>
      <c r="BP81" s="59"/>
      <c r="BQ81" s="59"/>
      <c r="BR81" s="59"/>
      <c r="BS81" s="59"/>
      <c r="BT81" s="59"/>
      <c r="BU81" s="59"/>
      <c r="BV81" s="59"/>
      <c r="BW81" s="59"/>
      <c r="BX81" s="59"/>
      <c r="BY81" s="59"/>
      <c r="BZ81" s="6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1"/>
      <c r="BM82" s="62"/>
      <c r="BN82" s="62"/>
      <c r="BO82" s="62"/>
      <c r="BP82" s="62"/>
      <c r="BQ82" s="62"/>
      <c r="BR82" s="62"/>
      <c r="BS82" s="62"/>
      <c r="BT82" s="62"/>
      <c r="BU82" s="62"/>
      <c r="BV82" s="62"/>
      <c r="BW82" s="62"/>
      <c r="BX82" s="62"/>
      <c r="BY82" s="62"/>
      <c r="BZ82" s="63"/>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【682.51】</v>
      </c>
      <c r="I86" s="26" t="str">
        <f>データ!CA6</f>
        <v>【100.34】</v>
      </c>
      <c r="J86" s="26" t="str">
        <f>データ!CL6</f>
        <v>【136.15】</v>
      </c>
      <c r="K86" s="26" t="str">
        <f>データ!CW6</f>
        <v>【59.64】</v>
      </c>
      <c r="L86" s="26" t="str">
        <f>データ!DH6</f>
        <v>【95.35】</v>
      </c>
      <c r="M86" s="26" t="s">
        <v>44</v>
      </c>
      <c r="N86" s="26" t="s">
        <v>45</v>
      </c>
      <c r="O86" s="26" t="str">
        <f>データ!EO6</f>
        <v>【0.22】</v>
      </c>
    </row>
  </sheetData>
  <sheetProtection algorithmName="SHA-512" hashValue="B7XFcGVnO6LGjEs4U5Efo/DDAssaZcnJkvgXjVA9mh39ffe4ZEwrdFk2gtE+lbH4scP3l1/Iur83E1nDjrWTMA==" saltValue="HCFd/3EtgmV8GAULxGbfh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48</v>
      </c>
      <c r="B3" s="29" t="s">
        <v>49</v>
      </c>
      <c r="C3" s="29" t="s">
        <v>50</v>
      </c>
      <c r="D3" s="29" t="s">
        <v>51</v>
      </c>
      <c r="E3" s="29" t="s">
        <v>52</v>
      </c>
      <c r="F3" s="29" t="s">
        <v>53</v>
      </c>
      <c r="G3" s="29" t="s">
        <v>54</v>
      </c>
      <c r="H3" s="83" t="s">
        <v>55</v>
      </c>
      <c r="I3" s="84"/>
      <c r="J3" s="84"/>
      <c r="K3" s="84"/>
      <c r="L3" s="84"/>
      <c r="M3" s="84"/>
      <c r="N3" s="84"/>
      <c r="O3" s="84"/>
      <c r="P3" s="84"/>
      <c r="Q3" s="84"/>
      <c r="R3" s="84"/>
      <c r="S3" s="84"/>
      <c r="T3" s="84"/>
      <c r="U3" s="84"/>
      <c r="V3" s="84"/>
      <c r="W3" s="84"/>
      <c r="X3" s="85"/>
      <c r="Y3" s="89" t="s">
        <v>56</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57</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x14ac:dyDescent="0.15">
      <c r="A4" s="28" t="s">
        <v>58</v>
      </c>
      <c r="B4" s="30"/>
      <c r="C4" s="30"/>
      <c r="D4" s="30"/>
      <c r="E4" s="30"/>
      <c r="F4" s="30"/>
      <c r="G4" s="30"/>
      <c r="H4" s="86"/>
      <c r="I4" s="87"/>
      <c r="J4" s="87"/>
      <c r="K4" s="87"/>
      <c r="L4" s="87"/>
      <c r="M4" s="87"/>
      <c r="N4" s="87"/>
      <c r="O4" s="87"/>
      <c r="P4" s="87"/>
      <c r="Q4" s="87"/>
      <c r="R4" s="87"/>
      <c r="S4" s="87"/>
      <c r="T4" s="87"/>
      <c r="U4" s="87"/>
      <c r="V4" s="87"/>
      <c r="W4" s="87"/>
      <c r="X4" s="88"/>
      <c r="Y4" s="82" t="s">
        <v>59</v>
      </c>
      <c r="Z4" s="82"/>
      <c r="AA4" s="82"/>
      <c r="AB4" s="82"/>
      <c r="AC4" s="82"/>
      <c r="AD4" s="82"/>
      <c r="AE4" s="82"/>
      <c r="AF4" s="82"/>
      <c r="AG4" s="82"/>
      <c r="AH4" s="82"/>
      <c r="AI4" s="82"/>
      <c r="AJ4" s="82" t="s">
        <v>60</v>
      </c>
      <c r="AK4" s="82"/>
      <c r="AL4" s="82"/>
      <c r="AM4" s="82"/>
      <c r="AN4" s="82"/>
      <c r="AO4" s="82"/>
      <c r="AP4" s="82"/>
      <c r="AQ4" s="82"/>
      <c r="AR4" s="82"/>
      <c r="AS4" s="82"/>
      <c r="AT4" s="82"/>
      <c r="AU4" s="82" t="s">
        <v>61</v>
      </c>
      <c r="AV4" s="82"/>
      <c r="AW4" s="82"/>
      <c r="AX4" s="82"/>
      <c r="AY4" s="82"/>
      <c r="AZ4" s="82"/>
      <c r="BA4" s="82"/>
      <c r="BB4" s="82"/>
      <c r="BC4" s="82"/>
      <c r="BD4" s="82"/>
      <c r="BE4" s="82"/>
      <c r="BF4" s="82" t="s">
        <v>62</v>
      </c>
      <c r="BG4" s="82"/>
      <c r="BH4" s="82"/>
      <c r="BI4" s="82"/>
      <c r="BJ4" s="82"/>
      <c r="BK4" s="82"/>
      <c r="BL4" s="82"/>
      <c r="BM4" s="82"/>
      <c r="BN4" s="82"/>
      <c r="BO4" s="82"/>
      <c r="BP4" s="82"/>
      <c r="BQ4" s="82" t="s">
        <v>63</v>
      </c>
      <c r="BR4" s="82"/>
      <c r="BS4" s="82"/>
      <c r="BT4" s="82"/>
      <c r="BU4" s="82"/>
      <c r="BV4" s="82"/>
      <c r="BW4" s="82"/>
      <c r="BX4" s="82"/>
      <c r="BY4" s="82"/>
      <c r="BZ4" s="82"/>
      <c r="CA4" s="82"/>
      <c r="CB4" s="82" t="s">
        <v>64</v>
      </c>
      <c r="CC4" s="82"/>
      <c r="CD4" s="82"/>
      <c r="CE4" s="82"/>
      <c r="CF4" s="82"/>
      <c r="CG4" s="82"/>
      <c r="CH4" s="82"/>
      <c r="CI4" s="82"/>
      <c r="CJ4" s="82"/>
      <c r="CK4" s="82"/>
      <c r="CL4" s="82"/>
      <c r="CM4" s="82" t="s">
        <v>65</v>
      </c>
      <c r="CN4" s="82"/>
      <c r="CO4" s="82"/>
      <c r="CP4" s="82"/>
      <c r="CQ4" s="82"/>
      <c r="CR4" s="82"/>
      <c r="CS4" s="82"/>
      <c r="CT4" s="82"/>
      <c r="CU4" s="82"/>
      <c r="CV4" s="82"/>
      <c r="CW4" s="82"/>
      <c r="CX4" s="82" t="s">
        <v>66</v>
      </c>
      <c r="CY4" s="82"/>
      <c r="CZ4" s="82"/>
      <c r="DA4" s="82"/>
      <c r="DB4" s="82"/>
      <c r="DC4" s="82"/>
      <c r="DD4" s="82"/>
      <c r="DE4" s="82"/>
      <c r="DF4" s="82"/>
      <c r="DG4" s="82"/>
      <c r="DH4" s="82"/>
      <c r="DI4" s="82" t="s">
        <v>67</v>
      </c>
      <c r="DJ4" s="82"/>
      <c r="DK4" s="82"/>
      <c r="DL4" s="82"/>
      <c r="DM4" s="82"/>
      <c r="DN4" s="82"/>
      <c r="DO4" s="82"/>
      <c r="DP4" s="82"/>
      <c r="DQ4" s="82"/>
      <c r="DR4" s="82"/>
      <c r="DS4" s="82"/>
      <c r="DT4" s="82" t="s">
        <v>68</v>
      </c>
      <c r="DU4" s="82"/>
      <c r="DV4" s="82"/>
      <c r="DW4" s="82"/>
      <c r="DX4" s="82"/>
      <c r="DY4" s="82"/>
      <c r="DZ4" s="82"/>
      <c r="EA4" s="82"/>
      <c r="EB4" s="82"/>
      <c r="EC4" s="82"/>
      <c r="ED4" s="82"/>
      <c r="EE4" s="82" t="s">
        <v>69</v>
      </c>
      <c r="EF4" s="82"/>
      <c r="EG4" s="82"/>
      <c r="EH4" s="82"/>
      <c r="EI4" s="82"/>
      <c r="EJ4" s="82"/>
      <c r="EK4" s="82"/>
      <c r="EL4" s="82"/>
      <c r="EM4" s="82"/>
      <c r="EN4" s="82"/>
      <c r="EO4" s="82"/>
    </row>
    <row r="5" spans="1:145" x14ac:dyDescent="0.15">
      <c r="A5" s="28" t="s">
        <v>70</v>
      </c>
      <c r="B5" s="31"/>
      <c r="C5" s="31"/>
      <c r="D5" s="31"/>
      <c r="E5" s="31"/>
      <c r="F5" s="31"/>
      <c r="G5" s="31"/>
      <c r="H5" s="32" t="s">
        <v>71</v>
      </c>
      <c r="I5" s="32" t="s">
        <v>72</v>
      </c>
      <c r="J5" s="32" t="s">
        <v>73</v>
      </c>
      <c r="K5" s="32" t="s">
        <v>74</v>
      </c>
      <c r="L5" s="32" t="s">
        <v>75</v>
      </c>
      <c r="M5" s="32" t="s">
        <v>5</v>
      </c>
      <c r="N5" s="32" t="s">
        <v>76</v>
      </c>
      <c r="O5" s="32" t="s">
        <v>77</v>
      </c>
      <c r="P5" s="32" t="s">
        <v>78</v>
      </c>
      <c r="Q5" s="32" t="s">
        <v>79</v>
      </c>
      <c r="R5" s="32" t="s">
        <v>80</v>
      </c>
      <c r="S5" s="32" t="s">
        <v>81</v>
      </c>
      <c r="T5" s="32" t="s">
        <v>82</v>
      </c>
      <c r="U5" s="32" t="s">
        <v>83</v>
      </c>
      <c r="V5" s="32" t="s">
        <v>84</v>
      </c>
      <c r="W5" s="32" t="s">
        <v>85</v>
      </c>
      <c r="X5" s="32" t="s">
        <v>86</v>
      </c>
      <c r="Y5" s="32" t="s">
        <v>87</v>
      </c>
      <c r="Z5" s="32" t="s">
        <v>88</v>
      </c>
      <c r="AA5" s="32" t="s">
        <v>89</v>
      </c>
      <c r="AB5" s="32" t="s">
        <v>90</v>
      </c>
      <c r="AC5" s="32" t="s">
        <v>91</v>
      </c>
      <c r="AD5" s="32" t="s">
        <v>92</v>
      </c>
      <c r="AE5" s="32" t="s">
        <v>93</v>
      </c>
      <c r="AF5" s="32" t="s">
        <v>94</v>
      </c>
      <c r="AG5" s="32" t="s">
        <v>95</v>
      </c>
      <c r="AH5" s="32" t="s">
        <v>96</v>
      </c>
      <c r="AI5" s="32" t="s">
        <v>31</v>
      </c>
      <c r="AJ5" s="32" t="s">
        <v>87</v>
      </c>
      <c r="AK5" s="32" t="s">
        <v>88</v>
      </c>
      <c r="AL5" s="32" t="s">
        <v>89</v>
      </c>
      <c r="AM5" s="32" t="s">
        <v>90</v>
      </c>
      <c r="AN5" s="32" t="s">
        <v>91</v>
      </c>
      <c r="AO5" s="32" t="s">
        <v>92</v>
      </c>
      <c r="AP5" s="32" t="s">
        <v>93</v>
      </c>
      <c r="AQ5" s="32" t="s">
        <v>94</v>
      </c>
      <c r="AR5" s="32" t="s">
        <v>95</v>
      </c>
      <c r="AS5" s="32" t="s">
        <v>96</v>
      </c>
      <c r="AT5" s="32" t="s">
        <v>97</v>
      </c>
      <c r="AU5" s="32" t="s">
        <v>87</v>
      </c>
      <c r="AV5" s="32" t="s">
        <v>88</v>
      </c>
      <c r="AW5" s="32" t="s">
        <v>89</v>
      </c>
      <c r="AX5" s="32" t="s">
        <v>90</v>
      </c>
      <c r="AY5" s="32" t="s">
        <v>91</v>
      </c>
      <c r="AZ5" s="32" t="s">
        <v>92</v>
      </c>
      <c r="BA5" s="32" t="s">
        <v>93</v>
      </c>
      <c r="BB5" s="32" t="s">
        <v>94</v>
      </c>
      <c r="BC5" s="32" t="s">
        <v>95</v>
      </c>
      <c r="BD5" s="32" t="s">
        <v>96</v>
      </c>
      <c r="BE5" s="32" t="s">
        <v>97</v>
      </c>
      <c r="BF5" s="32" t="s">
        <v>87</v>
      </c>
      <c r="BG5" s="32" t="s">
        <v>88</v>
      </c>
      <c r="BH5" s="32" t="s">
        <v>89</v>
      </c>
      <c r="BI5" s="32" t="s">
        <v>90</v>
      </c>
      <c r="BJ5" s="32" t="s">
        <v>91</v>
      </c>
      <c r="BK5" s="32" t="s">
        <v>92</v>
      </c>
      <c r="BL5" s="32" t="s">
        <v>93</v>
      </c>
      <c r="BM5" s="32" t="s">
        <v>94</v>
      </c>
      <c r="BN5" s="32" t="s">
        <v>95</v>
      </c>
      <c r="BO5" s="32" t="s">
        <v>96</v>
      </c>
      <c r="BP5" s="32" t="s">
        <v>97</v>
      </c>
      <c r="BQ5" s="32" t="s">
        <v>87</v>
      </c>
      <c r="BR5" s="32" t="s">
        <v>88</v>
      </c>
      <c r="BS5" s="32" t="s">
        <v>89</v>
      </c>
      <c r="BT5" s="32" t="s">
        <v>90</v>
      </c>
      <c r="BU5" s="32" t="s">
        <v>91</v>
      </c>
      <c r="BV5" s="32" t="s">
        <v>92</v>
      </c>
      <c r="BW5" s="32" t="s">
        <v>93</v>
      </c>
      <c r="BX5" s="32" t="s">
        <v>94</v>
      </c>
      <c r="BY5" s="32" t="s">
        <v>95</v>
      </c>
      <c r="BZ5" s="32" t="s">
        <v>96</v>
      </c>
      <c r="CA5" s="32" t="s">
        <v>97</v>
      </c>
      <c r="CB5" s="32" t="s">
        <v>87</v>
      </c>
      <c r="CC5" s="32" t="s">
        <v>88</v>
      </c>
      <c r="CD5" s="32" t="s">
        <v>89</v>
      </c>
      <c r="CE5" s="32" t="s">
        <v>90</v>
      </c>
      <c r="CF5" s="32" t="s">
        <v>91</v>
      </c>
      <c r="CG5" s="32" t="s">
        <v>92</v>
      </c>
      <c r="CH5" s="32" t="s">
        <v>93</v>
      </c>
      <c r="CI5" s="32" t="s">
        <v>94</v>
      </c>
      <c r="CJ5" s="32" t="s">
        <v>95</v>
      </c>
      <c r="CK5" s="32" t="s">
        <v>96</v>
      </c>
      <c r="CL5" s="32" t="s">
        <v>97</v>
      </c>
      <c r="CM5" s="32" t="s">
        <v>87</v>
      </c>
      <c r="CN5" s="32" t="s">
        <v>88</v>
      </c>
      <c r="CO5" s="32" t="s">
        <v>89</v>
      </c>
      <c r="CP5" s="32" t="s">
        <v>90</v>
      </c>
      <c r="CQ5" s="32" t="s">
        <v>91</v>
      </c>
      <c r="CR5" s="32" t="s">
        <v>92</v>
      </c>
      <c r="CS5" s="32" t="s">
        <v>93</v>
      </c>
      <c r="CT5" s="32" t="s">
        <v>94</v>
      </c>
      <c r="CU5" s="32" t="s">
        <v>95</v>
      </c>
      <c r="CV5" s="32" t="s">
        <v>96</v>
      </c>
      <c r="CW5" s="32" t="s">
        <v>97</v>
      </c>
      <c r="CX5" s="32" t="s">
        <v>87</v>
      </c>
      <c r="CY5" s="32" t="s">
        <v>88</v>
      </c>
      <c r="CZ5" s="32" t="s">
        <v>89</v>
      </c>
      <c r="DA5" s="32" t="s">
        <v>90</v>
      </c>
      <c r="DB5" s="32" t="s">
        <v>91</v>
      </c>
      <c r="DC5" s="32" t="s">
        <v>92</v>
      </c>
      <c r="DD5" s="32" t="s">
        <v>93</v>
      </c>
      <c r="DE5" s="32" t="s">
        <v>94</v>
      </c>
      <c r="DF5" s="32" t="s">
        <v>95</v>
      </c>
      <c r="DG5" s="32" t="s">
        <v>96</v>
      </c>
      <c r="DH5" s="32" t="s">
        <v>97</v>
      </c>
      <c r="DI5" s="32" t="s">
        <v>87</v>
      </c>
      <c r="DJ5" s="32" t="s">
        <v>88</v>
      </c>
      <c r="DK5" s="32" t="s">
        <v>89</v>
      </c>
      <c r="DL5" s="32" t="s">
        <v>90</v>
      </c>
      <c r="DM5" s="32" t="s">
        <v>91</v>
      </c>
      <c r="DN5" s="32" t="s">
        <v>92</v>
      </c>
      <c r="DO5" s="32" t="s">
        <v>93</v>
      </c>
      <c r="DP5" s="32" t="s">
        <v>94</v>
      </c>
      <c r="DQ5" s="32" t="s">
        <v>95</v>
      </c>
      <c r="DR5" s="32" t="s">
        <v>96</v>
      </c>
      <c r="DS5" s="32" t="s">
        <v>97</v>
      </c>
      <c r="DT5" s="32" t="s">
        <v>87</v>
      </c>
      <c r="DU5" s="32" t="s">
        <v>88</v>
      </c>
      <c r="DV5" s="32" t="s">
        <v>89</v>
      </c>
      <c r="DW5" s="32" t="s">
        <v>90</v>
      </c>
      <c r="DX5" s="32" t="s">
        <v>91</v>
      </c>
      <c r="DY5" s="32" t="s">
        <v>92</v>
      </c>
      <c r="DZ5" s="32" t="s">
        <v>93</v>
      </c>
      <c r="EA5" s="32" t="s">
        <v>94</v>
      </c>
      <c r="EB5" s="32" t="s">
        <v>95</v>
      </c>
      <c r="EC5" s="32" t="s">
        <v>96</v>
      </c>
      <c r="ED5" s="32" t="s">
        <v>97</v>
      </c>
      <c r="EE5" s="32" t="s">
        <v>87</v>
      </c>
      <c r="EF5" s="32" t="s">
        <v>88</v>
      </c>
      <c r="EG5" s="32" t="s">
        <v>89</v>
      </c>
      <c r="EH5" s="32" t="s">
        <v>90</v>
      </c>
      <c r="EI5" s="32" t="s">
        <v>91</v>
      </c>
      <c r="EJ5" s="32" t="s">
        <v>92</v>
      </c>
      <c r="EK5" s="32" t="s">
        <v>93</v>
      </c>
      <c r="EL5" s="32" t="s">
        <v>94</v>
      </c>
      <c r="EM5" s="32" t="s">
        <v>95</v>
      </c>
      <c r="EN5" s="32" t="s">
        <v>96</v>
      </c>
      <c r="EO5" s="32" t="s">
        <v>97</v>
      </c>
    </row>
    <row r="6" spans="1:145" s="36" customFormat="1" x14ac:dyDescent="0.15">
      <c r="A6" s="28" t="s">
        <v>98</v>
      </c>
      <c r="B6" s="33">
        <f>B7</f>
        <v>2019</v>
      </c>
      <c r="C6" s="33">
        <f t="shared" ref="C6:X6" si="3">C7</f>
        <v>42153</v>
      </c>
      <c r="D6" s="33">
        <f t="shared" si="3"/>
        <v>47</v>
      </c>
      <c r="E6" s="33">
        <f t="shared" si="3"/>
        <v>17</v>
      </c>
      <c r="F6" s="33">
        <f t="shared" si="3"/>
        <v>1</v>
      </c>
      <c r="G6" s="33">
        <f t="shared" si="3"/>
        <v>0</v>
      </c>
      <c r="H6" s="33" t="str">
        <f t="shared" si="3"/>
        <v>宮城県　大崎市</v>
      </c>
      <c r="I6" s="33" t="str">
        <f t="shared" si="3"/>
        <v>法非適用</v>
      </c>
      <c r="J6" s="33" t="str">
        <f t="shared" si="3"/>
        <v>下水道事業</v>
      </c>
      <c r="K6" s="33" t="str">
        <f t="shared" si="3"/>
        <v>公共下水道</v>
      </c>
      <c r="L6" s="33" t="str">
        <f t="shared" si="3"/>
        <v>Bd1</v>
      </c>
      <c r="M6" s="33" t="str">
        <f t="shared" si="3"/>
        <v>非設置</v>
      </c>
      <c r="N6" s="34" t="str">
        <f t="shared" si="3"/>
        <v>-</v>
      </c>
      <c r="O6" s="34" t="str">
        <f t="shared" si="3"/>
        <v>該当数値なし</v>
      </c>
      <c r="P6" s="34">
        <f t="shared" si="3"/>
        <v>38.76</v>
      </c>
      <c r="Q6" s="34">
        <f t="shared" si="3"/>
        <v>94.94</v>
      </c>
      <c r="R6" s="34">
        <f t="shared" si="3"/>
        <v>3740</v>
      </c>
      <c r="S6" s="34">
        <f t="shared" si="3"/>
        <v>129444</v>
      </c>
      <c r="T6" s="34">
        <f t="shared" si="3"/>
        <v>796.81</v>
      </c>
      <c r="U6" s="34">
        <f t="shared" si="3"/>
        <v>162.44999999999999</v>
      </c>
      <c r="V6" s="34">
        <f t="shared" si="3"/>
        <v>49890</v>
      </c>
      <c r="W6" s="34">
        <f t="shared" si="3"/>
        <v>14.51</v>
      </c>
      <c r="X6" s="34">
        <f t="shared" si="3"/>
        <v>3438.32</v>
      </c>
      <c r="Y6" s="35">
        <f>IF(Y7="",NA(),Y7)</f>
        <v>73.790000000000006</v>
      </c>
      <c r="Z6" s="35">
        <f t="shared" ref="Z6:AH6" si="4">IF(Z7="",NA(),Z7)</f>
        <v>72.2</v>
      </c>
      <c r="AA6" s="35">
        <f t="shared" si="4"/>
        <v>63.65</v>
      </c>
      <c r="AB6" s="35">
        <f t="shared" si="4"/>
        <v>62.63</v>
      </c>
      <c r="AC6" s="35">
        <f t="shared" si="4"/>
        <v>65.42</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2104.31</v>
      </c>
      <c r="BG6" s="35">
        <f t="shared" ref="BG6:BO6" si="7">IF(BG7="",NA(),BG7)</f>
        <v>707.82</v>
      </c>
      <c r="BH6" s="35">
        <f t="shared" si="7"/>
        <v>818.43</v>
      </c>
      <c r="BI6" s="35">
        <f t="shared" si="7"/>
        <v>873.39</v>
      </c>
      <c r="BJ6" s="35">
        <f t="shared" si="7"/>
        <v>614.17999999999995</v>
      </c>
      <c r="BK6" s="35">
        <f t="shared" si="7"/>
        <v>848.31</v>
      </c>
      <c r="BL6" s="35">
        <f t="shared" si="7"/>
        <v>774.99</v>
      </c>
      <c r="BM6" s="35">
        <f t="shared" si="7"/>
        <v>799.41</v>
      </c>
      <c r="BN6" s="35">
        <f t="shared" si="7"/>
        <v>820.36</v>
      </c>
      <c r="BO6" s="35">
        <f t="shared" si="7"/>
        <v>847.44</v>
      </c>
      <c r="BP6" s="34" t="str">
        <f>IF(BP7="","",IF(BP7="-","【-】","【"&amp;SUBSTITUTE(TEXT(BP7,"#,##0.00"),"-","△")&amp;"】"))</f>
        <v>【682.51】</v>
      </c>
      <c r="BQ6" s="35">
        <f>IF(BQ7="",NA(),BQ7)</f>
        <v>98.09</v>
      </c>
      <c r="BR6" s="35">
        <f t="shared" ref="BR6:BZ6" si="8">IF(BR7="",NA(),BR7)</f>
        <v>93.58</v>
      </c>
      <c r="BS6" s="35">
        <f t="shared" si="8"/>
        <v>98.52</v>
      </c>
      <c r="BT6" s="35">
        <f t="shared" si="8"/>
        <v>91.96</v>
      </c>
      <c r="BU6" s="35">
        <f t="shared" si="8"/>
        <v>95.67</v>
      </c>
      <c r="BV6" s="35">
        <f t="shared" si="8"/>
        <v>94.38</v>
      </c>
      <c r="BW6" s="35">
        <f t="shared" si="8"/>
        <v>96.57</v>
      </c>
      <c r="BX6" s="35">
        <f t="shared" si="8"/>
        <v>96.54</v>
      </c>
      <c r="BY6" s="35">
        <f t="shared" si="8"/>
        <v>95.4</v>
      </c>
      <c r="BZ6" s="35">
        <f t="shared" si="8"/>
        <v>94.69</v>
      </c>
      <c r="CA6" s="34" t="str">
        <f>IF(CA7="","",IF(CA7="-","【-】","【"&amp;SUBSTITUTE(TEXT(CA7,"#,##0.00"),"-","△")&amp;"】"))</f>
        <v>【100.34】</v>
      </c>
      <c r="CB6" s="35">
        <f>IF(CB7="",NA(),CB7)</f>
        <v>223.65</v>
      </c>
      <c r="CC6" s="35">
        <f t="shared" ref="CC6:CK6" si="9">IF(CC7="",NA(),CC7)</f>
        <v>234.49</v>
      </c>
      <c r="CD6" s="35">
        <f t="shared" si="9"/>
        <v>222.05</v>
      </c>
      <c r="CE6" s="35">
        <f t="shared" si="9"/>
        <v>238.46</v>
      </c>
      <c r="CF6" s="35">
        <f t="shared" si="9"/>
        <v>211.48</v>
      </c>
      <c r="CG6" s="35">
        <f t="shared" si="9"/>
        <v>165.45</v>
      </c>
      <c r="CH6" s="35">
        <f t="shared" si="9"/>
        <v>161.54</v>
      </c>
      <c r="CI6" s="35">
        <f t="shared" si="9"/>
        <v>162.81</v>
      </c>
      <c r="CJ6" s="35">
        <f t="shared" si="9"/>
        <v>163.19999999999999</v>
      </c>
      <c r="CK6" s="35">
        <f t="shared" si="9"/>
        <v>159.78</v>
      </c>
      <c r="CL6" s="34" t="str">
        <f>IF(CL7="","",IF(CL7="-","【-】","【"&amp;SUBSTITUTE(TEXT(CL7,"#,##0.00"),"-","△")&amp;"】"))</f>
        <v>【136.15】</v>
      </c>
      <c r="CM6" s="35">
        <f>IF(CM7="",NA(),CM7)</f>
        <v>80.88</v>
      </c>
      <c r="CN6" s="35">
        <f t="shared" ref="CN6:CV6" si="10">IF(CN7="",NA(),CN7)</f>
        <v>53.94</v>
      </c>
      <c r="CO6" s="35">
        <f t="shared" si="10"/>
        <v>62.84</v>
      </c>
      <c r="CP6" s="35">
        <f t="shared" si="10"/>
        <v>59.53</v>
      </c>
      <c r="CQ6" s="35">
        <f t="shared" si="10"/>
        <v>58.29</v>
      </c>
      <c r="CR6" s="35">
        <f t="shared" si="10"/>
        <v>65.62</v>
      </c>
      <c r="CS6" s="35">
        <f t="shared" si="10"/>
        <v>64.67</v>
      </c>
      <c r="CT6" s="35">
        <f t="shared" si="10"/>
        <v>64.959999999999994</v>
      </c>
      <c r="CU6" s="35">
        <f t="shared" si="10"/>
        <v>65.040000000000006</v>
      </c>
      <c r="CV6" s="35">
        <f t="shared" si="10"/>
        <v>68.31</v>
      </c>
      <c r="CW6" s="34" t="str">
        <f>IF(CW7="","",IF(CW7="-","【-】","【"&amp;SUBSTITUTE(TEXT(CW7,"#,##0.00"),"-","△")&amp;"】"))</f>
        <v>【59.64】</v>
      </c>
      <c r="CX6" s="35">
        <f>IF(CX7="",NA(),CX7)</f>
        <v>79.19</v>
      </c>
      <c r="CY6" s="35">
        <f t="shared" ref="CY6:DG6" si="11">IF(CY7="",NA(),CY7)</f>
        <v>80.45</v>
      </c>
      <c r="CZ6" s="35">
        <f t="shared" si="11"/>
        <v>80.930000000000007</v>
      </c>
      <c r="DA6" s="35">
        <f t="shared" si="11"/>
        <v>81.05</v>
      </c>
      <c r="DB6" s="35">
        <f t="shared" si="11"/>
        <v>81.180000000000007</v>
      </c>
      <c r="DC6" s="35">
        <f t="shared" si="11"/>
        <v>91.44</v>
      </c>
      <c r="DD6" s="35">
        <f t="shared" si="11"/>
        <v>91.76</v>
      </c>
      <c r="DE6" s="35">
        <f t="shared" si="11"/>
        <v>92.3</v>
      </c>
      <c r="DF6" s="35">
        <f t="shared" si="11"/>
        <v>92.55</v>
      </c>
      <c r="DG6" s="35">
        <f t="shared" si="11"/>
        <v>92.62</v>
      </c>
      <c r="DH6" s="34" t="str">
        <f>IF(DH7="","",IF(DH7="-","【-】","【"&amp;SUBSTITUTE(TEXT(DH7,"#,##0.00"),"-","△")&amp;"】"))</f>
        <v>【95.35】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5">
        <f t="shared" ref="EF6:EN6" si="14">IF(EF7="",NA(),EF7)</f>
        <v>0.02</v>
      </c>
      <c r="EG6" s="34">
        <f t="shared" si="14"/>
        <v>0</v>
      </c>
      <c r="EH6" s="34">
        <f t="shared" si="14"/>
        <v>0</v>
      </c>
      <c r="EI6" s="34">
        <f t="shared" si="14"/>
        <v>0</v>
      </c>
      <c r="EJ6" s="35">
        <f t="shared" si="14"/>
        <v>0.27</v>
      </c>
      <c r="EK6" s="35">
        <f t="shared" si="14"/>
        <v>0.17</v>
      </c>
      <c r="EL6" s="35">
        <f t="shared" si="14"/>
        <v>0.13</v>
      </c>
      <c r="EM6" s="35">
        <f t="shared" si="14"/>
        <v>0.1</v>
      </c>
      <c r="EN6" s="35">
        <f t="shared" si="14"/>
        <v>0.09</v>
      </c>
      <c r="EO6" s="34" t="str">
        <f>IF(EO7="","",IF(EO7="-","【-】","【"&amp;SUBSTITUTE(TEXT(EO7,"#,##0.00"),"-","△")&amp;"】"))</f>
        <v>【0.22】</v>
      </c>
    </row>
    <row r="7" spans="1:145" s="36" customFormat="1" x14ac:dyDescent="0.15">
      <c r="A7" s="28"/>
      <c r="B7" s="37">
        <v>2019</v>
      </c>
      <c r="C7" s="37">
        <v>42153</v>
      </c>
      <c r="D7" s="37">
        <v>47</v>
      </c>
      <c r="E7" s="37">
        <v>17</v>
      </c>
      <c r="F7" s="37">
        <v>1</v>
      </c>
      <c r="G7" s="37">
        <v>0</v>
      </c>
      <c r="H7" s="37" t="s">
        <v>99</v>
      </c>
      <c r="I7" s="37" t="s">
        <v>100</v>
      </c>
      <c r="J7" s="37" t="s">
        <v>101</v>
      </c>
      <c r="K7" s="37" t="s">
        <v>102</v>
      </c>
      <c r="L7" s="37" t="s">
        <v>103</v>
      </c>
      <c r="M7" s="37" t="s">
        <v>104</v>
      </c>
      <c r="N7" s="38" t="s">
        <v>105</v>
      </c>
      <c r="O7" s="38" t="s">
        <v>106</v>
      </c>
      <c r="P7" s="38">
        <v>38.76</v>
      </c>
      <c r="Q7" s="38">
        <v>94.94</v>
      </c>
      <c r="R7" s="38">
        <v>3740</v>
      </c>
      <c r="S7" s="38">
        <v>129444</v>
      </c>
      <c r="T7" s="38">
        <v>796.81</v>
      </c>
      <c r="U7" s="38">
        <v>162.44999999999999</v>
      </c>
      <c r="V7" s="38">
        <v>49890</v>
      </c>
      <c r="W7" s="38">
        <v>14.51</v>
      </c>
      <c r="X7" s="38">
        <v>3438.32</v>
      </c>
      <c r="Y7" s="38">
        <v>73.790000000000006</v>
      </c>
      <c r="Z7" s="38">
        <v>72.2</v>
      </c>
      <c r="AA7" s="38">
        <v>63.65</v>
      </c>
      <c r="AB7" s="38">
        <v>62.63</v>
      </c>
      <c r="AC7" s="38">
        <v>65.42</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2104.31</v>
      </c>
      <c r="BG7" s="38">
        <v>707.82</v>
      </c>
      <c r="BH7" s="38">
        <v>818.43</v>
      </c>
      <c r="BI7" s="38">
        <v>873.39</v>
      </c>
      <c r="BJ7" s="38">
        <v>614.17999999999995</v>
      </c>
      <c r="BK7" s="38">
        <v>848.31</v>
      </c>
      <c r="BL7" s="38">
        <v>774.99</v>
      </c>
      <c r="BM7" s="38">
        <v>799.41</v>
      </c>
      <c r="BN7" s="38">
        <v>820.36</v>
      </c>
      <c r="BO7" s="38">
        <v>847.44</v>
      </c>
      <c r="BP7" s="38">
        <v>682.51</v>
      </c>
      <c r="BQ7" s="38">
        <v>98.09</v>
      </c>
      <c r="BR7" s="38">
        <v>93.58</v>
      </c>
      <c r="BS7" s="38">
        <v>98.52</v>
      </c>
      <c r="BT7" s="38">
        <v>91.96</v>
      </c>
      <c r="BU7" s="38">
        <v>95.67</v>
      </c>
      <c r="BV7" s="38">
        <v>94.38</v>
      </c>
      <c r="BW7" s="38">
        <v>96.57</v>
      </c>
      <c r="BX7" s="38">
        <v>96.54</v>
      </c>
      <c r="BY7" s="38">
        <v>95.4</v>
      </c>
      <c r="BZ7" s="38">
        <v>94.69</v>
      </c>
      <c r="CA7" s="38">
        <v>100.34</v>
      </c>
      <c r="CB7" s="38">
        <v>223.65</v>
      </c>
      <c r="CC7" s="38">
        <v>234.49</v>
      </c>
      <c r="CD7" s="38">
        <v>222.05</v>
      </c>
      <c r="CE7" s="38">
        <v>238.46</v>
      </c>
      <c r="CF7" s="38">
        <v>211.48</v>
      </c>
      <c r="CG7" s="38">
        <v>165.45</v>
      </c>
      <c r="CH7" s="38">
        <v>161.54</v>
      </c>
      <c r="CI7" s="38">
        <v>162.81</v>
      </c>
      <c r="CJ7" s="38">
        <v>163.19999999999999</v>
      </c>
      <c r="CK7" s="38">
        <v>159.78</v>
      </c>
      <c r="CL7" s="38">
        <v>136.15</v>
      </c>
      <c r="CM7" s="38">
        <v>80.88</v>
      </c>
      <c r="CN7" s="38">
        <v>53.94</v>
      </c>
      <c r="CO7" s="38">
        <v>62.84</v>
      </c>
      <c r="CP7" s="38">
        <v>59.53</v>
      </c>
      <c r="CQ7" s="38">
        <v>58.29</v>
      </c>
      <c r="CR7" s="38">
        <v>65.62</v>
      </c>
      <c r="CS7" s="38">
        <v>64.67</v>
      </c>
      <c r="CT7" s="38">
        <v>64.959999999999994</v>
      </c>
      <c r="CU7" s="38">
        <v>65.040000000000006</v>
      </c>
      <c r="CV7" s="38">
        <v>68.31</v>
      </c>
      <c r="CW7" s="38">
        <v>59.64</v>
      </c>
      <c r="CX7" s="38">
        <v>79.19</v>
      </c>
      <c r="CY7" s="38">
        <v>80.45</v>
      </c>
      <c r="CZ7" s="38">
        <v>80.930000000000007</v>
      </c>
      <c r="DA7" s="38">
        <v>81.05</v>
      </c>
      <c r="DB7" s="38">
        <v>81.180000000000007</v>
      </c>
      <c r="DC7" s="38">
        <v>91.44</v>
      </c>
      <c r="DD7" s="38">
        <v>91.76</v>
      </c>
      <c r="DE7" s="38">
        <v>92.3</v>
      </c>
      <c r="DF7" s="38">
        <v>92.55</v>
      </c>
      <c r="DG7" s="38">
        <v>92.62</v>
      </c>
      <c r="DH7" s="38">
        <v>95.35</v>
      </c>
      <c r="DI7" s="38"/>
      <c r="DJ7" s="38"/>
      <c r="DK7" s="38"/>
      <c r="DL7" s="38"/>
      <c r="DM7" s="38"/>
      <c r="DN7" s="38"/>
      <c r="DO7" s="38"/>
      <c r="DP7" s="38"/>
      <c r="DQ7" s="38"/>
      <c r="DR7" s="38"/>
      <c r="DS7" s="38"/>
      <c r="DT7" s="38"/>
      <c r="DU7" s="38"/>
      <c r="DV7" s="38"/>
      <c r="DW7" s="38"/>
      <c r="DX7" s="38"/>
      <c r="DY7" s="38"/>
      <c r="DZ7" s="38"/>
      <c r="EA7" s="38"/>
      <c r="EB7" s="38"/>
      <c r="EC7" s="38"/>
      <c r="ED7" s="38"/>
      <c r="EE7" s="38">
        <v>0</v>
      </c>
      <c r="EF7" s="38">
        <v>0.02</v>
      </c>
      <c r="EG7" s="38">
        <v>0</v>
      </c>
      <c r="EH7" s="38">
        <v>0</v>
      </c>
      <c r="EI7" s="38">
        <v>0</v>
      </c>
      <c r="EJ7" s="38">
        <v>0.27</v>
      </c>
      <c r="EK7" s="38">
        <v>0.17</v>
      </c>
      <c r="EL7" s="38">
        <v>0.13</v>
      </c>
      <c r="EM7" s="38">
        <v>0.1</v>
      </c>
      <c r="EN7" s="38">
        <v>0.09</v>
      </c>
      <c r="EO7" s="38">
        <v>0.22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107</v>
      </c>
      <c r="C9" s="40" t="s">
        <v>108</v>
      </c>
      <c r="D9" s="40" t="s">
        <v>109</v>
      </c>
      <c r="E9" s="40" t="s">
        <v>110</v>
      </c>
      <c r="F9" s="40" t="s">
        <v>111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49</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112</v>
      </c>
    </row>
    <row r="12" spans="1:145" x14ac:dyDescent="0.15">
      <c r="B12">
        <v>1</v>
      </c>
      <c r="C12">
        <v>1</v>
      </c>
      <c r="D12">
        <v>1</v>
      </c>
      <c r="E12">
        <v>1</v>
      </c>
      <c r="F12">
        <v>1</v>
      </c>
      <c r="G12" t="s">
        <v>113</v>
      </c>
    </row>
    <row r="13" spans="1:145" x14ac:dyDescent="0.15">
      <c r="B13" t="s">
        <v>114</v>
      </c>
      <c r="C13" t="s">
        <v>115</v>
      </c>
      <c r="D13" t="s">
        <v>116</v>
      </c>
      <c r="E13" t="s">
        <v>114</v>
      </c>
      <c r="F13" t="s">
        <v>117</v>
      </c>
      <c r="G13" t="s">
        <v>118</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宮城県</cp:lastModifiedBy>
  <cp:lastPrinted>2021-02-14T23:54:04Z</cp:lastPrinted>
  <dcterms:created xsi:type="dcterms:W3CDTF">2020-12-04T02:42:36Z</dcterms:created>
  <dcterms:modified xsi:type="dcterms:W3CDTF">2021-02-14T23:54:29Z</dcterms:modified>
</cp:coreProperties>
</file>