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filesv02\150上下水道部\000上下水道部共有\旧ファイルサーバーデータ\05経営課\04_下水道経営係\03_照会回答関係\03_財政課（財政課経由県含む）\R02\R03.01.25 公営企業に係る経営比較分析表の分析等について\02回答\"/>
    </mc:Choice>
  </mc:AlternateContent>
  <xr:revisionPtr revIDLastSave="0" documentId="13_ncr:1_{BA19E9FC-4B08-4E6B-8087-CF95806D5ACB}" xr6:coauthVersionLast="41" xr6:coauthVersionMax="43" xr10:uidLastSave="{00000000-0000-0000-0000-000000000000}"/>
  <workbookProtection workbookAlgorithmName="SHA-512" workbookHashValue="tB3I9plIH7avR+NvIPoc3FnhynjDCCV+ZV+daIDmK45qx6S/MBDdPVa3B2bVhPqXTnLJnQ/xFccTj74RgyvGlg==" workbookSaltValue="EfDHXCWLCKJuqSfHaA696A==" workbookSpinCount="100000" lockStructure="1"/>
  <bookViews>
    <workbookView xWindow="4035" yWindow="525" windowWidth="24825" windowHeight="144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AT8" i="4" s="1"/>
  <c r="S6" i="5"/>
  <c r="AL8" i="4" s="1"/>
  <c r="R6" i="5"/>
  <c r="AD10" i="4" s="1"/>
  <c r="Q6" i="5"/>
  <c r="W10" i="4" s="1"/>
  <c r="P6" i="5"/>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P10" i="4"/>
  <c r="B10"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<sst xmlns="http://schemas.openxmlformats.org/spreadsheetml/2006/main" count="236" uniqueCount="121">
  <si>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</si>
  <si>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</si>
  <si>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</si>
  <si>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</si>
  <si>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</si>
  <si>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</si>
  <si>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</si>
  <si>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</si>
  <si>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</si>
  <si>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</si>
  <si>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</si>
  <si>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</si>
  <si>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</si>
  <si>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</si>
  <si>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</si>
  <si>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</si>
  <si>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</si>
  <si>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</si>
  <si>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</si>
  <si>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</si>
  <si>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</si>
  <si>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</si>
  <si>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</si>
  <si>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</si>
  <si>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</si>
  <si>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</si>
  <si>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</si>
  <si>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</si>
  <si>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</si>
  <si>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</si>
  <si>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</si>
  <si>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</si>
  <si>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</si>
  <si>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</si>
  <si>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</si>
  <si>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</si>
  <si>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</si>
  <si>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</si>
  <si>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</si>
  <si>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</si>
  <si>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</si>
  <si>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</si>
  <si>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</si>
  <si>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</si>
  <si>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</si>
  <si>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</si>
  <si>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</si>
  <si>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</si>
  <si>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</si>
  <si>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</si>
  <si>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</si>
  <si>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</si>
  <si>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</si>
  <si>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</si>
  <si>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</si>
  <si>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</si>
  <si>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</si>
  <si>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</si>
  <si>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</si>
  <si>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</si>
  <si>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</si>
  <si>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</si>
  <si>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</si>
  <si>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</si>
  <si>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</si>
  <si>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</si>
  <si>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</si>
  <si>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</si>
  <si>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</si>
  <si>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</si>
  <si>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</si>
  <si>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</si>
  <si>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</si>
  <si>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</si>
  <si>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</si>
  <si>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</si>
  <si>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</si>
  <si>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</si>
  <si>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</si>
  <si>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</si>
  <si>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</si>
  <si>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</si>
  <si>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</si>
  <si>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</si>
  <si>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</si>
  <si>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</si>
  <si>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</si>
  <si>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</si>
  <si>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</si>
  <si>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</si>
  <si>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</si>
  <si>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</si>
  <si>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</si>
  <si>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</si>
  <si>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</si>
  <si>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</si>
  <si>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</si>
  <si>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</si>
  <si>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</si>
  <si>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</si>
  <si>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</si>
  <si>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</si>
  <si>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</si>
  <si>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</si>
  <si>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</si>
  <si>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</si>
  <si>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</si>
  <si>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</si>
  <si>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</si>
  <si>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</si>
  <si>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</si>
  <si>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</si>
  <si>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</si>
  <si>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</si>
  <si>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</si>
  <si>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</si>
  <si>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</si>
  <si>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</si>
  <si>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【収益的収支比率】
　前年比較で1.13ポイントの増。
　単年度における使用料収入は、新規接続等により少しずつ増加しているものの、維持管理経費も増加傾向にあることから回収できていない状況は変わらない。
　維持管理経費の節減、コスト削減に努め、使用料で賄えるよう努力が必要である。
【企業債残高対事業規模比率】
　流域下水道への切替等により、企業債残高が減少したことで、前年度と比較して249.26ポイントの減となっている。
【経費回収率】
　前年度と比較して11.98ポイントの増。
　類似団体よりも高い水準となっているが、使用料収入で賄えるよう、汚水処理費の節減、削減の努力が必要である。
【汚水処理原価】
　前年度と比較して52.12円減少している。類似団体より低い単価にある。
【施設利用率】
　有収水量の減少に伴い、前年度と比較して15.17ポイントの減となっている。
【水洗化率】
　前年比較で2.77ポイントの減であり、類似団体より低い水準にあるため、水洗化を進め使用料の回収を図る必要がある。</t>
    <rPh sb="25" eb="26">
      <t>ゾウ</t>
    </rPh>
    <rPh sb="156" eb="158">
      <t>リュウイキ</t>
    </rPh>
    <rPh sb="158" eb="161">
      <t>ゲスイドウ</t>
    </rPh>
    <rPh sb="163" eb="165">
      <t>キリカエ</t>
    </rPh>
    <rPh sb="165" eb="166">
      <t>トウ</t>
    </rPh>
    <rPh sb="176" eb="178">
      <t>ゲンショウ</t>
    </rPh>
    <rPh sb="203" eb="204">
      <t>ゲン</t>
    </rPh>
    <rPh sb="239" eb="240">
      <t>ゾウ</t>
    </rPh>
    <rPh sb="320" eb="322">
      <t>ゲンショウ</t>
    </rPh>
    <rPh sb="333" eb="334">
      <t>ヒク</t>
    </rPh>
    <rPh sb="356" eb="358">
      <t>ゲンショウ</t>
    </rPh>
    <rPh sb="380" eb="381">
      <t>ゲン</t>
    </rPh>
    <rPh sb="411" eb="412">
      <t>ゲン</t>
    </rPh>
    <phoneticPr fontId="4"/>
  </si>
  <si>
    <t>【管渠改善率】
　農業集落排水事業は、平成6年4月から供用開始しており、26年が経過している。
　管渠の耐用年数は50年ではあるが、長寿命化計画、ストックマネジメント計画に基づき、早期の老朽化対策を実施することが必要と考える。</t>
    <phoneticPr fontId="4"/>
  </si>
  <si>
    <t>　農業集落排水区域については、整備事業が完了していることから、農業集落排水事業の持続可能な健全経営の確保のためには、処理施設の能力と維持管理経費に見合った収入の確保が必須である。
　令和元年度に若柳地区の大袋地区農業集落排水処理施設を廃止し、流域下水道へ切替接続を行い、単独処理場の維持管理経費及び更新費用の削減が図られた。
　他の単独処理施設についても、更新時期を見据えながら統合又は廃止の検討を行い、更なる経費削減を進めることとしている。
　国から要請されている公営企業会計の適用を令和2年度から適用したことで、企業性と公共性を両立させた安定的な事業運営が求められることから、引き続き施設の効率化、財源確保に努めていく必要がある。</t>
    <rPh sb="127" eb="129">
      <t>キリカ</t>
    </rPh>
    <rPh sb="132" eb="133">
      <t>オコナ</t>
    </rPh>
    <rPh sb="210" eb="21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</si>
</sst>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0B-4AED-9F4E-FB356943B2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D10B-4AED-9F4E-FB356943B2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52.83</c:v>
                </c:pt>
                <c:pt idx="1">
                  <c:v>53.56</c:v>
                </c:pt>
                <c:pt idx="2">
                  <c:v>54.94</c:v>
                </c:pt>
                <c:pt idx="3">
                  <c:v>56.22</c:v>
                </c:pt>
                <c:pt idx="4">
                  <c:v>41.05</c:v>
                </c:pt>
              </c:numCache>
            </c:numRef>
          </c:val>
          <c:extLst>
            <c:ext xmlns:c16="http://schemas.microsoft.com/office/drawing/2014/chart" uri="{C3380CC4-5D6E-409C-BE32-E72D297353CC}">
              <c16:uniqueId val="{00000000-7176-4ABE-AE5E-84EE572D1F0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7176-4ABE-AE5E-84EE572D1F0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71.91</c:v>
                </c:pt>
                <c:pt idx="1">
                  <c:v>73.42</c:v>
                </c:pt>
                <c:pt idx="2">
                  <c:v>74.41</c:v>
                </c:pt>
                <c:pt idx="3">
                  <c:v>75.150000000000006</c:v>
                </c:pt>
                <c:pt idx="4">
                  <c:v>72.38</c:v>
                </c:pt>
              </c:numCache>
            </c:numRef>
          </c:val>
          <c:extLst>
            <c:ext xmlns:c16="http://schemas.microsoft.com/office/drawing/2014/chart" uri="{C3380CC4-5D6E-409C-BE32-E72D297353CC}">
              <c16:uniqueId val="{00000000-D81B-48EC-A986-F3CD0782582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D81B-48EC-A986-F3CD0782582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57.82</c:v>
                </c:pt>
                <c:pt idx="1">
                  <c:v>76.69</c:v>
                </c:pt>
                <c:pt idx="2">
                  <c:v>79.16</c:v>
                </c:pt>
                <c:pt idx="3">
                  <c:v>64.45</c:v>
                </c:pt>
                <c:pt idx="4">
                  <c:v>65.58</c:v>
                </c:pt>
              </c:numCache>
            </c:numRef>
          </c:val>
          <c:extLst>
            <c:ext xmlns:c16="http://schemas.microsoft.com/office/drawing/2014/chart" uri="{C3380CC4-5D6E-409C-BE32-E72D297353CC}">
              <c16:uniqueId val="{00000000-1A97-4EFF-889E-7B986E6CB88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97-4EFF-889E-7B986E6CB88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57-4711-8322-702F540FF5B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57-4711-8322-702F540FF5B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24-49C7-8D5F-9AE9A5847A6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24-49C7-8D5F-9AE9A5847A6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8C-466B-9087-1AE5C7457B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8C-466B-9087-1AE5C7457B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FB-4778-A591-9F70EAA5409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FB-4778-A591-9F70EAA5409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2066.44</c:v>
                </c:pt>
                <c:pt idx="1">
                  <c:v>1.49</c:v>
                </c:pt>
                <c:pt idx="2">
                  <c:v>0.75</c:v>
                </c:pt>
                <c:pt idx="3">
                  <c:v>354.43</c:v>
                </c:pt>
                <c:pt idx="4">
                  <c:v>105.17</c:v>
                </c:pt>
              </c:numCache>
            </c:numRef>
          </c:val>
          <c:extLst>
            <c:ext xmlns:c16="http://schemas.microsoft.com/office/drawing/2014/chart" uri="{C3380CC4-5D6E-409C-BE32-E72D297353CC}">
              <c16:uniqueId val="{00000000-6A6D-4578-9CC0-6B252DD23E7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6A6D-4578-9CC0-6B252DD23E7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56.71</c:v>
                </c:pt>
                <c:pt idx="1">
                  <c:v>82.45</c:v>
                </c:pt>
                <c:pt idx="2">
                  <c:v>97.99</c:v>
                </c:pt>
                <c:pt idx="3">
                  <c:v>68.27</c:v>
                </c:pt>
                <c:pt idx="4">
                  <c:v>80.25</c:v>
                </c:pt>
              </c:numCache>
            </c:numRef>
          </c:val>
          <c:extLst>
            <c:ext xmlns:c16="http://schemas.microsoft.com/office/drawing/2014/chart" uri="{C3380CC4-5D6E-409C-BE32-E72D297353CC}">
              <c16:uniqueId val="{00000000-C24D-4587-9E07-36092DD6F5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C24D-4587-9E07-36092DD6F5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373.44</c:v>
                </c:pt>
                <c:pt idx="1">
                  <c:v>259.95</c:v>
                </c:pt>
                <c:pt idx="2">
                  <c:v>214.89</c:v>
                </c:pt>
                <c:pt idx="3">
                  <c:v>311.17</c:v>
                </c:pt>
                <c:pt idx="4">
                  <c:v>259.05</c:v>
                </c:pt>
              </c:numCache>
            </c:numRef>
          </c:val>
          <c:extLst>
            <c:ext xmlns:c16="http://schemas.microsoft.com/office/drawing/2014/chart" uri="{C3380CC4-5D6E-409C-BE32-E72D297353CC}">
              <c16:uniqueId val="{00000000-F560-423F-BB1F-26E4363A333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F560-423F-BB1F-26E4363A333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J1" zoomScale="80" zoomScaleNormal="80" workbookViewId="0">
      <selection activeCell="BH80" sqref="BH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宮城県　栗原市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67117</v>
      </c>
      <c r="AM8" s="75"/>
      <c r="AN8" s="75"/>
      <c r="AO8" s="75"/>
      <c r="AP8" s="75"/>
      <c r="AQ8" s="75"/>
      <c r="AR8" s="75"/>
      <c r="AS8" s="75"/>
      <c r="AT8" s="74">
        <f>データ!T6</f>
        <v>804.97</v>
      </c>
      <c r="AU8" s="74"/>
      <c r="AV8" s="74"/>
      <c r="AW8" s="74"/>
      <c r="AX8" s="74"/>
      <c r="AY8" s="74"/>
      <c r="AZ8" s="74"/>
      <c r="BA8" s="74"/>
      <c r="BB8" s="74">
        <f>データ!U6</f>
        <v>83.38</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4.04</v>
      </c>
      <c r="Q10" s="74"/>
      <c r="R10" s="74"/>
      <c r="S10" s="74"/>
      <c r="T10" s="74"/>
      <c r="U10" s="74"/>
      <c r="V10" s="74"/>
      <c r="W10" s="74">
        <f>データ!Q6</f>
        <v>87.49</v>
      </c>
      <c r="X10" s="74"/>
      <c r="Y10" s="74"/>
      <c r="Z10" s="74"/>
      <c r="AA10" s="74"/>
      <c r="AB10" s="74"/>
      <c r="AC10" s="74"/>
      <c r="AD10" s="75">
        <f>データ!R6</f>
        <v>4070</v>
      </c>
      <c r="AE10" s="75"/>
      <c r="AF10" s="75"/>
      <c r="AG10" s="75"/>
      <c r="AH10" s="75"/>
      <c r="AI10" s="75"/>
      <c r="AJ10" s="75"/>
      <c r="AK10" s="2"/>
      <c r="AL10" s="75">
        <f>データ!V6</f>
        <v>2690</v>
      </c>
      <c r="AM10" s="75"/>
      <c r="AN10" s="75"/>
      <c r="AO10" s="75"/>
      <c r="AP10" s="75"/>
      <c r="AQ10" s="75"/>
      <c r="AR10" s="75"/>
      <c r="AS10" s="75"/>
      <c r="AT10" s="74">
        <f>データ!W6</f>
        <v>4.79</v>
      </c>
      <c r="AU10" s="74"/>
      <c r="AV10" s="74"/>
      <c r="AW10" s="74"/>
      <c r="AX10" s="74"/>
      <c r="AY10" s="74"/>
      <c r="AZ10" s="74"/>
      <c r="BA10" s="74"/>
      <c r="BB10" s="74">
        <f>データ!X6</f>
        <v>561.59</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26</v>
      </c>
      <c r="BM14" s="66"/>
      <c r="BN14" s="66"/>
      <c r="BO14" s="66"/>
      <c r="BP14" s="66"/>
      <c r="BQ14" s="66"/>
      <c r="BR14" s="66"/>
      <c r="BS14" s="66"/>
      <c r="BT14" s="66"/>
      <c r="BU14" s="66"/>
      <c r="BV14" s="66"/>
      <c r="BW14" s="66"/>
      <c r="BX14" s="66"/>
      <c r="BY14" s="66"/>
      <c r="BZ14" s="67"/>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68"/>
      <c r="BM15" s="69"/>
      <c r="BN15" s="69"/>
      <c r="BO15" s="69"/>
      <c r="BP15" s="69"/>
      <c r="BQ15" s="69"/>
      <c r="BR15" s="69"/>
      <c r="BS15" s="69"/>
      <c r="BT15" s="69"/>
      <c r="BU15" s="69"/>
      <c r="BV15" s="69"/>
      <c r="BW15" s="69"/>
      <c r="BX15" s="69"/>
      <c r="BY15" s="69"/>
      <c r="BZ15" s="7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LFAP9Da72lddE3FfEMsZKcroVfn0eD6iMLSnpzAyZmyV3IJLWX9npqX2j8A1A8BSt1iuDtyIG7ug5s1nT6zrdA==" saltValue="3/RKKJTG3vF3hFHTBCvNm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42137</v>
      </c>
      <c r="D6" s="33">
        <f t="shared" si="3"/>
        <v>47</v>
      </c>
      <c r="E6" s="33">
        <f t="shared" si="3"/>
        <v>17</v>
      </c>
      <c r="F6" s="33">
        <f t="shared" si="3"/>
        <v>5</v>
      </c>
      <c r="G6" s="33">
        <f t="shared" si="3"/>
        <v>0</v>
      </c>
      <c r="H6" s="33" t="str">
        <f t="shared" si="3"/>
        <v>宮城県　栗原市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4.04</v>
      </c>
      <c r="Q6" s="34">
        <f t="shared" si="3"/>
        <v>87.49</v>
      </c>
      <c r="R6" s="34">
        <f t="shared" si="3"/>
        <v>4070</v>
      </c>
      <c r="S6" s="34">
        <f t="shared" si="3"/>
        <v>67117</v>
      </c>
      <c r="T6" s="34">
        <f t="shared" si="3"/>
        <v>804.97</v>
      </c>
      <c r="U6" s="34">
        <f t="shared" si="3"/>
        <v>83.38</v>
      </c>
      <c r="V6" s="34">
        <f t="shared" si="3"/>
        <v>2690</v>
      </c>
      <c r="W6" s="34">
        <f t="shared" si="3"/>
        <v>4.79</v>
      </c>
      <c r="X6" s="34">
        <f t="shared" si="3"/>
        <v>561.59</v>
      </c>
      <c r="Y6" s="35">
        <f>IF(Y7="",NA(),Y7)</f>
        <v>57.82</v>
      </c>
      <c r="Z6" s="35">
        <f t="shared" ref="Z6:AH6" si="4">IF(Z7="",NA(),Z7)</f>
        <v>76.69</v>
      </c>
      <c r="AA6" s="35">
        <f t="shared" si="4"/>
        <v>79.16</v>
      </c>
      <c r="AB6" s="35">
        <f t="shared" si="4"/>
        <v>64.45</v>
      </c>
      <c r="AC6" s="35">
        <f t="shared" si="4"/>
        <v>65.58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2066.44</v>
      </c>
      <c r="BG6" s="35">
        <f t="shared" ref="BG6:BO6" si="7">IF(BG7="",NA(),BG7)</f>
        <v>1.49</v>
      </c>
      <c r="BH6" s="35">
        <f t="shared" si="7"/>
        <v>0.75</v>
      </c>
      <c r="BI6" s="35">
        <f t="shared" si="7"/>
        <v>354.43</v>
      </c>
      <c r="BJ6" s="35">
        <f t="shared" si="7"/>
        <v>105.17</v>
      </c>
      <c r="BK6" s="35">
        <f t="shared" si="7"/>
        <v>1081.8</v>
      </c>
      <c r="BL6" s="35">
        <f t="shared" si="7"/>
        <v>974.93</v>
      </c>
      <c r="BM6" s="35">
        <f t="shared" si="7"/>
        <v>855.8</v>
      </c>
      <c r="BN6" s="35">
        <f t="shared" si="7"/>
        <v>789.46</v>
      </c>
      <c r="BO6" s="35">
        <f t="shared" si="7"/>
        <v>826.83</v>
      </c>
      <c r="BP6" s="34" t="str">
        <f>IF(BP7="","",IF(BP7="-","【-】","【"&amp;SUBSTITUTE(TEXT(BP7,"#,##0.00"),"-","△")&amp;"】"))</f>
        <v>【765.47】</v>
      </c>
      <c r="BQ6" s="35">
        <f>IF(BQ7="",NA(),BQ7)</f>
        <v>56.71</v>
      </c>
      <c r="BR6" s="35">
        <f t="shared" ref="BR6:BZ6" si="8">IF(BR7="",NA(),BR7)</f>
        <v>82.45</v>
      </c>
      <c r="BS6" s="35">
        <f t="shared" si="8"/>
        <v>97.99</v>
      </c>
      <c r="BT6" s="35">
        <f t="shared" si="8"/>
        <v>68.27</v>
      </c>
      <c r="BU6" s="35">
        <f t="shared" si="8"/>
        <v>80.25</v>
      </c>
      <c r="BV6" s="35">
        <f t="shared" si="8"/>
        <v>52.19</v>
      </c>
      <c r="BW6" s="35">
        <f t="shared" si="8"/>
        <v>55.32</v>
      </c>
      <c r="BX6" s="35">
        <f t="shared" si="8"/>
        <v>59.8</v>
      </c>
      <c r="BY6" s="35">
        <f t="shared" si="8"/>
        <v>57.77</v>
      </c>
      <c r="BZ6" s="35">
        <f t="shared" si="8"/>
        <v>57.31</v>
      </c>
      <c r="CA6" s="34" t="str">
        <f>IF(CA7="","",IF(CA7="-","【-】","【"&amp;SUBSTITUTE(TEXT(CA7,"#,##0.00"),"-","△")&amp;"】"))</f>
        <v>【59.59】</v>
      </c>
      <c r="CB6" s="35">
        <f>IF(CB7="",NA(),CB7)</f>
        <v>373.44</v>
      </c>
      <c r="CC6" s="35">
        <f t="shared" ref="CC6:CK6" si="9">IF(CC7="",NA(),CC7)</f>
        <v>259.95</v>
      </c>
      <c r="CD6" s="35">
        <f t="shared" si="9"/>
        <v>214.89</v>
      </c>
      <c r="CE6" s="35">
        <f t="shared" si="9"/>
        <v>311.17</v>
      </c>
      <c r="CF6" s="35">
        <f t="shared" si="9"/>
        <v>259.05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52.83</v>
      </c>
      <c r="CN6" s="35">
        <f t="shared" ref="CN6:CV6" si="10">IF(CN7="",NA(),CN7)</f>
        <v>53.56</v>
      </c>
      <c r="CO6" s="35">
        <f t="shared" si="10"/>
        <v>54.94</v>
      </c>
      <c r="CP6" s="35">
        <f t="shared" si="10"/>
        <v>56.22</v>
      </c>
      <c r="CQ6" s="35">
        <f t="shared" si="10"/>
        <v>41.05</v>
      </c>
      <c r="CR6" s="35">
        <f t="shared" si="10"/>
        <v>52.31</v>
      </c>
      <c r="CS6" s="35">
        <f t="shared" si="10"/>
        <v>60.65</v>
      </c>
      <c r="CT6" s="35">
        <f t="shared" si="10"/>
        <v>51.75</v>
      </c>
      <c r="CU6" s="35">
        <f t="shared" si="10"/>
        <v>50.68</v>
      </c>
      <c r="CV6" s="35">
        <f t="shared" si="10"/>
        <v>50.14</v>
      </c>
      <c r="CW6" s="34" t="str">
        <f>IF(CW7="","",IF(CW7="-","【-】","【"&amp;SUBSTITUTE(TEXT(CW7,"#,##0.00"),"-","△")&amp;"】"))</f>
        <v>【51.30】</v>
      </c>
      <c r="CX6" s="35">
        <f>IF(CX7="",NA(),CX7)</f>
        <v>71.91</v>
      </c>
      <c r="CY6" s="35">
        <f t="shared" ref="CY6:DG6" si="11">IF(CY7="",NA(),CY7)</f>
        <v>73.42</v>
      </c>
      <c r="CZ6" s="35">
        <f t="shared" si="11"/>
        <v>74.41</v>
      </c>
      <c r="DA6" s="35">
        <f t="shared" si="11"/>
        <v>75.150000000000006</v>
      </c>
      <c r="DB6" s="35">
        <f t="shared" si="11"/>
        <v>72.38</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42137</v>
      </c>
      <c r="D7" s="37">
        <v>47</v>
      </c>
      <c r="E7" s="37">
        <v>17</v>
      </c>
      <c r="F7" s="37">
        <v>5</v>
      </c>
      <c r="G7" s="37">
        <v>0</v>
      </c>
      <c r="H7" s="37" t="s">
        <v>98</v>
      </c>
      <c r="I7" s="37" t="s">
        <v>99</v>
      </c>
      <c r="J7" s="37" t="s">
        <v>100</v>
      </c>
      <c r="K7" s="37" t="s">
        <v>101</v>
      </c>
      <c r="L7" s="37" t="s">
        <v>102</v>
      </c>
      <c r="M7" s="37" t="s">
        <v>103</v>
      </c>
      <c r="N7" s="38" t="s">
        <v>104</v>
      </c>
      <c r="O7" s="38" t="s">
        <v>105</v>
      </c>
      <c r="P7" s="38">
        <v>4.04</v>
      </c>
      <c r="Q7" s="38">
        <v>87.49</v>
      </c>
      <c r="R7" s="38">
        <v>4070</v>
      </c>
      <c r="S7" s="38">
        <v>67117</v>
      </c>
      <c r="T7" s="38">
        <v>804.97</v>
      </c>
      <c r="U7" s="38">
        <v>83.38</v>
      </c>
      <c r="V7" s="38">
        <v>2690</v>
      </c>
      <c r="W7" s="38">
        <v>4.79</v>
      </c>
      <c r="X7" s="38">
        <v>561.59</v>
      </c>
      <c r="Y7" s="38">
        <v>57.82</v>
      </c>
      <c r="Z7" s="38">
        <v>76.69</v>
      </c>
      <c r="AA7" s="38">
        <v>79.16</v>
      </c>
      <c r="AB7" s="38">
        <v>64.45</v>
      </c>
      <c r="AC7" s="38">
        <v>65.58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2066.44</v>
      </c>
      <c r="BG7" s="38">
        <v>1.49</v>
      </c>
      <c r="BH7" s="38">
        <v>0.75</v>
      </c>
      <c r="BI7" s="38">
        <v>354.43</v>
      </c>
      <c r="BJ7" s="38">
        <v>105.17</v>
      </c>
      <c r="BK7" s="38">
        <v>1081.8</v>
      </c>
      <c r="BL7" s="38">
        <v>974.93</v>
      </c>
      <c r="BM7" s="38">
        <v>855.8</v>
      </c>
      <c r="BN7" s="38">
        <v>789.46</v>
      </c>
      <c r="BO7" s="38">
        <v>826.83</v>
      </c>
      <c r="BP7" s="38">
        <v>765.47</v>
      </c>
      <c r="BQ7" s="38">
        <v>56.71</v>
      </c>
      <c r="BR7" s="38">
        <v>82.45</v>
      </c>
      <c r="BS7" s="38">
        <v>97.99</v>
      </c>
      <c r="BT7" s="38">
        <v>68.27</v>
      </c>
      <c r="BU7" s="38">
        <v>80.25</v>
      </c>
      <c r="BV7" s="38">
        <v>52.19</v>
      </c>
      <c r="BW7" s="38">
        <v>55.32</v>
      </c>
      <c r="BX7" s="38">
        <v>59.8</v>
      </c>
      <c r="BY7" s="38">
        <v>57.77</v>
      </c>
      <c r="BZ7" s="38">
        <v>57.31</v>
      </c>
      <c r="CA7" s="38">
        <v>59.59</v>
      </c>
      <c r="CB7" s="38">
        <v>373.44</v>
      </c>
      <c r="CC7" s="38">
        <v>259.95</v>
      </c>
      <c r="CD7" s="38">
        <v>214.89</v>
      </c>
      <c r="CE7" s="38">
        <v>311.17</v>
      </c>
      <c r="CF7" s="38">
        <v>259.05</v>
      </c>
      <c r="CG7" s="38">
        <v>296.14</v>
      </c>
      <c r="CH7" s="38">
        <v>283.17</v>
      </c>
      <c r="CI7" s="38">
        <v>263.76</v>
      </c>
      <c r="CJ7" s="38">
        <v>274.35000000000002</v>
      </c>
      <c r="CK7" s="38">
        <v>273.52</v>
      </c>
      <c r="CL7" s="38">
        <v>257.86</v>
      </c>
      <c r="CM7" s="38">
        <v>52.83</v>
      </c>
      <c r="CN7" s="38">
        <v>53.56</v>
      </c>
      <c r="CO7" s="38">
        <v>54.94</v>
      </c>
      <c r="CP7" s="38">
        <v>56.22</v>
      </c>
      <c r="CQ7" s="38">
        <v>41.05</v>
      </c>
      <c r="CR7" s="38">
        <v>52.31</v>
      </c>
      <c r="CS7" s="38">
        <v>60.65</v>
      </c>
      <c r="CT7" s="38">
        <v>51.75</v>
      </c>
      <c r="CU7" s="38">
        <v>50.68</v>
      </c>
      <c r="CV7" s="38">
        <v>50.14</v>
      </c>
      <c r="CW7" s="38">
        <v>51.3</v>
      </c>
      <c r="CX7" s="38">
        <v>71.91</v>
      </c>
      <c r="CY7" s="38">
        <v>73.42</v>
      </c>
      <c r="CZ7" s="38">
        <v>74.41</v>
      </c>
      <c r="DA7" s="38">
        <v>75.150000000000006</v>
      </c>
      <c r="DB7" s="38">
        <v>72.38</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2021-01-28T06:52:56Z</cp:lastPrinted>
  <dcterms:created xsi:type="dcterms:W3CDTF">2020-12-04T02:59:51Z</dcterms:created>
  <dcterms:modified xsi:type="dcterms:W3CDTF">2021-01-29T07:43:53Z</dcterms:modified>
  <cp:category/>
</cp:coreProperties>
</file>