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11 栗原市★\"/>
    </mc:Choice>
  </mc:AlternateContent>
  <workbookProtection workbookAlgorithmName="SHA-512" workbookHashValue="vG6LTCh5jctM//TT4UGqaSLXz2uiZHzzVgF3NhH8QVCAItueTrhXMcS33QbhgtmAKyVGZmQ35j1b2jE9Vxpd9g==" workbookSaltValue="mz+EbzN3t+SxciPSb+O0xA==" workbookSpinCount="100000" lockStructure="1"/>
  <bookViews>
    <workbookView xWindow="0" yWindow="0" windowWidth="28800" windowHeight="12015"/>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B10" i="4"/>
  <c r="AT8"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<sst xmlns="http://schemas.openxmlformats.org/spreadsheetml/2006/main" count="236" uniqueCount="120">
  <si>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</si>
  <si>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</si>
  <si>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</si>
  <si>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</si>
  <si>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</si>
  <si>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</si>
  <si>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</si>
  <si>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</si>
  <si>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</si>
  <si>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</si>
  <si>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</si>
  <si>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</si>
  <si>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</si>
  <si>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</si>
  <si>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</si>
  <si>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</si>
  <si>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</si>
  <si>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</si>
  <si>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</si>
  <si>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</si>
  <si>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</si>
  <si>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</si>
  <si>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</si>
  <si>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</si>
  <si>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</si>
  <si>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</si>
  <si>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</si>
  <si>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</si>
  <si>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</si>
  <si>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</si>
  <si>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</si>
  <si>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</si>
  <si>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</si>
  <si>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</si>
  <si>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</si>
  <si>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</si>
  <si>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</si>
  <si>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</si>
  <si>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</si>
  <si>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</si>
  <si>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</si>
  <si>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</si>
  <si>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</si>
  <si>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</si>
  <si>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</si>
  <si>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</si>
  <si>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</si>
  <si>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</si>
  <si>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</si>
  <si>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</si>
  <si>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</si>
  <si>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</si>
  <si>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</si>
  <si>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</si>
  <si>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</si>
  <si>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</si>
  <si>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</si>
  <si>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</si>
  <si>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</si>
  <si>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</si>
  <si>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</si>
  <si>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</si>
  <si>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</si>
  <si>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</si>
  <si>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</si>
  <si>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</si>
  <si>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</si>
  <si>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</si>
  <si>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</si>
  <si>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</si>
  <si>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</si>
  <si>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</si>
  <si>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</si>
  <si>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</si>
  <si>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</si>
  <si>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</si>
  <si>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</si>
  <si>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</si>
  <si>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</si>
  <si>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</si>
  <si>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</si>
  <si>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</si>
  <si>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</si>
  <si>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</si>
  <si>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</si>
  <si>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</si>
  <si>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</si>
  <si>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</si>
  <si>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</si>
  <si>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</si>
  <si>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</si>
  <si>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</si>
  <si>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</si>
  <si>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</si>
  <si>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</si>
  <si>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</si>
  <si>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</si>
  <si>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</si>
  <si>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</si>
  <si>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</si>
  <si>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</si>
  <si>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</si>
  <si>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</si>
  <si>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</si>
  <si>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</si>
  <si>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</si>
  <si>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</si>
  <si>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</si>
  <si>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</si>
  <si>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</si>
  <si>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</si>
  <si>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</si>
  <si>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</si>
  <si>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</si>
  <si>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</si>
  <si>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</si>
  <si>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</si>
  <si>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
　前年比較で0.9ポイントの増。
　単年度における使用料収入は、新規接続等により少しずつ増加しているものの、維持管理経費も増加傾向にあることから回収できていない状況は変わらない。
　維持管理経費の節減、コスト削減に努め、使用料で賄えるよう努力が必要である。
【企業債残高対事業規模比率】
　企業債残高の減少傾向により、前年度と比較して25.83ポイントの増となっているが、類似団体より低い状況にある。
【経費回収率】
　前年度と比較して11.94ポイントの減。
　汚水処理費の増加によるものであり、使用料収入で賄えるよう、汚水処理費の節減、削減の努力が必要である。
【汚水処理原価】
　汚水処理費の大部分は、流域下水道の維持管理負担金となっており、類似団体と比べ、高い維持管理費用単価にある。
【施設利用率】
　平成30年度に鶯沢浄化センターを廃止し、流域下水道に切替接続を行った。
　晴天時一日平均汚水量から流域下水道処理水量分を除いたため平成29年度と平成30年度の比較は100ポイント以上の減となったが、令和元年度については1.11ポイントの減となっている。
【水洗化率】
　前年比較で0.93ポイントの増。
　水洗化促進策により増加傾向にあるものの、類似団体より低い水準にあるため、引き続き水洗化促進に努め、併せて使用料の回収を図る必要がある。</t>
    <rPh sb="24" eb="25">
      <t>ゾウ</t>
    </rPh>
    <rPh sb="392" eb="394">
      <t>キリカエ</t>
    </rPh>
    <rPh sb="397" eb="398">
      <t>オコナヘイセイネンドヘイセイネンドイジョウレイワガンネンド</t>
    </rPh>
    <phoneticPr fontId="4"/>
  </si>
  <si>
    <t>【管渠改善率】
　特定環境保全公共下水道事業は、平成10年3月から供用開始しており、22年が経過している。
　管渠の耐用年数は50年ではあるが、長寿命化計画、ストックマネジメント計画に基づき、早期の老朽化対策を実施することが必要と考える。</t>
    <phoneticPr fontId="4"/>
  </si>
  <si>
    <t>　特定環境保全公共下水道事業の持続可能な健全経営の確保のため、処理施設の能力と維持管理経費に見合った収入の確保が必須である。
　平成30年度に鶯沢浄化センターを廃止し、流域下水道へ切替接続を行い、施設の維持管理費及び更新費用の削減等、下水道施設の効率化を図ったほか、使用料収入を確保するため、市の各種補助金制度を周知し、接続率の向上に努めてきた。
　国から要請されている公営企業会計の適用を令和2年度から適用したことで、企業性と公共性を両立させた安定的な事業運営が求められることから、引き続き施設の効率化、財源確保に努めていく必要がある。</t>
    <rPh sb="90" eb="92">
      <t>キリカ</t>
    </rPh>
    <rPh sb="95" eb="96">
      <t>オコナ</t>
    </rPh>
    <rPh sb="167" eb="1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</si>
</sst>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0.02</c:v>
                </c:pt>
                <c:pt idx="1">
                  <c:v>0.01</c:v>
                </c:pt>
                <c:pt idx="2">
                  <c:v>0.01</c:v>
                </c:pt>
                <c:pt idx="3" formatCode="#,##0.00;&quot;△&quot;#,##0.00">
                  <c:v>0</c:v>
                </c:pt>
                <c:pt idx="4" formatCode="#,##0.00;&quot;△&quot;#,##0.00">
                  <c:v>0</c:v>
                </c:pt>
              </c:numCache>
            </c:numRef>
          </c:val>
          <c:extLst>
            <c:ext xmlns:c16="http://schemas.microsoft.com/office/drawing/2014/chart" uri="{C3380CC4-5D6E-409C-BE32-E72D297353CC}">
              <c16:uniqueId val="{00000000-3A9B-48B4-A333-DD74CF0558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A9B-48B4-A333-DD74CF0558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136.88</c:v>
                </c:pt>
                <c:pt idx="1">
                  <c:v>136.27000000000001</c:v>
                </c:pt>
                <c:pt idx="2">
                  <c:v>155.21</c:v>
                </c:pt>
                <c:pt idx="3">
                  <c:v>48</c:v>
                </c:pt>
                <c:pt idx="4">
                  <c:v>46.89</c:v>
                </c:pt>
              </c:numCache>
            </c:numRef>
          </c:val>
          <c:extLst>
            <c:ext xmlns:c16="http://schemas.microsoft.com/office/drawing/2014/chart" uri="{C3380CC4-5D6E-409C-BE32-E72D297353CC}">
              <c16:uniqueId val="{00000000-8C02-408D-AC47-97DF6624B4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C02-408D-AC47-97DF6624B4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69.13</c:v>
                </c:pt>
                <c:pt idx="1">
                  <c:v>70.55</c:v>
                </c:pt>
                <c:pt idx="2">
                  <c:v>72.05</c:v>
                </c:pt>
                <c:pt idx="3">
                  <c:v>73.19</c:v>
                </c:pt>
                <c:pt idx="4">
                  <c:v>74.12</c:v>
                </c:pt>
              </c:numCache>
            </c:numRef>
          </c:val>
          <c:extLst>
            <c:ext xmlns:c16="http://schemas.microsoft.com/office/drawing/2014/chart" uri="{C3380CC4-5D6E-409C-BE32-E72D297353CC}">
              <c16:uniqueId val="{00000000-2608-42AC-B47E-48DF75CD36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608-42AC-B47E-48DF75CD36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62.55</c:v>
                </c:pt>
                <c:pt idx="1">
                  <c:v>78.56</c:v>
                </c:pt>
                <c:pt idx="2">
                  <c:v>78.73</c:v>
                </c:pt>
                <c:pt idx="3">
                  <c:v>63.61</c:v>
                </c:pt>
                <c:pt idx="4">
                  <c:v>64.510000000000005</c:v>
                </c:pt>
              </c:numCache>
            </c:numRef>
          </c:val>
          <c:extLst>
            <c:ext xmlns:c16="http://schemas.microsoft.com/office/drawing/2014/chart" uri="{C3380CC4-5D6E-409C-BE32-E72D297353CC}">
              <c16:uniqueId val="{00000000-AC97-4CAB-8BC1-72CFFEA248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7-4CAB-8BC1-72CFFEA248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1-49A5-B8C6-483754341C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1-49A5-B8C6-483754341C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C4-4CFF-B61B-6F4E595A67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C4-4CFF-B61B-6F4E595A67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5F-4095-AA86-A5F08BCB57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5F-4095-AA86-A5F08BCB57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7-429F-AC80-F93E3D55DA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7-429F-AC80-F93E3D55DA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71.44</c:v>
                </c:pt>
                <c:pt idx="1">
                  <c:v>14.06</c:v>
                </c:pt>
                <c:pt idx="2">
                  <c:v>10.55</c:v>
                </c:pt>
                <c:pt idx="3">
                  <c:v>87.1</c:v>
                </c:pt>
                <c:pt idx="4">
                  <c:v>112.93</c:v>
                </c:pt>
              </c:numCache>
            </c:numRef>
          </c:val>
          <c:extLst>
            <c:ext xmlns:c16="http://schemas.microsoft.com/office/drawing/2014/chart" uri="{C3380CC4-5D6E-409C-BE32-E72D297353CC}">
              <c16:uniqueId val="{00000000-DD70-45B3-9EB8-B5165F996F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D70-45B3-9EB8-B5165F996F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97.99</c:v>
                </c:pt>
                <c:pt idx="1">
                  <c:v>93.79</c:v>
                </c:pt>
                <c:pt idx="2">
                  <c:v>91.64</c:v>
                </c:pt>
                <c:pt idx="3">
                  <c:v>89.52</c:v>
                </c:pt>
                <c:pt idx="4">
                  <c:v>77.58</c:v>
                </c:pt>
              </c:numCache>
            </c:numRef>
          </c:val>
          <c:extLst>
            <c:ext xmlns:c16="http://schemas.microsoft.com/office/drawing/2014/chart" uri="{C3380CC4-5D6E-409C-BE32-E72D297353CC}">
              <c16:uniqueId val="{00000000-8EBA-44EC-A4CF-08AC536E99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EBA-44EC-A4CF-08AC536E99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227.92</c:v>
                </c:pt>
                <c:pt idx="1">
                  <c:v>238.76</c:v>
                </c:pt>
                <c:pt idx="2">
                  <c:v>243.51</c:v>
                </c:pt>
                <c:pt idx="3">
                  <c:v>250.79</c:v>
                </c:pt>
                <c:pt idx="4">
                  <c:v>262.29000000000002</c:v>
                </c:pt>
              </c:numCache>
            </c:numRef>
          </c:val>
          <c:extLst>
            <c:ext xmlns:c16="http://schemas.microsoft.com/office/drawing/2014/chart" uri="{C3380CC4-5D6E-409C-BE32-E72D297353CC}">
              <c16:uniqueId val="{00000000-4755-4558-88FB-A5A424BDEA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755-4558-88FB-A5A424BDEA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栗原市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67117</v>
      </c>
      <c r="AM8" s="51"/>
      <c r="AN8" s="51"/>
      <c r="AO8" s="51"/>
      <c r="AP8" s="51"/>
      <c r="AQ8" s="51"/>
      <c r="AR8" s="51"/>
      <c r="AS8" s="51"/>
      <c r="AT8" s="46">
        <f>データ!T6</f>
        <v>804.97</v>
      </c>
      <c r="AU8" s="46"/>
      <c r="AV8" s="46"/>
      <c r="AW8" s="46"/>
      <c r="AX8" s="46"/>
      <c r="AY8" s="46"/>
      <c r="AZ8" s="46"/>
      <c r="BA8" s="46"/>
      <c r="BB8" s="46">
        <f>データ!U6</f>
        <v>83.38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29.46</v>
      </c>
      <c r="Q10" s="46"/>
      <c r="R10" s="46"/>
      <c r="S10" s="46"/>
      <c r="T10" s="46"/>
      <c r="U10" s="46"/>
      <c r="V10" s="46"/>
      <c r="W10" s="46">
        <f>データ!Q6</f>
        <v>93.18</v>
      </c>
      <c r="X10" s="46"/>
      <c r="Y10" s="46"/>
      <c r="Z10" s="46"/>
      <c r="AA10" s="46"/>
      <c r="AB10" s="46"/>
      <c r="AC10" s="46"/>
      <c r="AD10" s="51">
        <f>データ!R6</f>
        <v>4070</v>
      </c>
      <c r="AE10" s="51"/>
      <c r="AF10" s="51"/>
      <c r="AG10" s="51"/>
      <c r="AH10" s="51"/>
      <c r="AI10" s="51"/>
      <c r="AJ10" s="51"/>
      <c r="AK10" s="2"/>
      <c r="AL10" s="51">
        <f>データ!V6</f>
        <v>19628</v>
      </c>
      <c r="AM10" s="51"/>
      <c r="AN10" s="51"/>
      <c r="AO10" s="51"/>
      <c r="AP10" s="51"/>
      <c r="AQ10" s="51"/>
      <c r="AR10" s="51"/>
      <c r="AS10" s="51"/>
      <c r="AT10" s="46">
        <f>データ!W6</f>
        <v>10.39</v>
      </c>
      <c r="AU10" s="46"/>
      <c r="AV10" s="46"/>
      <c r="AW10" s="46"/>
      <c r="AX10" s="46"/>
      <c r="AY10" s="46"/>
      <c r="AZ10" s="46"/>
      <c r="BA10" s="46"/>
      <c r="BB10" s="46">
        <f>データ!X6</f>
        <v>1889.12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5"/>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5"/>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27</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m+OwZv14VZlOiLIDHROlJ5D0McNFXu7loGdI/H7CSER1hackaoM69OwekEQ1IdP7HEIbYaUI8/WFxKI3AYTRCA==" saltValue="VZ65z+rsyUbbRhnH117F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90" t="s">
        <v>54</v>
      </c>
      <c r="I3" s="91"/>
      <c r="J3" s="91"/>
      <c r="K3" s="91"/>
      <c r="L3" s="91"/>
      <c r="M3" s="91"/>
      <c r="N3" s="91"/>
      <c r="O3" s="91"/>
      <c r="P3" s="91"/>
      <c r="Q3" s="91"/>
      <c r="R3" s="91"/>
      <c r="S3" s="91"/>
      <c r="T3" s="91"/>
      <c r="U3" s="91"/>
      <c r="V3" s="91"/>
      <c r="W3" s="91"/>
      <c r="X3" s="92"/>
      <c r="Y3" s="96" t="s">
        <v>55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x14ac:dyDescent="0.15">
      <c r="A4" s="28" t="s">
        <v>57</v>
      </c>
      <c r="B4" s="30"/>
      <c r="C4" s="30"/>
      <c r="D4" s="30"/>
      <c r="E4" s="30"/>
      <c r="F4" s="30"/>
      <c r="G4" s="30"/>
      <c r="H4" s="93"/>
      <c r="I4" s="94"/>
      <c r="J4" s="94"/>
      <c r="K4" s="94"/>
      <c r="L4" s="94"/>
      <c r="M4" s="94"/>
      <c r="N4" s="94"/>
      <c r="O4" s="94"/>
      <c r="P4" s="94"/>
      <c r="Q4" s="94"/>
      <c r="R4" s="94"/>
      <c r="S4" s="94"/>
      <c r="T4" s="94"/>
      <c r="U4" s="94"/>
      <c r="V4" s="94"/>
      <c r="W4" s="94"/>
      <c r="X4" s="95"/>
      <c r="Y4" s="89" t="s">
        <v>58</v>
      </c>
      <c r="Z4" s="89"/>
      <c r="AA4" s="89"/>
      <c r="AB4" s="89"/>
      <c r="AC4" s="89"/>
      <c r="AD4" s="89"/>
      <c r="AE4" s="89"/>
      <c r="AF4" s="89"/>
      <c r="AG4" s="89"/>
      <c r="AH4" s="89"/>
      <c r="AI4" s="89"/>
      <c r="AJ4" s="89" t="s">
        <v>59</v>
      </c>
      <c r="AK4" s="89"/>
      <c r="AL4" s="89"/>
      <c r="AM4" s="89"/>
      <c r="AN4" s="89"/>
      <c r="AO4" s="89"/>
      <c r="AP4" s="89"/>
      <c r="AQ4" s="89"/>
      <c r="AR4" s="89"/>
      <c r="AS4" s="89"/>
      <c r="AT4" s="89"/>
      <c r="AU4" s="89" t="s">
        <v>60</v>
      </c>
      <c r="AV4" s="89"/>
      <c r="AW4" s="89"/>
      <c r="AX4" s="89"/>
      <c r="AY4" s="89"/>
      <c r="AZ4" s="89"/>
      <c r="BA4" s="89"/>
      <c r="BB4" s="89"/>
      <c r="BC4" s="89"/>
      <c r="BD4" s="89"/>
      <c r="BE4" s="89"/>
      <c r="BF4" s="89" t="s">
        <v>61</v>
      </c>
      <c r="BG4" s="89"/>
      <c r="BH4" s="89"/>
      <c r="BI4" s="89"/>
      <c r="BJ4" s="89"/>
      <c r="BK4" s="89"/>
      <c r="BL4" s="89"/>
      <c r="BM4" s="89"/>
      <c r="BN4" s="89"/>
      <c r="BO4" s="89"/>
      <c r="BP4" s="89"/>
      <c r="BQ4" s="89" t="s">
        <v>62</v>
      </c>
      <c r="BR4" s="89"/>
      <c r="BS4" s="89"/>
      <c r="BT4" s="89"/>
      <c r="BU4" s="89"/>
      <c r="BV4" s="89"/>
      <c r="BW4" s="89"/>
      <c r="BX4" s="89"/>
      <c r="BY4" s="89"/>
      <c r="BZ4" s="89"/>
      <c r="CA4" s="89"/>
      <c r="CB4" s="89" t="s">
        <v>63</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42137</v>
      </c>
      <c r="D6" s="33">
        <f t="shared" si="3"/>
        <v>47</v>
      </c>
      <c r="E6" s="33">
        <f t="shared" si="3"/>
        <v>17</v>
      </c>
      <c r="F6" s="33">
        <f t="shared" si="3"/>
        <v>4</v>
      </c>
      <c r="G6" s="33">
        <f t="shared" si="3"/>
        <v>0</v>
      </c>
      <c r="H6" s="33" t="str">
        <f t="shared" si="3"/>
        <v>宮城県　栗原市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29.46</v>
      </c>
      <c r="Q6" s="34">
        <f t="shared" si="3"/>
        <v>93.18</v>
      </c>
      <c r="R6" s="34">
        <f t="shared" si="3"/>
        <v>4070</v>
      </c>
      <c r="S6" s="34">
        <f t="shared" si="3"/>
        <v>67117</v>
      </c>
      <c r="T6" s="34">
        <f t="shared" si="3"/>
        <v>804.97</v>
      </c>
      <c r="U6" s="34">
        <f t="shared" si="3"/>
        <v>83.38</v>
      </c>
      <c r="V6" s="34">
        <f t="shared" si="3"/>
        <v>19628</v>
      </c>
      <c r="W6" s="34">
        <f t="shared" si="3"/>
        <v>10.39</v>
      </c>
      <c r="X6" s="34">
        <f t="shared" si="3"/>
        <v>1889.12</v>
      </c>
      <c r="Y6" s="35">
        <f>IF(Y7="",NA(),Y7)</f>
        <v>62.55</v>
      </c>
      <c r="Z6" s="35">
        <f t="shared" ref="Z6:AH6" si="4">IF(Z7="",NA(),Z7)</f>
        <v>78.56</v>
      </c>
      <c r="AA6" s="35">
        <f t="shared" si="4"/>
        <v>78.73</v>
      </c>
      <c r="AB6" s="35">
        <f t="shared" si="4"/>
        <v>63.61</v>
      </c>
      <c r="AC6" s="35">
        <f t="shared" si="4"/>
        <v>64.510000000000005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71.44</v>
      </c>
      <c r="BG6" s="35">
        <f t="shared" ref="BG6:BO6" si="7">IF(BG7="",NA(),BG7)</f>
        <v>14.06</v>
      </c>
      <c r="BH6" s="35">
        <f t="shared" si="7"/>
        <v>10.55</v>
      </c>
      <c r="BI6" s="35">
        <f t="shared" si="7"/>
        <v>87.1</v>
      </c>
      <c r="BJ6" s="35">
        <f t="shared" si="7"/>
        <v>112.93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97.99</v>
      </c>
      <c r="BR6" s="35">
        <f t="shared" ref="BR6:BZ6" si="8">IF(BR7="",NA(),BR7)</f>
        <v>93.79</v>
      </c>
      <c r="BS6" s="35">
        <f t="shared" si="8"/>
        <v>91.64</v>
      </c>
      <c r="BT6" s="35">
        <f t="shared" si="8"/>
        <v>89.52</v>
      </c>
      <c r="BU6" s="35">
        <f t="shared" si="8"/>
        <v>77.58</v>
      </c>
      <c r="BV6" s="35">
        <f t="shared" si="8"/>
        <v>66.22</v>
      </c>
      <c r="BW6" s="35">
        <f t="shared" si="8"/>
        <v>69.87</v>
      </c>
      <c r="BX6" s="35">
        <f t="shared" si="8"/>
        <v>74.3</v>
      </c>
      <c r="BY6" s="35">
        <f t="shared" si="8"/>
        <v>72.260000000000005</v>
      </c>
      <c r="BZ6" s="35">
        <f t="shared" si="8"/>
        <v>71.84</v>
      </c>
      <c r="CA6" s="34" t="str">
        <f>IF(CA7="","",IF(CA7="-","【-】","【"&amp;SUBSTITUTE(TEXT(CA7,"#,##0.00"),"-","△")&amp;"】"))</f>
        <v>【74.17】</v>
      </c>
      <c r="CB6" s="35">
        <f>IF(CB7="",NA(),CB7)</f>
        <v>227.92</v>
      </c>
      <c r="CC6" s="35">
        <f t="shared" ref="CC6:CK6" si="9">IF(CC7="",NA(),CC7)</f>
        <v>238.76</v>
      </c>
      <c r="CD6" s="35">
        <f t="shared" si="9"/>
        <v>243.51</v>
      </c>
      <c r="CE6" s="35">
        <f t="shared" si="9"/>
        <v>250.79</v>
      </c>
      <c r="CF6" s="35">
        <f t="shared" si="9"/>
        <v>262.29000000000002</v>
      </c>
      <c r="CG6" s="35">
        <f t="shared" si="9"/>
        <v>246.72</v>
      </c>
      <c r="CH6" s="35">
        <f t="shared" si="9"/>
        <v>234.96</v>
      </c>
      <c r="CI6" s="35">
        <f t="shared" si="9"/>
        <v>221.81</v>
      </c>
      <c r="CJ6" s="35">
        <f t="shared" si="9"/>
        <v>230.02</v>
      </c>
      <c r="CK6" s="35">
        <f t="shared" si="9"/>
        <v>228.47</v>
      </c>
      <c r="CL6" s="34" t="str">
        <f>IF(CL7="","",IF(CL7="-","【-】","【"&amp;SUBSTITUTE(TEXT(CL7,"#,##0.00"),"-","△")&amp;"】"))</f>
        <v>【218.56】</v>
      </c>
      <c r="CM6" s="35">
        <f>IF(CM7="",NA(),CM7)</f>
        <v>136.88</v>
      </c>
      <c r="CN6" s="35">
        <f t="shared" ref="CN6:CV6" si="10">IF(CN7="",NA(),CN7)</f>
        <v>136.27000000000001</v>
      </c>
      <c r="CO6" s="35">
        <f t="shared" si="10"/>
        <v>155.21</v>
      </c>
      <c r="CP6" s="35">
        <f t="shared" si="10"/>
        <v>48</v>
      </c>
      <c r="CQ6" s="35">
        <f t="shared" si="10"/>
        <v>46.89</v>
      </c>
      <c r="CR6" s="35">
        <f t="shared" si="10"/>
        <v>41.35</v>
      </c>
      <c r="CS6" s="35">
        <f t="shared" si="10"/>
        <v>42.9</v>
      </c>
      <c r="CT6" s="35">
        <f t="shared" si="10"/>
        <v>43.36</v>
      </c>
      <c r="CU6" s="35">
        <f t="shared" si="10"/>
        <v>42.56</v>
      </c>
      <c r="CV6" s="35">
        <f t="shared" si="10"/>
        <v>42.47</v>
      </c>
      <c r="CW6" s="34" t="str">
        <f>IF(CW7="","",IF(CW7="-","【-】","【"&amp;SUBSTITUTE(TEXT(CW7,"#,##0.00"),"-","△")&amp;"】"))</f>
        <v>【42.86】</v>
      </c>
      <c r="CX6" s="35">
        <f>IF(CX7="",NA(),CX7)</f>
        <v>69.13</v>
      </c>
      <c r="CY6" s="35">
        <f t="shared" ref="CY6:DG6" si="11">IF(CY7="",NA(),CY7)</f>
        <v>70.55</v>
      </c>
      <c r="CZ6" s="35">
        <f t="shared" si="11"/>
        <v>72.05</v>
      </c>
      <c r="DA6" s="35">
        <f t="shared" si="11"/>
        <v>73.19</v>
      </c>
      <c r="DB6" s="35">
        <f t="shared" si="11"/>
        <v>74.12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0.01</v>
      </c>
      <c r="EG6" s="35">
        <f t="shared" si="14"/>
        <v>0.01</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42137</v>
      </c>
      <c r="D7" s="37">
        <v>47</v>
      </c>
      <c r="E7" s="37">
        <v>17</v>
      </c>
      <c r="F7" s="37">
        <v>4</v>
      </c>
      <c r="G7" s="37">
        <v>0</v>
      </c>
      <c r="H7" s="37" t="s">
        <v>98</v>
      </c>
      <c r="I7" s="37" t="s">
        <v>99</v>
      </c>
      <c r="J7" s="37" t="s">
        <v>100</v>
      </c>
      <c r="K7" s="37" t="s">
        <v>101</v>
      </c>
      <c r="L7" s="37" t="s">
        <v>102</v>
      </c>
      <c r="M7" s="37" t="s">
        <v>103</v>
      </c>
      <c r="N7" s="38" t="s">
        <v>104</v>
      </c>
      <c r="O7" s="38" t="s">
        <v>105</v>
      </c>
      <c r="P7" s="38">
        <v>29.46</v>
      </c>
      <c r="Q7" s="38">
        <v>93.18</v>
      </c>
      <c r="R7" s="38">
        <v>4070</v>
      </c>
      <c r="S7" s="38">
        <v>67117</v>
      </c>
      <c r="T7" s="38">
        <v>804.97</v>
      </c>
      <c r="U7" s="38">
        <v>83.38</v>
      </c>
      <c r="V7" s="38">
        <v>19628</v>
      </c>
      <c r="W7" s="38">
        <v>10.39</v>
      </c>
      <c r="X7" s="38">
        <v>1889.12</v>
      </c>
      <c r="Y7" s="38">
        <v>62.55</v>
      </c>
      <c r="Z7" s="38">
        <v>78.56</v>
      </c>
      <c r="AA7" s="38">
        <v>78.73</v>
      </c>
      <c r="AB7" s="38">
        <v>63.61</v>
      </c>
      <c r="AC7" s="38">
        <v>64.510000000000005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71.44</v>
      </c>
      <c r="BG7" s="38">
        <v>14.06</v>
      </c>
      <c r="BH7" s="38">
        <v>10.55</v>
      </c>
      <c r="BI7" s="38">
        <v>87.1</v>
      </c>
      <c r="BJ7" s="38">
        <v>112.93</v>
      </c>
      <c r="BK7" s="38">
        <v>1434.89</v>
      </c>
      <c r="BL7" s="38">
        <v>1298.9100000000001</v>
      </c>
      <c r="BM7" s="38">
        <v>1243.71</v>
      </c>
      <c r="BN7" s="38">
        <v>1194.1500000000001</v>
      </c>
      <c r="BO7" s="38">
        <v>1206.79</v>
      </c>
      <c r="BP7" s="38">
        <v>1218.7</v>
      </c>
      <c r="BQ7" s="38">
        <v>97.99</v>
      </c>
      <c r="BR7" s="38">
        <v>93.79</v>
      </c>
      <c r="BS7" s="38">
        <v>91.64</v>
      </c>
      <c r="BT7" s="38">
        <v>89.52</v>
      </c>
      <c r="BU7" s="38">
        <v>77.58</v>
      </c>
      <c r="BV7" s="38">
        <v>66.22</v>
      </c>
      <c r="BW7" s="38">
        <v>69.87</v>
      </c>
      <c r="BX7" s="38">
        <v>74.3</v>
      </c>
      <c r="BY7" s="38">
        <v>72.260000000000005</v>
      </c>
      <c r="BZ7" s="38">
        <v>71.84</v>
      </c>
      <c r="CA7" s="38">
        <v>74.17</v>
      </c>
      <c r="CB7" s="38">
        <v>227.92</v>
      </c>
      <c r="CC7" s="38">
        <v>238.76</v>
      </c>
      <c r="CD7" s="38">
        <v>243.51</v>
      </c>
      <c r="CE7" s="38">
        <v>250.79</v>
      </c>
      <c r="CF7" s="38">
        <v>262.29000000000002</v>
      </c>
      <c r="CG7" s="38">
        <v>246.72</v>
      </c>
      <c r="CH7" s="38">
        <v>234.96</v>
      </c>
      <c r="CI7" s="38">
        <v>221.81</v>
      </c>
      <c r="CJ7" s="38">
        <v>230.02</v>
      </c>
      <c r="CK7" s="38">
        <v>228.47</v>
      </c>
      <c r="CL7" s="38">
        <v>218.56</v>
      </c>
      <c r="CM7" s="38">
        <v>136.88</v>
      </c>
      <c r="CN7" s="38">
        <v>136.27000000000001</v>
      </c>
      <c r="CO7" s="38">
        <v>155.21</v>
      </c>
      <c r="CP7" s="38">
        <v>48</v>
      </c>
      <c r="CQ7" s="38">
        <v>46.89</v>
      </c>
      <c r="CR7" s="38">
        <v>41.35</v>
      </c>
      <c r="CS7" s="38">
        <v>42.9</v>
      </c>
      <c r="CT7" s="38">
        <v>43.36</v>
      </c>
      <c r="CU7" s="38">
        <v>42.56</v>
      </c>
      <c r="CV7" s="38">
        <v>42.47</v>
      </c>
      <c r="CW7" s="38">
        <v>42.86</v>
      </c>
      <c r="CX7" s="38">
        <v>69.13</v>
      </c>
      <c r="CY7" s="38">
        <v>70.55</v>
      </c>
      <c r="CZ7" s="38">
        <v>72.05</v>
      </c>
      <c r="DA7" s="38">
        <v>73.19</v>
      </c>
      <c r="DB7" s="38">
        <v>74.12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0.01</v>
      </c>
      <c r="EG7" s="38">
        <v>0.01</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2021-01-28T06:51:36Z</cp:lastPrinted>
  <dcterms:created xsi:type="dcterms:W3CDTF">2020-12-04T02:52:43Z</dcterms:created>
  <dcterms:modified xsi:type="dcterms:W3CDTF">2021-02-01T08:33:37Z</dcterms:modified>
  <cp:category/>
</cp:coreProperties>
</file>