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07 角田市★\"/>
    </mc:Choice>
  </mc:AlternateContent>
  <workbookProtection workbookAlgorithmName="SHA-512" workbookHashValue="wwtpE3Kk5k1Yq2cBwf9o3jkS6ibee+0oSOUNvfMiDmZNLLwo8Frt9DFxm6EjKd2lIhM0n4464vsh8WjlSPJJlg==" workbookSaltValue="el6VrAnrzWn/73MGaKQCA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<sst xmlns="http://schemas.openxmlformats.org/spreadsheetml/2006/main" count="236" uniqueCount="120">
  <si>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</si>
  <si>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</si>
  <si>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</si>
  <si>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</si>
  <si>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</si>
  <si>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</si>
  <si>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</si>
  <si>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</si>
  <si>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</si>
  <si>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</si>
  <si>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</si>
  <si>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</si>
  <si>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</si>
  <si>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</si>
  <si>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</si>
  <si>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</si>
  <si>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</si>
  <si>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</si>
  <si>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</si>
  <si>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</si>
  <si>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</si>
  <si>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</si>
  <si>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</si>
  <si>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</si>
  <si>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</si>
  <si>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</si>
  <si>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</si>
  <si>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</si>
  <si>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</si>
  <si>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</si>
  <si>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</si>
  <si>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</si>
  <si>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</si>
  <si>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</si>
  <si>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</si>
  <si>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</si>
  <si>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</si>
  <si>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</si>
  <si>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</si>
  <si>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</si>
  <si>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</si>
  <si>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</si>
  <si>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</si>
  <si>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</si>
  <si>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</si>
  <si>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</si>
  <si>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</si>
  <si>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</si>
  <si>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</si>
  <si>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</si>
  <si>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</si>
  <si>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</si>
  <si>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</si>
  <si>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</si>
  <si>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</si>
  <si>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</si>
  <si>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</si>
  <si>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</si>
  <si>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</si>
  <si>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</si>
  <si>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</si>
  <si>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</si>
  <si>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</si>
  <si>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</si>
  <si>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</si>
  <si>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</si>
  <si>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</si>
  <si>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</si>
  <si>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</si>
  <si>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</si>
  <si>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</si>
  <si>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</si>
  <si>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</si>
  <si>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</si>
  <si>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</si>
  <si>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</si>
  <si>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</si>
  <si>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</si>
  <si>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</si>
  <si>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</si>
  <si>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</si>
  <si>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</si>
  <si>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</si>
  <si>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</si>
  <si>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</si>
  <si>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</si>
  <si>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</si>
  <si>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</si>
  <si>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</si>
  <si>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</si>
  <si>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</si>
  <si>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</si>
  <si>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</si>
  <si>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</si>
  <si>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</si>
  <si>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</si>
  <si>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</si>
  <si>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</si>
  <si>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</si>
  <si>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</si>
  <si>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</si>
  <si>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</si>
  <si>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</si>
  <si>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</si>
  <si>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</si>
  <si>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</si>
  <si>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</si>
  <si>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</si>
  <si>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</si>
  <si>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</si>
  <si>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</si>
  <si>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</si>
  <si>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</si>
  <si>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</si>
  <si>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</si>
  <si>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</si>
  <si>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</si>
  <si>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農業集落排水処理施設及びマンホールポンプの運転管理・保守点検は専門業者へ業務委託しており、器具類が故障した際はその都度修繕・更新を行っている。
　なお、市内2か所に設けた農業集落排水処理施設のうち、一部管渠の改築が必要となった箇所があるため、令和元年度から3か年計画による改築工事に着手している。</t>
    <rPh sb="1" eb="3">
      <t>ノウギョウ</t>
    </rPh>
    <rPh sb="3" eb="5">
      <t>シュウラク</t>
    </rPh>
    <rPh sb="5" eb="7">
      <t>ハイスイ</t>
    </rPh>
    <rPh sb="7" eb="9">
      <t>ショリ</t>
    </rPh>
    <rPh sb="9" eb="11">
      <t>シセツ</t>
    </rPh>
    <rPh sb="11" eb="12">
      <t>オヨ</t>
    </rPh>
    <rPh sb="22" eb="24">
      <t>ウンテン</t>
    </rPh>
    <rPh sb="24" eb="26">
      <t>カンリ</t>
    </rPh>
    <rPh sb="27" eb="29">
      <t>ホシュ</t>
    </rPh>
    <rPh sb="29" eb="31">
      <t>テンケン</t>
    </rPh>
    <rPh sb="32" eb="34">
      <t>センモン</t>
    </rPh>
    <rPh sb="34" eb="36">
      <t>ギョウシャ</t>
    </rPh>
    <rPh sb="37" eb="39">
      <t>ギョウム</t>
    </rPh>
    <rPh sb="39" eb="41">
      <t>イタク</t>
    </rPh>
    <rPh sb="46" eb="48">
      <t>キグ</t>
    </rPh>
    <rPh sb="48" eb="49">
      <t>ルイ</t>
    </rPh>
    <rPh sb="50" eb="52">
      <t>コショウ</t>
    </rPh>
    <rPh sb="54" eb="55">
      <t>サイ</t>
    </rPh>
    <rPh sb="58" eb="60">
      <t>ツド</t>
    </rPh>
    <rPh sb="60" eb="62">
      <t>シュウゼン</t>
    </rPh>
    <rPh sb="63" eb="65">
      <t>コウシン</t>
    </rPh>
    <rPh sb="66" eb="67">
      <t>オコナ</t>
    </rPh>
    <rPh sb="77" eb="79">
      <t>シナイ</t>
    </rPh>
    <rPh sb="81" eb="82">
      <t>ショ</t>
    </rPh>
    <rPh sb="83" eb="84">
      <t>モウ</t>
    </rPh>
    <rPh sb="86" eb="88">
      <t>ノウギョウ</t>
    </rPh>
    <rPh sb="88" eb="90">
      <t>シュウラク</t>
    </rPh>
    <rPh sb="90" eb="92">
      <t>ハイスイ</t>
    </rPh>
    <rPh sb="92" eb="94">
      <t>ショリ</t>
    </rPh>
    <rPh sb="94" eb="96">
      <t>シセツ</t>
    </rPh>
    <rPh sb="100" eb="102">
      <t>イチブ</t>
    </rPh>
    <rPh sb="102" eb="104">
      <t>カンキョ</t>
    </rPh>
    <rPh sb="105" eb="107">
      <t>カイチク</t>
    </rPh>
    <rPh sb="108" eb="110">
      <t>ヒツヨウ</t>
    </rPh>
    <rPh sb="114" eb="116">
      <t>カショ</t>
    </rPh>
    <rPh sb="122" eb="124">
      <t>レイワ</t>
    </rPh>
    <rPh sb="124" eb="126">
      <t>ガンネン</t>
    </rPh>
    <rPh sb="126" eb="127">
      <t>ド</t>
    </rPh>
    <rPh sb="131" eb="132">
      <t>ネン</t>
    </rPh>
    <rPh sb="132" eb="134">
      <t>ケイカク</t>
    </rPh>
    <rPh sb="137" eb="139">
      <t>カイチク</t>
    </rPh>
    <rPh sb="139" eb="141">
      <t>コウジ</t>
    </rPh>
    <rPh sb="142" eb="144">
      <t>チャクシュ</t>
    </rPh>
    <phoneticPr fontId="4"/>
  </si>
  <si>
    <t>①収益的収支比率について、令和2年4月1日公営企業会計移行に伴う打切り決算の影響で、前年度より大きく比率が下降している。今後、接続件数の増加が期待できないことから、更なる費用の抑制に努める等、効率的な運営が求められる。
④企業債残高対事業規模比率について、前述による使用料収入の減少と、地方債現在高に対して一般会計が負担する償還額が減少したため比率が上昇している。老朽化した施設の更新で今後も地方債の発行が見込まれるため、費用の抑制と収入の確保が課題となる。
⑤経費回収率については大幅に上昇しているが、維持管理費の一部が2年度の特例的支出に計上されるためであり、実際には前年度と同程度であると考えられる。今後も管路更新等を予定しているが、補助金の活用等により費用を抑制し、経費回収率の回復に努めていく。
⑥汚水処理原価についても同様であり、汚水処理費の一部が2年度の特例的支出に計上されるための一時的な低下である。
⑦施設利用率について、人口減少により有収水量が徐々に低下しつつあるため、今後もゆるやかな下降傾向となる見込みである。
⑧水洗化率については、処理区域内人口の減少により、水洗便所設置済人口の割合が高くなったため、わずかな上昇がみられた。</t>
    <rPh sb="1" eb="4">
      <t>シュウエキテキ</t>
    </rPh>
    <rPh sb="4" eb="6">
      <t>シュウシ</t>
    </rPh>
    <rPh sb="6" eb="8">
      <t>ヒリツ</t>
    </rPh>
    <rPh sb="13" eb="15">
      <t>レイワ</t>
    </rPh>
    <rPh sb="16" eb="17">
      <t>ネン</t>
    </rPh>
    <rPh sb="18" eb="19">
      <t>ガツ</t>
    </rPh>
    <rPh sb="20" eb="21">
      <t>ニチ</t>
    </rPh>
    <rPh sb="21" eb="23">
      <t>コウエイ</t>
    </rPh>
    <rPh sb="23" eb="25">
      <t>キギョウ</t>
    </rPh>
    <rPh sb="25" eb="27">
      <t>カイケイ</t>
    </rPh>
    <rPh sb="27" eb="29">
      <t>イコウ</t>
    </rPh>
    <rPh sb="30" eb="31">
      <t>トモナ</t>
    </rPh>
    <rPh sb="32" eb="34">
      <t>ウチキ</t>
    </rPh>
    <rPh sb="35" eb="37">
      <t>ケッサン</t>
    </rPh>
    <rPh sb="38" eb="40">
      <t>エイキョウ</t>
    </rPh>
    <rPh sb="42" eb="45">
      <t>ゼンネンド</t>
    </rPh>
    <rPh sb="47" eb="48">
      <t>オオ</t>
    </rPh>
    <rPh sb="50" eb="52">
      <t>ヒリツ</t>
    </rPh>
    <rPh sb="53" eb="55">
      <t>カコウ</t>
    </rPh>
    <rPh sb="60" eb="62">
      <t>コンゴ</t>
    </rPh>
    <rPh sb="63" eb="65">
      <t>セツゾク</t>
    </rPh>
    <rPh sb="65" eb="67">
      <t>ケンスウ</t>
    </rPh>
    <rPh sb="68" eb="70">
      <t>ゾウカ</t>
    </rPh>
    <rPh sb="71" eb="73">
      <t>キタイ</t>
    </rPh>
    <rPh sb="82" eb="83">
      <t>サラ</t>
    </rPh>
    <rPh sb="85" eb="87">
      <t>ヒヨウ</t>
    </rPh>
    <rPh sb="88" eb="90">
      <t>ヨクセイ</t>
    </rPh>
    <rPh sb="91" eb="92">
      <t>ツト</t>
    </rPh>
    <rPh sb="94" eb="95">
      <t>トウ</t>
    </rPh>
    <rPh sb="96" eb="99">
      <t>コウリツテキ</t>
    </rPh>
    <rPh sb="100" eb="102">
      <t>ウンエイ</t>
    </rPh>
    <rPh sb="103" eb="104">
      <t>モト</t>
    </rPh>
    <rPh sb="111" eb="113">
      <t>キギョウ</t>
    </rPh>
    <rPh sb="113" eb="114">
      <t>サイ</t>
    </rPh>
    <rPh sb="114" eb="116">
      <t>ザンダカ</t>
    </rPh>
    <rPh sb="116" eb="117">
      <t>タイ</t>
    </rPh>
    <rPh sb="117" eb="119">
      <t>ジギョウ</t>
    </rPh>
    <rPh sb="119" eb="121">
      <t>キボ</t>
    </rPh>
    <rPh sb="121" eb="123">
      <t>ヒリツ</t>
    </rPh>
    <rPh sb="128" eb="130">
      <t>ゼンジュツ</t>
    </rPh>
    <rPh sb="133" eb="136">
      <t>シヨウリョウ</t>
    </rPh>
    <rPh sb="136" eb="138">
      <t>シュウニュウ</t>
    </rPh>
    <rPh sb="139" eb="141">
      <t>ゲンショウ</t>
    </rPh>
    <rPh sb="143" eb="146">
      <t>チホウサイ</t>
    </rPh>
    <rPh sb="146" eb="148">
      <t>ゲンザイ</t>
    </rPh>
    <rPh sb="148" eb="149">
      <t>ダカ</t>
    </rPh>
    <rPh sb="150" eb="151">
      <t>タイ</t>
    </rPh>
    <rPh sb="166" eb="168">
      <t>ゲンショウ</t>
    </rPh>
    <rPh sb="175" eb="177">
      <t>ジョウショウ</t>
    </rPh>
    <rPh sb="182" eb="185">
      <t>ロウキュウカ</t>
    </rPh>
    <rPh sb="187" eb="189">
      <t>シセツ</t>
    </rPh>
    <rPh sb="190" eb="192">
      <t>コウシン</t>
    </rPh>
    <rPh sb="193" eb="195">
      <t>コンゴ</t>
    </rPh>
    <rPh sb="196" eb="199">
      <t>チホウサイ</t>
    </rPh>
    <rPh sb="200" eb="202">
      <t>ハッコウ</t>
    </rPh>
    <rPh sb="203" eb="205">
      <t>ミコ</t>
    </rPh>
    <rPh sb="211" eb="213">
      <t>ヒヨウ</t>
    </rPh>
    <rPh sb="214" eb="216">
      <t>ヨクセイ</t>
    </rPh>
    <rPh sb="217" eb="219">
      <t>シュウニュウ</t>
    </rPh>
    <rPh sb="220" eb="222">
      <t>カクホ</t>
    </rPh>
    <rPh sb="223" eb="225">
      <t>カダイ</t>
    </rPh>
    <rPh sb="231" eb="233">
      <t>ケイヒ</t>
    </rPh>
    <rPh sb="233" eb="235">
      <t>カイシュウ</t>
    </rPh>
    <rPh sb="235" eb="236">
      <t>リツ</t>
    </rPh>
    <rPh sb="241" eb="243">
      <t>オオハバ</t>
    </rPh>
    <rPh sb="244" eb="246">
      <t>ジョウショウ</t>
    </rPh>
    <rPh sb="252" eb="254">
      <t>イジ</t>
    </rPh>
    <rPh sb="254" eb="257">
      <t>カンリヒ</t>
    </rPh>
    <rPh sb="258" eb="260">
      <t>イチブ</t>
    </rPh>
    <rPh sb="262" eb="264">
      <t>ネンド</t>
    </rPh>
    <rPh sb="265" eb="268">
      <t>トクレイテキ</t>
    </rPh>
    <rPh sb="268" eb="270">
      <t>シシュツ</t>
    </rPh>
    <rPh sb="271" eb="273">
      <t>ケイジョウ</t>
    </rPh>
    <rPh sb="282" eb="284">
      <t>ジッサイ</t>
    </rPh>
    <rPh sb="286" eb="289">
      <t>ゼンネンド</t>
    </rPh>
    <rPh sb="290" eb="293">
      <t>ドウテイド</t>
    </rPh>
    <rPh sb="297" eb="298">
      <t>カンガ</t>
    </rPh>
    <rPh sb="303" eb="305">
      <t>コンゴ</t>
    </rPh>
    <rPh sb="306" eb="308">
      <t>カンロ</t>
    </rPh>
    <rPh sb="308" eb="310">
      <t>コウシン</t>
    </rPh>
    <rPh sb="310" eb="311">
      <t>トウ</t>
    </rPh>
    <rPh sb="312" eb="314">
      <t>ヨテイ</t>
    </rPh>
    <rPh sb="320" eb="323">
      <t>ホジョキン</t>
    </rPh>
    <rPh sb="324" eb="326">
      <t>カツヨウ</t>
    </rPh>
    <rPh sb="326" eb="327">
      <t>トウ</t>
    </rPh>
    <rPh sb="330" eb="332">
      <t>ヒヨウ</t>
    </rPh>
    <rPh sb="333" eb="335">
      <t>ヨクセイ</t>
    </rPh>
    <rPh sb="337" eb="339">
      <t>ケイヒ</t>
    </rPh>
    <rPh sb="339" eb="341">
      <t>カイシュウ</t>
    </rPh>
    <rPh sb="341" eb="342">
      <t>リツ</t>
    </rPh>
    <rPh sb="343" eb="345">
      <t>カイフク</t>
    </rPh>
    <rPh sb="346" eb="347">
      <t>ツト</t>
    </rPh>
    <rPh sb="354" eb="356">
      <t>オスイ</t>
    </rPh>
    <rPh sb="356" eb="358">
      <t>ショリ</t>
    </rPh>
    <rPh sb="358" eb="360">
      <t>ゲンカ</t>
    </rPh>
    <rPh sb="365" eb="367">
      <t>ドウヨウ</t>
    </rPh>
    <rPh sb="371" eb="373">
      <t>オスイ</t>
    </rPh>
    <rPh sb="373" eb="375">
      <t>ショリ</t>
    </rPh>
    <rPh sb="375" eb="376">
      <t>ヒ</t>
    </rPh>
    <rPh sb="377" eb="379">
      <t>イチブ</t>
    </rPh>
    <rPh sb="381" eb="383">
      <t>ネンド</t>
    </rPh>
    <rPh sb="384" eb="387">
      <t>トクレイテキ</t>
    </rPh>
    <rPh sb="387" eb="389">
      <t>シシュツ</t>
    </rPh>
    <rPh sb="390" eb="392">
      <t>ケイジョウ</t>
    </rPh>
    <rPh sb="398" eb="401">
      <t>イチジテキ</t>
    </rPh>
    <rPh sb="402" eb="404">
      <t>テイカ</t>
    </rPh>
    <rPh sb="410" eb="412">
      <t>シセツ</t>
    </rPh>
    <rPh sb="412" eb="414">
      <t>リヨウ</t>
    </rPh>
    <rPh sb="414" eb="415">
      <t>リツ</t>
    </rPh>
    <rPh sb="420" eb="422">
      <t>ジンコウ</t>
    </rPh>
    <rPh sb="422" eb="424">
      <t>ゲンショウ</t>
    </rPh>
    <rPh sb="427" eb="429">
      <t>ユウシュウ</t>
    </rPh>
    <rPh sb="429" eb="431">
      <t>スイリョウ</t>
    </rPh>
    <rPh sb="432" eb="434">
      <t>ジョジョ</t>
    </rPh>
    <rPh sb="435" eb="437">
      <t>テイカ</t>
    </rPh>
    <rPh sb="445" eb="447">
      <t>コンゴ</t>
    </rPh>
    <rPh sb="453" eb="455">
      <t>カコウ</t>
    </rPh>
    <rPh sb="455" eb="457">
      <t>ケイコウ</t>
    </rPh>
    <rPh sb="460" eb="462">
      <t>ミコ</t>
    </rPh>
    <rPh sb="469" eb="472">
      <t>スイセンカ</t>
    </rPh>
    <rPh sb="472" eb="473">
      <t>リツ</t>
    </rPh>
    <rPh sb="479" eb="481">
      <t>ショリ</t>
    </rPh>
    <rPh sb="481" eb="482">
      <t>ク</t>
    </rPh>
    <rPh sb="482" eb="484">
      <t>イキナイ</t>
    </rPh>
    <rPh sb="484" eb="486">
      <t>ジンコウ</t>
    </rPh>
    <rPh sb="487" eb="489">
      <t>ゲンショウ</t>
    </rPh>
    <rPh sb="493" eb="495">
      <t>スイセン</t>
    </rPh>
    <rPh sb="495" eb="497">
      <t>ベンジョ</t>
    </rPh>
    <rPh sb="497" eb="499">
      <t>セッチ</t>
    </rPh>
    <rPh sb="499" eb="500">
      <t>ズ</t>
    </rPh>
    <rPh sb="500" eb="502">
      <t>ジンコウ</t>
    </rPh>
    <rPh sb="503" eb="505">
      <t>ワリアイ</t>
    </rPh>
    <rPh sb="506" eb="507">
      <t>タカ</t>
    </rPh>
    <phoneticPr fontId="4"/>
  </si>
  <si>
    <t>　当市の農業集落排水事業は公共下水道事業と併せて令和2年4月1日公営企業会計へ移行した。今後は法適用事業として健全な経営が求められるので、平成29年3月に策定した経営戦略の改定及び適正な料金設定について具体的な検討を開始していくとともに、老朽化した処理施設の計画的な更新を行い、適切な維持管理に努めていく。</t>
    <rPh sb="4" eb="6">
      <t>ノウギョウ</t>
    </rPh>
    <rPh sb="6" eb="8">
      <t>シュウラク</t>
    </rPh>
    <rPh sb="8" eb="10">
      <t>ハイスイ</t>
    </rPh>
    <rPh sb="13" eb="15">
      <t>コウキョウ</t>
    </rPh>
    <rPh sb="15" eb="18">
      <t>ゲスイドウ</t>
    </rPh>
    <rPh sb="18" eb="20">
      <t>ジギョウ</t>
    </rPh>
    <rPh sb="21" eb="22">
      <t>アワ</t>
    </rPh>
    <rPh sb="69" eb="71">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</si>
</sst>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1F-489C-B682-51FE9320B8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F1F-489C-B682-51FE9320B8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34.1</c:v>
                </c:pt>
                <c:pt idx="1">
                  <c:v>44.53</c:v>
                </c:pt>
                <c:pt idx="2">
                  <c:v>45.31</c:v>
                </c:pt>
                <c:pt idx="3">
                  <c:v>44.06</c:v>
                </c:pt>
                <c:pt idx="4">
                  <c:v>43.59</c:v>
                </c:pt>
              </c:numCache>
            </c:numRef>
          </c:val>
          <c:extLst>
            <c:ext xmlns:c16="http://schemas.microsoft.com/office/drawing/2014/chart" uri="{C3380CC4-5D6E-409C-BE32-E72D297353CC}">
              <c16:uniqueId val="{00000000-35E8-45FF-B766-38151E601B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5E8-45FF-B766-38151E601B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78.959999999999994</c:v>
                </c:pt>
                <c:pt idx="1">
                  <c:v>80.430000000000007</c:v>
                </c:pt>
                <c:pt idx="2">
                  <c:v>81.02</c:v>
                </c:pt>
                <c:pt idx="3">
                  <c:v>81.67</c:v>
                </c:pt>
                <c:pt idx="4">
                  <c:v>81.87</c:v>
                </c:pt>
              </c:numCache>
            </c:numRef>
          </c:val>
          <c:extLst>
            <c:ext xmlns:c16="http://schemas.microsoft.com/office/drawing/2014/chart" uri="{C3380CC4-5D6E-409C-BE32-E72D297353CC}">
              <c16:uniqueId val="{00000000-F3D1-4FF4-986C-FF0E35C62B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3D1-4FF4-986C-FF0E35C62B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74.95</c:v>
                </c:pt>
                <c:pt idx="1">
                  <c:v>75.2</c:v>
                </c:pt>
                <c:pt idx="2">
                  <c:v>74.680000000000007</c:v>
                </c:pt>
                <c:pt idx="3">
                  <c:v>75.599999999999994</c:v>
                </c:pt>
                <c:pt idx="4">
                  <c:v>71.06</c:v>
                </c:pt>
              </c:numCache>
            </c:numRef>
          </c:val>
          <c:extLst>
            <c:ext xmlns:c16="http://schemas.microsoft.com/office/drawing/2014/chart" uri="{C3380CC4-5D6E-409C-BE32-E72D297353CC}">
              <c16:uniqueId val="{00000000-4A38-451F-9ECF-9CC552E4CD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8-451F-9ECF-9CC552E4CD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A-4F81-81EE-FCC4C2F3C9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A-4F81-81EE-FCC4C2F3C9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E-4465-981B-95F853012F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E-4465-981B-95F853012F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4-4DBF-97C0-947101D784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4-4DBF-97C0-947101D784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A-4E93-BAB7-2C183DABBC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A-4E93-BAB7-2C183DABBC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2878.49</c:v>
                </c:pt>
                <c:pt idx="1">
                  <c:v>2578.67</c:v>
                </c:pt>
                <c:pt idx="2">
                  <c:v>2196.0500000000002</c:v>
                </c:pt>
                <c:pt idx="3">
                  <c:v>1978.91</c:v>
                </c:pt>
                <c:pt idx="4">
                  <c:v>2287.87</c:v>
                </c:pt>
              </c:numCache>
            </c:numRef>
          </c:val>
          <c:extLst>
            <c:ext xmlns:c16="http://schemas.microsoft.com/office/drawing/2014/chart" uri="{C3380CC4-5D6E-409C-BE32-E72D297353CC}">
              <c16:uniqueId val="{00000000-197B-41BA-BD9E-FB64DCA246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97B-41BA-BD9E-FB64DCA246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40.71</c:v>
                </c:pt>
                <c:pt idx="1">
                  <c:v>53.16</c:v>
                </c:pt>
                <c:pt idx="2">
                  <c:v>48.87</c:v>
                </c:pt>
                <c:pt idx="3">
                  <c:v>46.97</c:v>
                </c:pt>
                <c:pt idx="4">
                  <c:v>86.48</c:v>
                </c:pt>
              </c:numCache>
            </c:numRef>
          </c:val>
          <c:extLst>
            <c:ext xmlns:c16="http://schemas.microsoft.com/office/drawing/2014/chart" uri="{C3380CC4-5D6E-409C-BE32-E72D297353CC}">
              <c16:uniqueId val="{00000000-5952-4588-B626-EB7ACBEDA7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952-4588-B626-EB7ACBEDA7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389.11</c:v>
                </c:pt>
                <c:pt idx="1">
                  <c:v>301.85000000000002</c:v>
                </c:pt>
                <c:pt idx="2">
                  <c:v>331.72</c:v>
                </c:pt>
                <c:pt idx="3">
                  <c:v>358.54</c:v>
                </c:pt>
                <c:pt idx="4">
                  <c:v>179.9</c:v>
                </c:pt>
              </c:numCache>
            </c:numRef>
          </c:val>
          <c:extLst>
            <c:ext xmlns:c16="http://schemas.microsoft.com/office/drawing/2014/chart" uri="{C3380CC4-5D6E-409C-BE32-E72D297353CC}">
              <c16:uniqueId val="{00000000-B729-4161-A896-7DE7D7DD26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729-4161-A896-7DE7D7DD26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角田市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28728</v>
      </c>
      <c r="AM8" s="51"/>
      <c r="AN8" s="51"/>
      <c r="AO8" s="51"/>
      <c r="AP8" s="51"/>
      <c r="AQ8" s="51"/>
      <c r="AR8" s="51"/>
      <c r="AS8" s="51"/>
      <c r="AT8" s="46">
        <f>データ!T6</f>
        <v>147.53</v>
      </c>
      <c r="AU8" s="46"/>
      <c r="AV8" s="46"/>
      <c r="AW8" s="46"/>
      <c r="AX8" s="46"/>
      <c r="AY8" s="46"/>
      <c r="AZ8" s="46"/>
      <c r="BA8" s="46"/>
      <c r="BB8" s="46">
        <f>データ!U6</f>
        <v>194.73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4.9400000000000004</v>
      </c>
      <c r="Q10" s="46"/>
      <c r="R10" s="46"/>
      <c r="S10" s="46"/>
      <c r="T10" s="46"/>
      <c r="U10" s="46"/>
      <c r="V10" s="46"/>
      <c r="W10" s="46">
        <f>データ!Q6</f>
        <v>97.89</v>
      </c>
      <c r="X10" s="46"/>
      <c r="Y10" s="46"/>
      <c r="Z10" s="46"/>
      <c r="AA10" s="46"/>
      <c r="AB10" s="46"/>
      <c r="AC10" s="46"/>
      <c r="AD10" s="51">
        <f>データ!R6</f>
        <v>3130</v>
      </c>
      <c r="AE10" s="51"/>
      <c r="AF10" s="51"/>
      <c r="AG10" s="51"/>
      <c r="AH10" s="51"/>
      <c r="AI10" s="51"/>
      <c r="AJ10" s="51"/>
      <c r="AK10" s="2"/>
      <c r="AL10" s="51">
        <f>データ!V6</f>
        <v>1412</v>
      </c>
      <c r="AM10" s="51"/>
      <c r="AN10" s="51"/>
      <c r="AO10" s="51"/>
      <c r="AP10" s="51"/>
      <c r="AQ10" s="51"/>
      <c r="AR10" s="51"/>
      <c r="AS10" s="51"/>
      <c r="AT10" s="46">
        <f>データ!W6</f>
        <v>1.1000000000000001</v>
      </c>
      <c r="AU10" s="46"/>
      <c r="AV10" s="46"/>
      <c r="AW10" s="46"/>
      <c r="AX10" s="46"/>
      <c r="AY10" s="46"/>
      <c r="AZ10" s="46"/>
      <c r="BA10" s="46"/>
      <c r="BB10" s="46">
        <f>データ!X6</f>
        <v>1283.6400000000001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WMe5ZL7Ynaj2BwzJ+EvOpyOwbU07KWpv1DadjYQj6G73VaafIEvRmq3FRTOs9LxZWcduB3bbgP2YfCdklRiw6w==" saltValue="UmWpWfKMEwZKm0Rir6kb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4.9400000000000004</v>
      </c>
      <c r="Q6" s="34">
        <f t="shared" si="3"/>
        <v>97.89</v>
      </c>
      <c r="R6" s="34">
        <f t="shared" si="3"/>
        <v>3130</v>
      </c>
      <c r="S6" s="34">
        <f t="shared" si="3"/>
        <v>28728</v>
      </c>
      <c r="T6" s="34">
        <f t="shared" si="3"/>
        <v>147.53</v>
      </c>
      <c r="U6" s="34">
        <f t="shared" si="3"/>
        <v>194.73</v>
      </c>
      <c r="V6" s="34">
        <f t="shared" si="3"/>
        <v>1412</v>
      </c>
      <c r="W6" s="34">
        <f t="shared" si="3"/>
        <v>1.1000000000000001</v>
      </c>
      <c r="X6" s="34">
        <f t="shared" si="3"/>
        <v>1283.6400000000001</v>
      </c>
      <c r="Y6" s="35">
        <f>IF(Y7="",NA(),Y7)</f>
        <v>74.95</v>
      </c>
      <c r="Z6" s="35">
        <f t="shared" ref="Z6:AH6" si="4">IF(Z7="",NA(),Z7)</f>
        <v>75.2</v>
      </c>
      <c r="AA6" s="35">
        <f t="shared" si="4"/>
        <v>74.680000000000007</v>
      </c>
      <c r="AB6" s="35">
        <f t="shared" si="4"/>
        <v>75.599999999999994</v>
      </c>
      <c r="AC6" s="35">
        <f t="shared" si="4"/>
        <v>71.06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2878.49</v>
      </c>
      <c r="BG6" s="35">
        <f t="shared" ref="BG6:BO6" si="7">IF(BG7="",NA(),BG7)</f>
        <v>2578.67</v>
      </c>
      <c r="BH6" s="35">
        <f t="shared" si="7"/>
        <v>2196.0500000000002</v>
      </c>
      <c r="BI6" s="35">
        <f t="shared" si="7"/>
        <v>1978.91</v>
      </c>
      <c r="BJ6" s="35">
        <f t="shared" si="7"/>
        <v>2287.87</v>
      </c>
      <c r="BK6" s="35">
        <f t="shared" si="7"/>
        <v>1081.8</v>
      </c>
      <c r="BL6" s="35">
        <f t="shared" si="7"/>
        <v>974.93</v>
      </c>
      <c r="BM6" s="35">
        <f t="shared" si="7"/>
        <v>855.8</v>
      </c>
      <c r="BN6" s="35">
        <f t="shared" si="7"/>
        <v>789.46</v>
      </c>
      <c r="BO6" s="35">
        <f t="shared" si="7"/>
        <v>826.83</v>
      </c>
      <c r="BP6" s="34" t="str">
        <f>IF(BP7="","",IF(BP7="-","【-】","【"&amp;SUBSTITUTE(TEXT(BP7,"#,##0.00"),"-","△")&amp;"】"))</f>
        <v>【765.47】</v>
      </c>
      <c r="BQ6" s="35">
        <f>IF(BQ7="",NA(),BQ7)</f>
        <v>40.71</v>
      </c>
      <c r="BR6" s="35">
        <f t="shared" ref="BR6:BZ6" si="8">IF(BR7="",NA(),BR7)</f>
        <v>53.16</v>
      </c>
      <c r="BS6" s="35">
        <f t="shared" si="8"/>
        <v>48.87</v>
      </c>
      <c r="BT6" s="35">
        <f t="shared" si="8"/>
        <v>46.97</v>
      </c>
      <c r="BU6" s="35">
        <f t="shared" si="8"/>
        <v>86.48</v>
      </c>
      <c r="BV6" s="35">
        <f t="shared" si="8"/>
        <v>52.19</v>
      </c>
      <c r="BW6" s="35">
        <f t="shared" si="8"/>
        <v>55.32</v>
      </c>
      <c r="BX6" s="35">
        <f t="shared" si="8"/>
        <v>59.8</v>
      </c>
      <c r="BY6" s="35">
        <f t="shared" si="8"/>
        <v>57.77</v>
      </c>
      <c r="BZ6" s="35">
        <f t="shared" si="8"/>
        <v>57.31</v>
      </c>
      <c r="CA6" s="34" t="str">
        <f>IF(CA7="","",IF(CA7="-","【-】","【"&amp;SUBSTITUTE(TEXT(CA7,"#,##0.00"),"-","△")&amp;"】"))</f>
        <v>【59.59】</v>
      </c>
      <c r="CB6" s="35">
        <f>IF(CB7="",NA(),CB7)</f>
        <v>389.11</v>
      </c>
      <c r="CC6" s="35">
        <f t="shared" ref="CC6:CK6" si="9">IF(CC7="",NA(),CC7)</f>
        <v>301.85000000000002</v>
      </c>
      <c r="CD6" s="35">
        <f t="shared" si="9"/>
        <v>331.72</v>
      </c>
      <c r="CE6" s="35">
        <f t="shared" si="9"/>
        <v>358.54</v>
      </c>
      <c r="CF6" s="35">
        <f t="shared" si="9"/>
        <v>179.9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34.1</v>
      </c>
      <c r="CN6" s="35">
        <f t="shared" ref="CN6:CV6" si="10">IF(CN7="",NA(),CN7)</f>
        <v>44.53</v>
      </c>
      <c r="CO6" s="35">
        <f t="shared" si="10"/>
        <v>45.31</v>
      </c>
      <c r="CP6" s="35">
        <f t="shared" si="10"/>
        <v>44.06</v>
      </c>
      <c r="CQ6" s="35">
        <f t="shared" si="10"/>
        <v>43.59</v>
      </c>
      <c r="CR6" s="35">
        <f t="shared" si="10"/>
        <v>52.31</v>
      </c>
      <c r="CS6" s="35">
        <f t="shared" si="10"/>
        <v>60.65</v>
      </c>
      <c r="CT6" s="35">
        <f t="shared" si="10"/>
        <v>51.75</v>
      </c>
      <c r="CU6" s="35">
        <f t="shared" si="10"/>
        <v>50.68</v>
      </c>
      <c r="CV6" s="35">
        <f t="shared" si="10"/>
        <v>50.14</v>
      </c>
      <c r="CW6" s="34" t="str">
        <f>IF(CW7="","",IF(CW7="-","【-】","【"&amp;SUBSTITUTE(TEXT(CW7,"#,##0.00"),"-","△")&amp;"】"))</f>
        <v>【51.30】</v>
      </c>
      <c r="CX6" s="35">
        <f>IF(CX7="",NA(),CX7)</f>
        <v>78.959999999999994</v>
      </c>
      <c r="CY6" s="35">
        <f t="shared" ref="CY6:DG6" si="11">IF(CY7="",NA(),CY7)</f>
        <v>80.430000000000007</v>
      </c>
      <c r="CZ6" s="35">
        <f t="shared" si="11"/>
        <v>81.02</v>
      </c>
      <c r="DA6" s="35">
        <f t="shared" si="11"/>
        <v>81.67</v>
      </c>
      <c r="DB6" s="35">
        <f t="shared" si="11"/>
        <v>81.87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42081</v>
      </c>
      <c r="D7" s="37">
        <v>47</v>
      </c>
      <c r="E7" s="37">
        <v>17</v>
      </c>
      <c r="F7" s="37">
        <v>5</v>
      </c>
      <c r="G7" s="37">
        <v>0</v>
      </c>
      <c r="H7" s="37" t="s">
        <v>98</v>
      </c>
      <c r="I7" s="37" t="s">
        <v>99</v>
      </c>
      <c r="J7" s="37" t="s">
        <v>100</v>
      </c>
      <c r="K7" s="37" t="s">
        <v>101</v>
      </c>
      <c r="L7" s="37" t="s">
        <v>102</v>
      </c>
      <c r="M7" s="37" t="s">
        <v>103</v>
      </c>
      <c r="N7" s="38" t="s">
        <v>104</v>
      </c>
      <c r="O7" s="38" t="s">
        <v>105</v>
      </c>
      <c r="P7" s="38">
        <v>4.9400000000000004</v>
      </c>
      <c r="Q7" s="38">
        <v>97.89</v>
      </c>
      <c r="R7" s="38">
        <v>3130</v>
      </c>
      <c r="S7" s="38">
        <v>28728</v>
      </c>
      <c r="T7" s="38">
        <v>147.53</v>
      </c>
      <c r="U7" s="38">
        <v>194.73</v>
      </c>
      <c r="V7" s="38">
        <v>1412</v>
      </c>
      <c r="W7" s="38">
        <v>1.1000000000000001</v>
      </c>
      <c r="X7" s="38">
        <v>1283.6400000000001</v>
      </c>
      <c r="Y7" s="38">
        <v>74.95</v>
      </c>
      <c r="Z7" s="38">
        <v>75.2</v>
      </c>
      <c r="AA7" s="38">
        <v>74.680000000000007</v>
      </c>
      <c r="AB7" s="38">
        <v>75.599999999999994</v>
      </c>
      <c r="AC7" s="38">
        <v>71.06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2878.49</v>
      </c>
      <c r="BG7" s="38">
        <v>2578.67</v>
      </c>
      <c r="BH7" s="38">
        <v>2196.0500000000002</v>
      </c>
      <c r="BI7" s="38">
        <v>1978.91</v>
      </c>
      <c r="BJ7" s="38">
        <v>2287.87</v>
      </c>
      <c r="BK7" s="38">
        <v>1081.8</v>
      </c>
      <c r="BL7" s="38">
        <v>974.93</v>
      </c>
      <c r="BM7" s="38">
        <v>855.8</v>
      </c>
      <c r="BN7" s="38">
        <v>789.46</v>
      </c>
      <c r="BO7" s="38">
        <v>826.83</v>
      </c>
      <c r="BP7" s="38">
        <v>765.47</v>
      </c>
      <c r="BQ7" s="38">
        <v>40.71</v>
      </c>
      <c r="BR7" s="38">
        <v>53.16</v>
      </c>
      <c r="BS7" s="38">
        <v>48.87</v>
      </c>
      <c r="BT7" s="38">
        <v>46.97</v>
      </c>
      <c r="BU7" s="38">
        <v>86.48</v>
      </c>
      <c r="BV7" s="38">
        <v>52.19</v>
      </c>
      <c r="BW7" s="38">
        <v>55.32</v>
      </c>
      <c r="BX7" s="38">
        <v>59.8</v>
      </c>
      <c r="BY7" s="38">
        <v>57.77</v>
      </c>
      <c r="BZ7" s="38">
        <v>57.31</v>
      </c>
      <c r="CA7" s="38">
        <v>59.59</v>
      </c>
      <c r="CB7" s="38">
        <v>389.11</v>
      </c>
      <c r="CC7" s="38">
        <v>301.85000000000002</v>
      </c>
      <c r="CD7" s="38">
        <v>331.72</v>
      </c>
      <c r="CE7" s="38">
        <v>358.54</v>
      </c>
      <c r="CF7" s="38">
        <v>179.9</v>
      </c>
      <c r="CG7" s="38">
        <v>296.14</v>
      </c>
      <c r="CH7" s="38">
        <v>283.17</v>
      </c>
      <c r="CI7" s="38">
        <v>263.76</v>
      </c>
      <c r="CJ7" s="38">
        <v>274.35000000000002</v>
      </c>
      <c r="CK7" s="38">
        <v>273.52</v>
      </c>
      <c r="CL7" s="38">
        <v>257.86</v>
      </c>
      <c r="CM7" s="38">
        <v>34.1</v>
      </c>
      <c r="CN7" s="38">
        <v>44.53</v>
      </c>
      <c r="CO7" s="38">
        <v>45.31</v>
      </c>
      <c r="CP7" s="38">
        <v>44.06</v>
      </c>
      <c r="CQ7" s="38">
        <v>43.59</v>
      </c>
      <c r="CR7" s="38">
        <v>52.31</v>
      </c>
      <c r="CS7" s="38">
        <v>60.65</v>
      </c>
      <c r="CT7" s="38">
        <v>51.75</v>
      </c>
      <c r="CU7" s="38">
        <v>50.68</v>
      </c>
      <c r="CV7" s="38">
        <v>50.14</v>
      </c>
      <c r="CW7" s="38">
        <v>51.3</v>
      </c>
      <c r="CX7" s="38">
        <v>78.959999999999994</v>
      </c>
      <c r="CY7" s="38">
        <v>80.430000000000007</v>
      </c>
      <c r="CZ7" s="38">
        <v>81.02</v>
      </c>
      <c r="DA7" s="38">
        <v>81.67</v>
      </c>
      <c r="DB7" s="38">
        <v>81.87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2021-02-17T02:26:53Z</cp:lastPrinted>
  <dcterms:created xsi:type="dcterms:W3CDTF">2020-12-04T02:59:49Z</dcterms:created>
  <dcterms:modified xsi:type="dcterms:W3CDTF">2021-02-17T02:27:29Z</dcterms:modified>
  <cp:category/>
</cp:coreProperties>
</file>