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1_決算状況調査\①全般\R2実施・公営企業決算統計関係\22 経営比較分析表\03 公営企業に係る経営比較分析表（令和元年度決算）の分析等について\03 市町村等回答\05 白石市★\"/>
    </mc:Choice>
  </mc:AlternateContent>
  <workbookProtection workbookAlgorithmName="SHA-512" workbookHashValue="H0zen/PjSH5JkAh6JSgwuEe2mcGkUH+ShyigxMocYIqv+dpC3Cgl/vghGA1J84UbFZPd8y+vbthaYRzmdE2KuA==" workbookSaltValue="I3fTEovRm3FaKVtMQ/Krcg==" workbookSpinCount="100000" lockStructure="1"/>
  <bookViews>
    <workbookView xWindow="0" yWindow="0" windowWidth="28800" windowHeight="1201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H85" i="4"/>
  <c r="BB10" i="4"/>
  <c r="AT10" i="4"/>
  <c r="W8" i="4"/>
  <c r="P8" i="4"/>
</calcChain>
</file>

<file path=xl/sharedStrings.xml><?xml version="1.0" encoding="utf-8"?>
<sst xmlns="http://schemas.openxmlformats.org/spreadsheetml/2006/main" count="231" uniqueCount="118">
  <si>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</si>
  <si>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</si>
  <si>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</si>
  <si>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</si>
  <si>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</si>
  <si>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</si>
  <si>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</si>
  <si>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</si>
  <si>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</si>
  <si>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</si>
  <si>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</si>
  <si>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</si>
  <si>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</si>
  <si>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</si>
  <si>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</si>
  <si>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</si>
  <si>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</si>
  <si>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</si>
  <si>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</si>
  <si>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</si>
  <si>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</si>
  <si>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</si>
  <si>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</si>
  <si>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</si>
  <si>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</si>
  <si>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</si>
  <si>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</si>
  <si>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</si>
  <si>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</si>
  <si>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</si>
  <si>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</si>
  <si>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</si>
  <si>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</si>
  <si>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</si>
  <si>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</si>
  <si>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</si>
  <si>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</si>
  <si>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</si>
  <si>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</si>
  <si>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</si>
  <si>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</si>
  <si>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</si>
  <si>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</si>
  <si>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</si>
  <si>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</si>
  <si>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</si>
  <si>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</si>
  <si>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</si>
  <si>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</si>
  <si>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</si>
  <si>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</si>
  <si>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</si>
  <si>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</si>
  <si>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</si>
  <si>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</si>
  <si>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</si>
  <si>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</si>
  <si>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</si>
  <si>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</si>
  <si>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</si>
  <si>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</si>
  <si>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</si>
  <si>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</si>
  <si>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</si>
  <si>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</si>
  <si>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</si>
  <si>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</si>
  <si>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</si>
  <si>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</si>
  <si>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</si>
  <si>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</si>
  <si>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</si>
  <si>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</si>
  <si>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</si>
  <si>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</si>
  <si>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</si>
  <si>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</si>
  <si>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</si>
  <si>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</si>
  <si>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</si>
  <si>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</si>
  <si>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</si>
  <si>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</si>
  <si>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</si>
  <si>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</si>
  <si>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</si>
  <si>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</si>
  <si>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</si>
  <si>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</si>
  <si>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</si>
  <si>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</si>
  <si>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</si>
  <si>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</si>
  <si>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</si>
  <si>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</si>
  <si>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</si>
  <si>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白石市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</si>
  <si>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</si>
  <si>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</si>
  <si>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</si>
  <si>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</si>
  <si>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</si>
  <si>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</si>
  <si>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</si>
  <si>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</si>
  <si>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</si>
  <si>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</si>
  <si>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</si>
  <si>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</si>
  <si>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</si>
  <si>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</si>
  <si>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</si>
  <si>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</si>
  <si>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</si>
  <si>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</si>
  <si>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①有形固定資産減価償却率は、年々数値が上昇しており、法定耐用年数に近い資産が増えていることを示している。
③管渠改善率は、平成30年度に移設工事に伴う管渠延長があったが、令和元年度は管渠更新工事等の実施がなかったことから0％となっている。
　</t>
    <rPh sb="1" eb="3">
      <t>ユウケイ</t>
    </rPh>
    <rPh sb="3" eb="7">
      <t>コテイシサン</t>
    </rPh>
    <rPh sb="7" eb="9">
      <t>ゲンカ</t>
    </rPh>
    <rPh sb="9" eb="12">
      <t>ショウキャクリツ</t>
    </rPh>
    <rPh sb="14" eb="16">
      <t>ネンネン</t>
    </rPh>
    <rPh sb="16" eb="18">
      <t>スウチ</t>
    </rPh>
    <rPh sb="19" eb="21">
      <t>ジョウショウ</t>
    </rPh>
    <rPh sb="26" eb="28">
      <t>ホウテイ</t>
    </rPh>
    <rPh sb="28" eb="30">
      <t>タイヨウ</t>
    </rPh>
    <rPh sb="30" eb="32">
      <t>ネンスウ</t>
    </rPh>
    <rPh sb="33" eb="34">
      <t>チカ</t>
    </rPh>
    <rPh sb="35" eb="37">
      <t>シサン</t>
    </rPh>
    <rPh sb="38" eb="39">
      <t>フ</t>
    </rPh>
    <rPh sb="46" eb="47">
      <t>シメ</t>
    </rPh>
    <rPh sb="54" eb="56">
      <t>カンキョ</t>
    </rPh>
    <rPh sb="56" eb="59">
      <t>カイゼンリツ</t>
    </rPh>
    <rPh sb="61" eb="63">
      <t>ヘイセイ</t>
    </rPh>
    <rPh sb="65" eb="67">
      <t>ネンド</t>
    </rPh>
    <rPh sb="68" eb="70">
      <t>イセツ</t>
    </rPh>
    <rPh sb="70" eb="72">
      <t>コウジ</t>
    </rPh>
    <rPh sb="73" eb="74">
      <t>トモナ</t>
    </rPh>
    <rPh sb="75" eb="77">
      <t>カンキョ</t>
    </rPh>
    <rPh sb="77" eb="79">
      <t>エンチョウ</t>
    </rPh>
    <rPh sb="85" eb="87">
      <t>レイワ</t>
    </rPh>
    <rPh sb="87" eb="90">
      <t>ガンネンド</t>
    </rPh>
    <rPh sb="91" eb="93">
      <t>カンキョ</t>
    </rPh>
    <rPh sb="93" eb="95">
      <t>コウシン</t>
    </rPh>
    <rPh sb="95" eb="97">
      <t>コウジ</t>
    </rPh>
    <rPh sb="97" eb="98">
      <t>トウ</t>
    </rPh>
    <rPh sb="99" eb="101">
      <t>ジッシ</t>
    </rPh>
    <phoneticPr fontId="4"/>
  </si>
  <si>
    <t>①経常収支比率は、平成30年度に比べ7.52ポイント増加した。増加の要因は、平成30年度の使用料改定による収入の増だが、なお、経常費用を賄えていない状況にあるので、経費削減に努めていく。
②累積欠損比率は、使用料収入の増加により平成30年度に比べ93.67ポイント減少している。
③流動比率は、100％未満であるが、多額の企業債償還金を流動負債に計上しているためである。一般会計繰入金等で賄っているが、一般会計繰入金の適性化を図りつつ、経費削減に努め、資金不足に陥らないよう今後も注視していく。
④企業債残高対事業規模比率は、使用料収入に対して企業債残高の占める割合が高いため、引き続き計画的な投資に努めていく。
⑤経費回収率は、100％を下回っているため、引き続き経費削減に努めていく。
⑥汚水処理原価は平成30年度に比べ減少したが、依然高い水準である。低コストで汚水を処理すべく、経費削減に努めていく。
⑦施設利用率は低い水準で停滞している。施設の耐用年数等を勘案しながら、適切な施設規模を維持する。
⑧水洗化率は、年々微増しているものの、戸別訪問等により接続率の向上に努め、適切な汚水処理及び使用料収入の増加を図りたい。</t>
    <rPh sb="1" eb="3">
      <t>ケイジョウ</t>
    </rPh>
    <rPh sb="3" eb="5">
      <t>シュウシ</t>
    </rPh>
    <rPh sb="5" eb="7">
      <t>ヒリツ</t>
    </rPh>
    <rPh sb="9" eb="11">
      <t>ヘイセイ</t>
    </rPh>
    <rPh sb="13" eb="15">
      <t>ネンド</t>
    </rPh>
    <rPh sb="16" eb="17">
      <t>クラ</t>
    </rPh>
    <rPh sb="26" eb="28">
      <t>ゾウカ</t>
    </rPh>
    <rPh sb="31" eb="33">
      <t>ゾウカ</t>
    </rPh>
    <rPh sb="34" eb="36">
      <t>ヨウイン</t>
    </rPh>
    <rPh sb="38" eb="40">
      <t>ヘイセイ</t>
    </rPh>
    <rPh sb="42" eb="44">
      <t>ネンド</t>
    </rPh>
    <rPh sb="45" eb="48">
      <t>シヨウリョウ</t>
    </rPh>
    <rPh sb="48" eb="50">
      <t>カイテイ</t>
    </rPh>
    <rPh sb="53" eb="55">
      <t>シュウニュウ</t>
    </rPh>
    <rPh sb="63" eb="65">
      <t>ケイジョウ</t>
    </rPh>
    <rPh sb="65" eb="67">
      <t>ヒヨウ</t>
    </rPh>
    <rPh sb="68" eb="69">
      <t>マカナ</t>
    </rPh>
    <rPh sb="74" eb="76">
      <t>ジョウキョウ</t>
    </rPh>
    <rPh sb="82" eb="84">
      <t>ケイヒ</t>
    </rPh>
    <rPh sb="84" eb="86">
      <t>サクゲン</t>
    </rPh>
    <rPh sb="87" eb="88">
      <t>ツト</t>
    </rPh>
    <rPh sb="95" eb="97">
      <t>ルイセキ</t>
    </rPh>
    <rPh sb="97" eb="99">
      <t>ケッソン</t>
    </rPh>
    <rPh sb="99" eb="101">
      <t>ヒリツ</t>
    </rPh>
    <rPh sb="103" eb="106">
      <t>シヨウリョウ</t>
    </rPh>
    <rPh sb="106" eb="108">
      <t>シュウニュウ</t>
    </rPh>
    <rPh sb="109" eb="111">
      <t>ゾウカ</t>
    </rPh>
    <rPh sb="114" eb="116">
      <t>ヘイセイ</t>
    </rPh>
    <rPh sb="118" eb="120">
      <t>ネンド</t>
    </rPh>
    <rPh sb="121" eb="122">
      <t>クラ</t>
    </rPh>
    <rPh sb="132" eb="134">
      <t>ゲンショウ</t>
    </rPh>
    <rPh sb="141" eb="143">
      <t>リュウドウ</t>
    </rPh>
    <rPh sb="143" eb="145">
      <t>ヒリツ</t>
    </rPh>
    <rPh sb="185" eb="187">
      <t>イッパン</t>
    </rPh>
    <rPh sb="187" eb="189">
      <t>カイケイ</t>
    </rPh>
    <rPh sb="189" eb="192">
      <t>クリイレキン</t>
    </rPh>
    <rPh sb="192" eb="193">
      <t>トウ</t>
    </rPh>
    <rPh sb="194" eb="195">
      <t>マカナ</t>
    </rPh>
    <rPh sb="201" eb="203">
      <t>イッパン</t>
    </rPh>
    <rPh sb="203" eb="205">
      <t>カイケイ</t>
    </rPh>
    <rPh sb="205" eb="208">
      <t>クリイレキン</t>
    </rPh>
    <rPh sb="209" eb="212">
      <t>テキセイカ</t>
    </rPh>
    <rPh sb="213" eb="214">
      <t>ハカ</t>
    </rPh>
    <rPh sb="218" eb="220">
      <t>ケイヒ</t>
    </rPh>
    <rPh sb="220" eb="222">
      <t>サクゲン</t>
    </rPh>
    <rPh sb="223" eb="224">
      <t>ツト</t>
    </rPh>
    <rPh sb="226" eb="228">
      <t>シキン</t>
    </rPh>
    <rPh sb="228" eb="230">
      <t>フソク</t>
    </rPh>
    <rPh sb="231" eb="232">
      <t>オチイ</t>
    </rPh>
    <rPh sb="237" eb="239">
      <t>コンゴ</t>
    </rPh>
    <rPh sb="240" eb="242">
      <t>チュウシ</t>
    </rPh>
    <rPh sb="249" eb="252">
      <t>キギョウサイ</t>
    </rPh>
    <rPh sb="252" eb="254">
      <t>ザンダカ</t>
    </rPh>
    <rPh sb="254" eb="255">
      <t>タイ</t>
    </rPh>
    <rPh sb="255" eb="257">
      <t>ジギョウ</t>
    </rPh>
    <rPh sb="257" eb="259">
      <t>キボ</t>
    </rPh>
    <rPh sb="259" eb="261">
      <t>ヒリツ</t>
    </rPh>
    <rPh sb="263" eb="266">
      <t>シヨウリョウ</t>
    </rPh>
    <rPh sb="266" eb="268">
      <t>シュウニュウ</t>
    </rPh>
    <rPh sb="269" eb="270">
      <t>タイ</t>
    </rPh>
    <rPh sb="272" eb="275">
      <t>キギョウサイ</t>
    </rPh>
    <rPh sb="275" eb="277">
      <t>ザンダカ</t>
    </rPh>
    <rPh sb="278" eb="279">
      <t>シ</t>
    </rPh>
    <rPh sb="281" eb="283">
      <t>ワリアイ</t>
    </rPh>
    <rPh sb="284" eb="285">
      <t>タカ</t>
    </rPh>
    <rPh sb="289" eb="290">
      <t>ヒ</t>
    </rPh>
    <rPh sb="291" eb="292">
      <t>ツヅ</t>
    </rPh>
    <rPh sb="293" eb="296">
      <t>ケイカクテキ</t>
    </rPh>
    <rPh sb="297" eb="299">
      <t>トウシ</t>
    </rPh>
    <rPh sb="300" eb="301">
      <t>ツト</t>
    </rPh>
    <rPh sb="308" eb="310">
      <t>ケイヒ</t>
    </rPh>
    <rPh sb="310" eb="313">
      <t>カイシュウリツ</t>
    </rPh>
    <rPh sb="320" eb="322">
      <t>シタマワ</t>
    </rPh>
    <rPh sb="329" eb="330">
      <t>ヒ</t>
    </rPh>
    <rPh sb="331" eb="332">
      <t>ツヅ</t>
    </rPh>
    <rPh sb="333" eb="335">
      <t>ケイヒ</t>
    </rPh>
    <rPh sb="335" eb="337">
      <t>サクゲン</t>
    </rPh>
    <rPh sb="338" eb="339">
      <t>ツト</t>
    </rPh>
    <rPh sb="346" eb="348">
      <t>オスイ</t>
    </rPh>
    <rPh sb="348" eb="350">
      <t>ショリ</t>
    </rPh>
    <rPh sb="350" eb="352">
      <t>ゲンカ</t>
    </rPh>
    <rPh sb="353" eb="355">
      <t>ヘイセイ</t>
    </rPh>
    <rPh sb="357" eb="359">
      <t>ネンド</t>
    </rPh>
    <rPh sb="360" eb="361">
      <t>クラ</t>
    </rPh>
    <rPh sb="362" eb="364">
      <t>ゲンショウ</t>
    </rPh>
    <rPh sb="368" eb="370">
      <t>イゼン</t>
    </rPh>
    <rPh sb="370" eb="371">
      <t>タカ</t>
    </rPh>
    <rPh sb="372" eb="374">
      <t>スイジュン</t>
    </rPh>
    <rPh sb="378" eb="379">
      <t>テイ</t>
    </rPh>
    <rPh sb="383" eb="385">
      <t>オスイ</t>
    </rPh>
    <rPh sb="386" eb="388">
      <t>ショリ</t>
    </rPh>
    <rPh sb="392" eb="394">
      <t>ケイヒ</t>
    </rPh>
    <rPh sb="397" eb="398">
      <t>ツト</t>
    </rPh>
    <rPh sb="405" eb="407">
      <t>シセツ</t>
    </rPh>
    <rPh sb="407" eb="410">
      <t>リヨウリツ</t>
    </rPh>
    <rPh sb="411" eb="412">
      <t>ヒク</t>
    </rPh>
    <rPh sb="413" eb="415">
      <t>スイジュン</t>
    </rPh>
    <rPh sb="416" eb="418">
      <t>テイタイ</t>
    </rPh>
    <rPh sb="454" eb="457">
      <t>スイセンカ</t>
    </rPh>
    <rPh sb="457" eb="458">
      <t>リツ</t>
    </rPh>
    <rPh sb="460" eb="462">
      <t>ネンネン</t>
    </rPh>
    <rPh sb="462" eb="464">
      <t>ビゾウ</t>
    </rPh>
    <rPh sb="472" eb="474">
      <t>コベツ</t>
    </rPh>
    <rPh sb="474" eb="476">
      <t>ホウモン</t>
    </rPh>
    <rPh sb="476" eb="477">
      <t>トウ</t>
    </rPh>
    <rPh sb="480" eb="482">
      <t>セツゾク</t>
    </rPh>
    <rPh sb="482" eb="483">
      <t>リツ</t>
    </rPh>
    <rPh sb="484" eb="486">
      <t>コウジョウ</t>
    </rPh>
    <rPh sb="487" eb="488">
      <t>ツト</t>
    </rPh>
    <phoneticPr fontId="4"/>
  </si>
  <si>
    <t>　令和元年度は、1年間を通して改定後の使用料収入があったことから、平成30年度に比べ経常収支比率が改善したが、依然として、維持管理費を使用料収入で賄えていない状況にある。さらに、有形固定資産減価償却率から見てとれるように、年々法定耐用年数に近い資産が増えてきていることから、将来的に更新需要が増えることが予測される。将来の更新需要に備えるためにも、まずは、経費削減を最重要課題とし、経常収支比率が100％を上回るよう努力していく必要がある。</t>
    <rPh sb="49" eb="51">
      <t>カイゼン</t>
    </rPh>
    <rPh sb="55" eb="57">
      <t>イゼン</t>
    </rPh>
    <rPh sb="89" eb="91">
      <t>ユウケイ</t>
    </rPh>
    <rPh sb="91" eb="95">
      <t>コテイシサン</t>
    </rPh>
    <rPh sb="95" eb="97">
      <t>ゲンカ</t>
    </rPh>
    <rPh sb="97" eb="99">
      <t>ショウキャク</t>
    </rPh>
    <rPh sb="99" eb="100">
      <t>リツ</t>
    </rPh>
    <rPh sb="102" eb="103">
      <t>ミ</t>
    </rPh>
    <rPh sb="111" eb="113">
      <t>ネンネン</t>
    </rPh>
    <rPh sb="113" eb="115">
      <t>ホウテイ</t>
    </rPh>
    <rPh sb="115" eb="117">
      <t>タイヨウ</t>
    </rPh>
    <rPh sb="117" eb="119">
      <t>ネンスウ</t>
    </rPh>
    <rPh sb="120" eb="121">
      <t>チカ</t>
    </rPh>
    <rPh sb="122" eb="124">
      <t>シサン</t>
    </rPh>
    <rPh sb="125" eb="126">
      <t>フ</t>
    </rPh>
    <rPh sb="137" eb="140">
      <t>ショウライテキ</t>
    </rPh>
    <rPh sb="141" eb="143">
      <t>コウシン</t>
    </rPh>
    <rPh sb="143" eb="145">
      <t>ジュヨウ</t>
    </rPh>
    <rPh sb="146" eb="147">
      <t>フ</t>
    </rPh>
    <rPh sb="152" eb="154">
      <t>ヨソク</t>
    </rPh>
    <rPh sb="158" eb="160">
      <t>ショウライ</t>
    </rPh>
    <rPh sb="161" eb="163">
      <t>コウシン</t>
    </rPh>
    <rPh sb="163" eb="165">
      <t>ジュヨウ</t>
    </rPh>
    <rPh sb="166" eb="167">
      <t>ソナ</t>
    </rPh>
    <rPh sb="191" eb="193">
      <t>ケイジョウ</t>
    </rPh>
    <rPh sb="193" eb="195">
      <t>シュウシ</t>
    </rPh>
    <rPh sb="195" eb="197">
      <t>ヒリツ</t>
    </rPh>
    <rPh sb="203" eb="205">
      <t>ウワマワ</t>
    </rPh>
    <rPh sb="208" eb="210">
      <t>ドリョク</t>
    </rPh>
    <rPh sb="214" eb="21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</si>
</sst>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8-49DB-A258-7CFB2D540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78-49DB-A258-7CFB2D540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35.65</c:v>
                </c:pt>
                <c:pt idx="1">
                  <c:v>35.9</c:v>
                </c:pt>
                <c:pt idx="2">
                  <c:v>35.65</c:v>
                </c:pt>
                <c:pt idx="3">
                  <c:v>34.53</c:v>
                </c:pt>
                <c:pt idx="4">
                  <c:v>34.78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8-47DB-B67A-43FEA888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8-47DB-B67A-43FEA888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62.79</c:v>
                </c:pt>
                <c:pt idx="1">
                  <c:v>63.98</c:v>
                </c:pt>
                <c:pt idx="2">
                  <c:v>66.239999999999995</c:v>
                </c:pt>
                <c:pt idx="3">
                  <c:v>66.89</c:v>
                </c:pt>
                <c:pt idx="4">
                  <c:v>68.73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0-4369-91DF-38387B8AF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0-4369-91DF-38387B8AF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90.55</c:v>
                </c:pt>
                <c:pt idx="1">
                  <c:v>85.32</c:v>
                </c:pt>
                <c:pt idx="2">
                  <c:v>73.81</c:v>
                </c:pt>
                <c:pt idx="3">
                  <c:v>75.930000000000007</c:v>
                </c:pt>
                <c:pt idx="4">
                  <c:v>83.45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1-4B20-8FBD-623A3AE0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99.64</c:v>
                </c:pt>
                <c:pt idx="1">
                  <c:v>99.66</c:v>
                </c:pt>
                <c:pt idx="2">
                  <c:v>100.95</c:v>
                </c:pt>
                <c:pt idx="3">
                  <c:v>101.77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1-4B20-8FBD-623A3AE0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19.5</c:v>
                </c:pt>
                <c:pt idx="1">
                  <c:v>21.82</c:v>
                </c:pt>
                <c:pt idx="2">
                  <c:v>24.16</c:v>
                </c:pt>
                <c:pt idx="3">
                  <c:v>26.29</c:v>
                </c:pt>
                <c:pt idx="4">
                  <c:v>28.47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C-4778-B6D7-CD531D4D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22.41</c:v>
                </c:pt>
                <c:pt idx="1">
                  <c:v>22.9</c:v>
                </c:pt>
                <c:pt idx="2">
                  <c:v>24.87</c:v>
                </c:pt>
                <c:pt idx="3">
                  <c:v>24.13</c:v>
                </c:pt>
                <c:pt idx="4">
                  <c:v>23.06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C-4778-B6D7-CD531D4D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D-4852-BB62-81CF5483B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D-4852-BB62-81CF5483B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1047.73</c:v>
                </c:pt>
                <c:pt idx="1">
                  <c:v>1174.54</c:v>
                </c:pt>
                <c:pt idx="2">
                  <c:v>1384.48</c:v>
                </c:pt>
                <c:pt idx="3">
                  <c:v>1502.62</c:v>
                </c:pt>
                <c:pt idx="4">
                  <c:v>1408.95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6-4601-889A-F65196B28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214.61</c:v>
                </c:pt>
                <c:pt idx="1">
                  <c:v>225.39</c:v>
                </c:pt>
                <c:pt idx="2">
                  <c:v>224.04</c:v>
                </c:pt>
                <c:pt idx="3">
                  <c:v>227.4</c:v>
                </c:pt>
                <c:pt idx="4">
                  <c:v>193.99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6-4601-889A-F65196B28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50.94</c:v>
                </c:pt>
                <c:pt idx="1">
                  <c:v>57.7</c:v>
                </c:pt>
                <c:pt idx="2">
                  <c:v>59.11</c:v>
                </c:pt>
                <c:pt idx="3">
                  <c:v>50.24</c:v>
                </c:pt>
                <c:pt idx="4">
                  <c:v>52.31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0-41B7-9BC5-296250435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29.45</c:v>
                </c:pt>
                <c:pt idx="1">
                  <c:v>31.84</c:v>
                </c:pt>
                <c:pt idx="2">
                  <c:v>29.91</c:v>
                </c:pt>
                <c:pt idx="3">
                  <c:v>29.54</c:v>
                </c:pt>
                <c:pt idx="4">
                  <c:v>26.99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0-41B7-9BC5-296250435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6283.36</c:v>
                </c:pt>
                <c:pt idx="1">
                  <c:v>8615.85</c:v>
                </c:pt>
                <c:pt idx="2">
                  <c:v>8283.23</c:v>
                </c:pt>
                <c:pt idx="3">
                  <c:v>7328.65</c:v>
                </c:pt>
                <c:pt idx="4">
                  <c:v>6147.67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F-4EEF-929E-45796F482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9F-4EEF-929E-45796F482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66.87</c:v>
                </c:pt>
                <c:pt idx="1">
                  <c:v>47.05</c:v>
                </c:pt>
                <c:pt idx="2">
                  <c:v>33.5</c:v>
                </c:pt>
                <c:pt idx="3">
                  <c:v>23.51</c:v>
                </c:pt>
                <c:pt idx="4">
                  <c:v>56.35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8-4C88-827C-D50D445E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8-4C88-827C-D50D445E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236.1</c:v>
                </c:pt>
                <c:pt idx="1">
                  <c:v>335.44</c:v>
                </c:pt>
                <c:pt idx="2">
                  <c:v>472.07</c:v>
                </c:pt>
                <c:pt idx="3">
                  <c:v>752.69</c:v>
                </c:pt>
                <c:pt idx="4">
                  <c:v>365.6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0-4ABD-8DD6-FBA65780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0-4ABD-8DD6-FBA65780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BK60" sqref="BK6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宮城県　白石市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33712</v>
      </c>
      <c r="AM8" s="69"/>
      <c r="AN8" s="69"/>
      <c r="AO8" s="69"/>
      <c r="AP8" s="69"/>
      <c r="AQ8" s="69"/>
      <c r="AR8" s="69"/>
      <c r="AS8" s="69"/>
      <c r="AT8" s="68">
        <f>データ!T6</f>
        <v>286.48</v>
      </c>
      <c r="AU8" s="68"/>
      <c r="AV8" s="68"/>
      <c r="AW8" s="68"/>
      <c r="AX8" s="68"/>
      <c r="AY8" s="68"/>
      <c r="AZ8" s="68"/>
      <c r="BA8" s="68"/>
      <c r="BB8" s="68">
        <f>データ!U6</f>
        <v>117.68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49.82</v>
      </c>
      <c r="J10" s="68"/>
      <c r="K10" s="68"/>
      <c r="L10" s="68"/>
      <c r="M10" s="68"/>
      <c r="N10" s="68"/>
      <c r="O10" s="68"/>
      <c r="P10" s="68">
        <f>データ!P6</f>
        <v>5.27</v>
      </c>
      <c r="Q10" s="68"/>
      <c r="R10" s="68"/>
      <c r="S10" s="68"/>
      <c r="T10" s="68"/>
      <c r="U10" s="68"/>
      <c r="V10" s="68"/>
      <c r="W10" s="68">
        <f>データ!Q6</f>
        <v>94.37</v>
      </c>
      <c r="X10" s="68"/>
      <c r="Y10" s="68"/>
      <c r="Z10" s="68"/>
      <c r="AA10" s="68"/>
      <c r="AB10" s="68"/>
      <c r="AC10" s="68"/>
      <c r="AD10" s="69">
        <f>データ!R6</f>
        <v>4235</v>
      </c>
      <c r="AE10" s="69"/>
      <c r="AF10" s="69"/>
      <c r="AG10" s="69"/>
      <c r="AH10" s="69"/>
      <c r="AI10" s="69"/>
      <c r="AJ10" s="69"/>
      <c r="AK10" s="2"/>
      <c r="AL10" s="69">
        <f>データ!V6</f>
        <v>1762</v>
      </c>
      <c r="AM10" s="69"/>
      <c r="AN10" s="69"/>
      <c r="AO10" s="69"/>
      <c r="AP10" s="69"/>
      <c r="AQ10" s="69"/>
      <c r="AR10" s="69"/>
      <c r="AS10" s="69"/>
      <c r="AT10" s="68">
        <f>データ!W6</f>
        <v>2.5099999999999998</v>
      </c>
      <c r="AU10" s="68"/>
      <c r="AV10" s="68"/>
      <c r="AW10" s="68"/>
      <c r="AX10" s="68"/>
      <c r="AY10" s="68"/>
      <c r="AZ10" s="68"/>
      <c r="BA10" s="68"/>
      <c r="BB10" s="68">
        <f>データ!X6</f>
        <v>701.99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5fG4uBRr2vZgCuCiY5Rfsg1nTry0t+KW7qJCKT++9WFdcKtImErEIwdRhpzc2KChJfE4dBwm3Ob/KVxoFFkwoQ==" saltValue="9qB++jd8tGwZLIHv6EM0h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42064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宮城県　白石市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49.82</v>
      </c>
      <c r="P6" s="34">
        <f t="shared" si="3"/>
        <v>5.27</v>
      </c>
      <c r="Q6" s="34">
        <f t="shared" si="3"/>
        <v>94.37</v>
      </c>
      <c r="R6" s="34">
        <f t="shared" si="3"/>
        <v>4235</v>
      </c>
      <c r="S6" s="34">
        <f t="shared" si="3"/>
        <v>33712</v>
      </c>
      <c r="T6" s="34">
        <f t="shared" si="3"/>
        <v>286.48</v>
      </c>
      <c r="U6" s="34">
        <f t="shared" si="3"/>
        <v>117.68</v>
      </c>
      <c r="V6" s="34">
        <f t="shared" si="3"/>
        <v>1762</v>
      </c>
      <c r="W6" s="34">
        <f t="shared" si="3"/>
        <v>2.5099999999999998</v>
      </c>
      <c r="X6" s="34">
        <f t="shared" si="3"/>
        <v>701.99</v>
      </c>
      <c r="Y6" s="35">
        <f>IF(Y7="",NA(),Y7)</f>
        <v>90.55</v>
      </c>
      <c r="Z6" s="35">
        <f t="shared" ref="Z6:AH6" si="4">IF(Z7="",NA(),Z7)</f>
        <v>85.32</v>
      </c>
      <c r="AA6" s="35">
        <f t="shared" si="4"/>
        <v>73.81</v>
      </c>
      <c r="AB6" s="35">
        <f t="shared" si="4"/>
        <v>75.930000000000007</v>
      </c>
      <c r="AC6" s="35">
        <f t="shared" si="4"/>
        <v>83.45</v>
      </c>
      <c r="AD6" s="35">
        <f t="shared" si="4"/>
        <v>99.64</v>
      </c>
      <c r="AE6" s="35">
        <f t="shared" si="4"/>
        <v>99.66</v>
      </c>
      <c r="AF6" s="35">
        <f t="shared" si="4"/>
        <v>100.95</v>
      </c>
      <c r="AG6" s="35">
        <f t="shared" si="4"/>
        <v>101.77</v>
      </c>
      <c r="AH6" s="35">
        <f t="shared" si="4"/>
        <v>103.6</v>
      </c>
      <c r="AI6" s="34" t="str">
        <f>IF(AI7="","",IF(AI7="-","【-】","【"&amp;SUBSTITUTE(TEXT(AI7,"#,##0.00"),"-","△")&amp;"】"))</f>
        <v>【102.97】</v>
      </c>
      <c r="AJ6" s="35">
        <f>IF(AJ7="",NA(),AJ7)</f>
        <v>1047.73</v>
      </c>
      <c r="AK6" s="35">
        <f t="shared" ref="AK6:AS6" si="5">IF(AK7="",NA(),AK7)</f>
        <v>1174.54</v>
      </c>
      <c r="AL6" s="35">
        <f t="shared" si="5"/>
        <v>1384.48</v>
      </c>
      <c r="AM6" s="35">
        <f t="shared" si="5"/>
        <v>1502.62</v>
      </c>
      <c r="AN6" s="35">
        <f t="shared" si="5"/>
        <v>1408.95</v>
      </c>
      <c r="AO6" s="35">
        <f t="shared" si="5"/>
        <v>214.61</v>
      </c>
      <c r="AP6" s="35">
        <f t="shared" si="5"/>
        <v>225.39</v>
      </c>
      <c r="AQ6" s="35">
        <f t="shared" si="5"/>
        <v>224.04</v>
      </c>
      <c r="AR6" s="35">
        <f t="shared" si="5"/>
        <v>227.4</v>
      </c>
      <c r="AS6" s="35">
        <f t="shared" si="5"/>
        <v>193.99</v>
      </c>
      <c r="AT6" s="34" t="str">
        <f>IF(AT7="","",IF(AT7="-","【-】","【"&amp;SUBSTITUTE(TEXT(AT7,"#,##0.00"),"-","△")&amp;"】"))</f>
        <v>【165.48】</v>
      </c>
      <c r="AU6" s="35">
        <f>IF(AU7="",NA(),AU7)</f>
        <v>50.94</v>
      </c>
      <c r="AV6" s="35">
        <f t="shared" ref="AV6:BD6" si="6">IF(AV7="",NA(),AV7)</f>
        <v>57.7</v>
      </c>
      <c r="AW6" s="35">
        <f t="shared" si="6"/>
        <v>59.11</v>
      </c>
      <c r="AX6" s="35">
        <f t="shared" si="6"/>
        <v>50.24</v>
      </c>
      <c r="AY6" s="35">
        <f t="shared" si="6"/>
        <v>52.31</v>
      </c>
      <c r="AZ6" s="35">
        <f t="shared" si="6"/>
        <v>29.45</v>
      </c>
      <c r="BA6" s="35">
        <f t="shared" si="6"/>
        <v>31.84</v>
      </c>
      <c r="BB6" s="35">
        <f t="shared" si="6"/>
        <v>29.91</v>
      </c>
      <c r="BC6" s="35">
        <f t="shared" si="6"/>
        <v>29.54</v>
      </c>
      <c r="BD6" s="35">
        <f t="shared" si="6"/>
        <v>26.99</v>
      </c>
      <c r="BE6" s="34" t="str">
        <f>IF(BE7="","",IF(BE7="-","【-】","【"&amp;SUBSTITUTE(TEXT(BE7,"#,##0.00"),"-","△")&amp;"】"))</f>
        <v>【33.84】</v>
      </c>
      <c r="BF6" s="35">
        <f>IF(BF7="",NA(),BF7)</f>
        <v>6283.36</v>
      </c>
      <c r="BG6" s="35">
        <f t="shared" ref="BG6:BO6" si="7">IF(BG7="",NA(),BG7)</f>
        <v>8615.85</v>
      </c>
      <c r="BH6" s="35">
        <f t="shared" si="7"/>
        <v>8283.23</v>
      </c>
      <c r="BI6" s="35">
        <f t="shared" si="7"/>
        <v>7328.65</v>
      </c>
      <c r="BJ6" s="35">
        <f t="shared" si="7"/>
        <v>6147.67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66.87</v>
      </c>
      <c r="BR6" s="35">
        <f t="shared" ref="BR6:BZ6" si="8">IF(BR7="",NA(),BR7)</f>
        <v>47.05</v>
      </c>
      <c r="BS6" s="35">
        <f t="shared" si="8"/>
        <v>33.5</v>
      </c>
      <c r="BT6" s="35">
        <f t="shared" si="8"/>
        <v>23.51</v>
      </c>
      <c r="BU6" s="35">
        <f t="shared" si="8"/>
        <v>56.35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236.1</v>
      </c>
      <c r="CC6" s="35">
        <f t="shared" ref="CC6:CK6" si="9">IF(CC7="",NA(),CC7)</f>
        <v>335.44</v>
      </c>
      <c r="CD6" s="35">
        <f t="shared" si="9"/>
        <v>472.07</v>
      </c>
      <c r="CE6" s="35">
        <f t="shared" si="9"/>
        <v>752.69</v>
      </c>
      <c r="CF6" s="35">
        <f t="shared" si="9"/>
        <v>365.6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35.65</v>
      </c>
      <c r="CN6" s="35">
        <f t="shared" ref="CN6:CV6" si="10">IF(CN7="",NA(),CN7)</f>
        <v>35.9</v>
      </c>
      <c r="CO6" s="35">
        <f t="shared" si="10"/>
        <v>35.65</v>
      </c>
      <c r="CP6" s="35">
        <f t="shared" si="10"/>
        <v>34.53</v>
      </c>
      <c r="CQ6" s="35">
        <f t="shared" si="10"/>
        <v>34.78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62.79</v>
      </c>
      <c r="CY6" s="35">
        <f t="shared" ref="CY6:DG6" si="11">IF(CY7="",NA(),CY7)</f>
        <v>63.98</v>
      </c>
      <c r="CZ6" s="35">
        <f t="shared" si="11"/>
        <v>66.239999999999995</v>
      </c>
      <c r="DA6" s="35">
        <f t="shared" si="11"/>
        <v>66.89</v>
      </c>
      <c r="DB6" s="35">
        <f t="shared" si="11"/>
        <v>68.73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5">
        <f>IF(DI7="",NA(),DI7)</f>
        <v>19.5</v>
      </c>
      <c r="DJ6" s="35">
        <f t="shared" ref="DJ6:DR6" si="12">IF(DJ7="",NA(),DJ7)</f>
        <v>21.82</v>
      </c>
      <c r="DK6" s="35">
        <f t="shared" si="12"/>
        <v>24.16</v>
      </c>
      <c r="DL6" s="35">
        <f t="shared" si="12"/>
        <v>26.29</v>
      </c>
      <c r="DM6" s="35">
        <f t="shared" si="12"/>
        <v>28.47</v>
      </c>
      <c r="DN6" s="35">
        <f t="shared" si="12"/>
        <v>22.41</v>
      </c>
      <c r="DO6" s="35">
        <f t="shared" si="12"/>
        <v>22.9</v>
      </c>
      <c r="DP6" s="35">
        <f t="shared" si="12"/>
        <v>24.87</v>
      </c>
      <c r="DQ6" s="35">
        <f t="shared" si="12"/>
        <v>24.13</v>
      </c>
      <c r="DR6" s="35">
        <f t="shared" si="12"/>
        <v>23.06</v>
      </c>
      <c r="DS6" s="34" t="str">
        <f>IF(DS7="","",IF(DS7="-","【-】","【"&amp;SUBSTITUTE(TEXT(DS7,"#,##0.00"),"-","△")&amp;"】"))</f>
        <v>【24.97】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0.03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2019</v>
      </c>
      <c r="C7" s="37">
        <v>42064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49.82</v>
      </c>
      <c r="P7" s="38">
        <v>5.27</v>
      </c>
      <c r="Q7" s="38">
        <v>94.37</v>
      </c>
      <c r="R7" s="38">
        <v>4235</v>
      </c>
      <c r="S7" s="38">
        <v>33712</v>
      </c>
      <c r="T7" s="38">
        <v>286.48</v>
      </c>
      <c r="U7" s="38">
        <v>117.68</v>
      </c>
      <c r="V7" s="38">
        <v>1762</v>
      </c>
      <c r="W7" s="38">
        <v>2.5099999999999998</v>
      </c>
      <c r="X7" s="38">
        <v>701.99</v>
      </c>
      <c r="Y7" s="38">
        <v>90.55</v>
      </c>
      <c r="Z7" s="38">
        <v>85.32</v>
      </c>
      <c r="AA7" s="38">
        <v>73.81</v>
      </c>
      <c r="AB7" s="38">
        <v>75.930000000000007</v>
      </c>
      <c r="AC7" s="38">
        <v>83.45</v>
      </c>
      <c r="AD7" s="38">
        <v>99.64</v>
      </c>
      <c r="AE7" s="38">
        <v>99.66</v>
      </c>
      <c r="AF7" s="38">
        <v>100.95</v>
      </c>
      <c r="AG7" s="38">
        <v>101.77</v>
      </c>
      <c r="AH7" s="38">
        <v>103.6</v>
      </c>
      <c r="AI7" s="38">
        <v>102.97</v>
      </c>
      <c r="AJ7" s="38">
        <v>1047.73</v>
      </c>
      <c r="AK7" s="38">
        <v>1174.54</v>
      </c>
      <c r="AL7" s="38">
        <v>1384.48</v>
      </c>
      <c r="AM7" s="38">
        <v>1502.62</v>
      </c>
      <c r="AN7" s="38">
        <v>1408.95</v>
      </c>
      <c r="AO7" s="38">
        <v>214.61</v>
      </c>
      <c r="AP7" s="38">
        <v>225.39</v>
      </c>
      <c r="AQ7" s="38">
        <v>224.04</v>
      </c>
      <c r="AR7" s="38">
        <v>227.4</v>
      </c>
      <c r="AS7" s="38">
        <v>193.99</v>
      </c>
      <c r="AT7" s="38">
        <v>165.48</v>
      </c>
      <c r="AU7" s="38">
        <v>50.94</v>
      </c>
      <c r="AV7" s="38">
        <v>57.7</v>
      </c>
      <c r="AW7" s="38">
        <v>59.11</v>
      </c>
      <c r="AX7" s="38">
        <v>50.24</v>
      </c>
      <c r="AY7" s="38">
        <v>52.31</v>
      </c>
      <c r="AZ7" s="38">
        <v>29.45</v>
      </c>
      <c r="BA7" s="38">
        <v>31.84</v>
      </c>
      <c r="BB7" s="38">
        <v>29.91</v>
      </c>
      <c r="BC7" s="38">
        <v>29.54</v>
      </c>
      <c r="BD7" s="38">
        <v>26.99</v>
      </c>
      <c r="BE7" s="38">
        <v>33.840000000000003</v>
      </c>
      <c r="BF7" s="38">
        <v>6283.36</v>
      </c>
      <c r="BG7" s="38">
        <v>8615.85</v>
      </c>
      <c r="BH7" s="38">
        <v>8283.23</v>
      </c>
      <c r="BI7" s="38">
        <v>7328.65</v>
      </c>
      <c r="BJ7" s="38">
        <v>6147.67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66.87</v>
      </c>
      <c r="BR7" s="38">
        <v>47.05</v>
      </c>
      <c r="BS7" s="38">
        <v>33.5</v>
      </c>
      <c r="BT7" s="38">
        <v>23.51</v>
      </c>
      <c r="BU7" s="38">
        <v>56.35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236.1</v>
      </c>
      <c r="CC7" s="38">
        <v>335.44</v>
      </c>
      <c r="CD7" s="38">
        <v>472.07</v>
      </c>
      <c r="CE7" s="38">
        <v>752.69</v>
      </c>
      <c r="CF7" s="38">
        <v>365.6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35.65</v>
      </c>
      <c r="CN7" s="38">
        <v>35.9</v>
      </c>
      <c r="CO7" s="38">
        <v>35.65</v>
      </c>
      <c r="CP7" s="38">
        <v>34.53</v>
      </c>
      <c r="CQ7" s="38">
        <v>34.78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62.79</v>
      </c>
      <c r="CY7" s="38">
        <v>63.98</v>
      </c>
      <c r="CZ7" s="38">
        <v>66.239999999999995</v>
      </c>
      <c r="DA7" s="38">
        <v>66.89</v>
      </c>
      <c r="DB7" s="38">
        <v>68.73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>
        <v>19.5</v>
      </c>
      <c r="DJ7" s="38">
        <v>21.82</v>
      </c>
      <c r="DK7" s="38">
        <v>24.16</v>
      </c>
      <c r="DL7" s="38">
        <v>26.29</v>
      </c>
      <c r="DM7" s="38">
        <v>28.47</v>
      </c>
      <c r="DN7" s="38">
        <v>22.41</v>
      </c>
      <c r="DO7" s="38">
        <v>22.9</v>
      </c>
      <c r="DP7" s="38">
        <v>24.87</v>
      </c>
      <c r="DQ7" s="38">
        <v>24.13</v>
      </c>
      <c r="DR7" s="38">
        <v>23.06</v>
      </c>
      <c r="DS7" s="38">
        <v>24.97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0.03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2021-01-26T07:53:45Z</cp:lastPrinted>
  <dcterms:created xsi:type="dcterms:W3CDTF">2020-12-04T02:35:31Z</dcterms:created>
  <dcterms:modified xsi:type="dcterms:W3CDTF">2021-01-29T02:40:42Z</dcterms:modified>
  <cp:category/>
</cp:coreProperties>
</file>